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rturo Cortés\Documents\IEBC\IEBC_JE&amp;E\"/>
    </mc:Choice>
  </mc:AlternateContent>
  <xr:revisionPtr revIDLastSave="0" documentId="13_ncr:1_{C4070AD1-0930-487C-83C5-9AAD07250C99}" xr6:coauthVersionLast="46" xr6:coauthVersionMax="46" xr10:uidLastSave="{00000000-0000-0000-0000-000000000000}"/>
  <bookViews>
    <workbookView xWindow="21045" yWindow="300" windowWidth="19245" windowHeight="10440" xr2:uid="{00000000-000D-0000-FFFF-FFFF00000000}"/>
  </bookViews>
  <sheets>
    <sheet name="Mammals" sheetId="1" r:id="rId1"/>
    <sheet name="Birds" sheetId="2" r:id="rId2"/>
    <sheet name="Herpeto" sheetId="3" r:id="rId3"/>
    <sheet name="Fishes" sheetId="4" r:id="rId4"/>
    <sheet name="Fungus" sheetId="5" r:id="rId5"/>
    <sheet name="Plants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" i="2" l="1"/>
  <c r="O3" i="2"/>
  <c r="N4" i="2"/>
  <c r="O4" i="2"/>
  <c r="N5" i="2"/>
  <c r="O5" i="2"/>
  <c r="N6" i="2"/>
  <c r="O6" i="2"/>
  <c r="N7" i="2"/>
  <c r="O7" i="2"/>
  <c r="N8" i="2"/>
  <c r="O8" i="2"/>
  <c r="N9" i="2"/>
  <c r="O9" i="2"/>
  <c r="N10" i="2"/>
  <c r="O10" i="2"/>
  <c r="N11" i="2"/>
  <c r="O11" i="2"/>
  <c r="N12" i="2"/>
  <c r="O12" i="2"/>
  <c r="N13" i="2"/>
  <c r="O13" i="2"/>
  <c r="N14" i="2"/>
  <c r="O14" i="2"/>
  <c r="N15" i="2"/>
  <c r="O15" i="2"/>
  <c r="N16" i="2"/>
  <c r="O16" i="2"/>
  <c r="N17" i="2"/>
  <c r="O17" i="2"/>
  <c r="N18" i="2"/>
  <c r="O18" i="2"/>
  <c r="N19" i="2"/>
  <c r="O19" i="2"/>
  <c r="N20" i="2"/>
  <c r="O20" i="2"/>
  <c r="N21" i="2"/>
  <c r="O21" i="2"/>
  <c r="N22" i="2"/>
  <c r="O22" i="2"/>
  <c r="N23" i="2"/>
  <c r="O23" i="2"/>
  <c r="N24" i="2"/>
  <c r="O24" i="2"/>
  <c r="N25" i="2"/>
  <c r="O25" i="2"/>
  <c r="N26" i="2"/>
  <c r="O26" i="2"/>
  <c r="N27" i="2"/>
  <c r="O27" i="2"/>
  <c r="N28" i="2"/>
  <c r="O28" i="2"/>
  <c r="N29" i="2"/>
  <c r="O29" i="2"/>
  <c r="N30" i="2"/>
  <c r="O30" i="2"/>
  <c r="N31" i="2"/>
  <c r="O31" i="2"/>
  <c r="N32" i="2"/>
  <c r="O32" i="2"/>
  <c r="N33" i="2"/>
  <c r="O33" i="2"/>
  <c r="N34" i="2"/>
  <c r="O34" i="2"/>
  <c r="N35" i="2"/>
  <c r="O35" i="2"/>
  <c r="N36" i="2"/>
  <c r="O36" i="2"/>
  <c r="N37" i="2"/>
  <c r="O37" i="2"/>
  <c r="N38" i="2"/>
  <c r="O38" i="2"/>
  <c r="N39" i="2"/>
  <c r="O39" i="2"/>
  <c r="N40" i="2"/>
  <c r="O40" i="2"/>
  <c r="N41" i="2"/>
  <c r="O41" i="2"/>
  <c r="N42" i="2"/>
  <c r="O42" i="2"/>
  <c r="N43" i="2"/>
  <c r="O43" i="2"/>
  <c r="N44" i="2"/>
  <c r="O44" i="2"/>
  <c r="N45" i="2"/>
  <c r="O45" i="2"/>
  <c r="N46" i="2"/>
  <c r="O46" i="2"/>
  <c r="N47" i="2"/>
  <c r="O47" i="2"/>
  <c r="N48" i="2"/>
  <c r="O48" i="2"/>
  <c r="N49" i="2"/>
  <c r="O49" i="2"/>
  <c r="N50" i="2"/>
  <c r="O50" i="2"/>
  <c r="N51" i="2"/>
  <c r="O51" i="2"/>
  <c r="N52" i="2"/>
  <c r="O52" i="2"/>
  <c r="N53" i="2"/>
  <c r="O53" i="2"/>
  <c r="N54" i="2"/>
  <c r="O54" i="2"/>
  <c r="N55" i="2"/>
  <c r="O55" i="2"/>
  <c r="N56" i="2"/>
  <c r="O56" i="2"/>
  <c r="N57" i="2"/>
  <c r="O57" i="2"/>
  <c r="N58" i="2"/>
  <c r="O58" i="2"/>
  <c r="N59" i="2"/>
  <c r="O59" i="2"/>
  <c r="N60" i="2"/>
  <c r="O60" i="2"/>
  <c r="N61" i="2"/>
  <c r="O61" i="2"/>
  <c r="N62" i="2"/>
  <c r="O62" i="2"/>
  <c r="N3" i="1"/>
  <c r="O3" i="1"/>
  <c r="N4" i="1"/>
  <c r="O4" i="1"/>
  <c r="N5" i="1"/>
  <c r="O5" i="1"/>
  <c r="N6" i="1"/>
  <c r="O6" i="1"/>
  <c r="N7" i="1"/>
  <c r="O7" i="1"/>
  <c r="N8" i="1"/>
  <c r="O8" i="1"/>
  <c r="N9" i="1"/>
  <c r="O9" i="1"/>
  <c r="N10" i="1"/>
  <c r="O10" i="1"/>
  <c r="N11" i="1"/>
  <c r="O11" i="1"/>
  <c r="N12" i="1"/>
  <c r="O12" i="1"/>
  <c r="N13" i="1"/>
  <c r="O13" i="1"/>
  <c r="N14" i="1"/>
  <c r="O14" i="1"/>
  <c r="N15" i="1"/>
  <c r="O15" i="1"/>
  <c r="N16" i="1"/>
  <c r="O16" i="1"/>
  <c r="N17" i="1"/>
  <c r="O17" i="1"/>
  <c r="N18" i="1"/>
  <c r="O18" i="1"/>
  <c r="N19" i="1"/>
  <c r="O19" i="1"/>
  <c r="N20" i="1"/>
  <c r="O20" i="1"/>
  <c r="N21" i="1"/>
  <c r="O21" i="1"/>
  <c r="N22" i="1"/>
  <c r="O22" i="1"/>
  <c r="N23" i="1"/>
  <c r="O23" i="1"/>
  <c r="N24" i="1"/>
  <c r="O24" i="1"/>
  <c r="N25" i="1"/>
  <c r="O25" i="1"/>
  <c r="N26" i="1"/>
  <c r="O26" i="1"/>
  <c r="N27" i="1"/>
  <c r="O27" i="1"/>
  <c r="N28" i="1"/>
  <c r="O28" i="1"/>
  <c r="N29" i="1"/>
  <c r="O29" i="1"/>
  <c r="N30" i="1"/>
  <c r="O30" i="1"/>
  <c r="N31" i="1"/>
  <c r="O31" i="1"/>
  <c r="N32" i="1"/>
  <c r="O32" i="1"/>
  <c r="N33" i="1"/>
  <c r="O33" i="1"/>
  <c r="N34" i="1"/>
  <c r="O34" i="1"/>
  <c r="N35" i="1"/>
  <c r="O35" i="1"/>
  <c r="O2" i="1"/>
  <c r="N2" i="1"/>
  <c r="P9" i="1" l="1"/>
  <c r="Q9" i="1" s="1"/>
  <c r="P22" i="1"/>
  <c r="Q22" i="1" s="1"/>
  <c r="P25" i="1"/>
  <c r="Q25" i="1" s="1"/>
  <c r="P6" i="1"/>
  <c r="Q6" i="1" s="1"/>
  <c r="P30" i="1"/>
  <c r="Q30" i="1" s="1"/>
  <c r="P26" i="1"/>
  <c r="Q26" i="1" s="1"/>
  <c r="P21" i="1"/>
  <c r="Q21" i="1" s="1"/>
  <c r="P17" i="1"/>
  <c r="Q17" i="1" s="1"/>
  <c r="P33" i="1"/>
  <c r="Q33" i="1" s="1"/>
  <c r="P14" i="1"/>
  <c r="Q14" i="1" s="1"/>
  <c r="P10" i="1"/>
  <c r="Q10" i="1" s="1"/>
  <c r="P5" i="1"/>
  <c r="Q5" i="1" s="1"/>
  <c r="P61" i="2"/>
  <c r="Q61" i="2" s="1"/>
  <c r="P59" i="2"/>
  <c r="Q59" i="2" s="1"/>
  <c r="P57" i="2"/>
  <c r="Q57" i="2" s="1"/>
  <c r="P55" i="2"/>
  <c r="Q55" i="2" s="1"/>
  <c r="P53" i="2"/>
  <c r="Q53" i="2" s="1"/>
  <c r="P51" i="2"/>
  <c r="Q51" i="2" s="1"/>
  <c r="P49" i="2"/>
  <c r="Q49" i="2" s="1"/>
  <c r="P47" i="2"/>
  <c r="Q47" i="2" s="1"/>
  <c r="P45" i="2"/>
  <c r="Q45" i="2" s="1"/>
  <c r="P43" i="2"/>
  <c r="Q43" i="2" s="1"/>
  <c r="P41" i="2"/>
  <c r="Q41" i="2" s="1"/>
  <c r="P39" i="2"/>
  <c r="Q39" i="2" s="1"/>
  <c r="P37" i="2"/>
  <c r="Q37" i="2" s="1"/>
  <c r="P35" i="2"/>
  <c r="Q35" i="2" s="1"/>
  <c r="P33" i="2"/>
  <c r="Q33" i="2" s="1"/>
  <c r="P31" i="2"/>
  <c r="Q31" i="2" s="1"/>
  <c r="P29" i="2"/>
  <c r="Q29" i="2" s="1"/>
  <c r="P27" i="2"/>
  <c r="Q27" i="2" s="1"/>
  <c r="P25" i="2"/>
  <c r="Q25" i="2" s="1"/>
  <c r="P23" i="2"/>
  <c r="Q23" i="2" s="1"/>
  <c r="P21" i="2"/>
  <c r="Q21" i="2" s="1"/>
  <c r="P19" i="2"/>
  <c r="Q19" i="2" s="1"/>
  <c r="P17" i="2"/>
  <c r="Q17" i="2" s="1"/>
  <c r="P15" i="2"/>
  <c r="Q15" i="2" s="1"/>
  <c r="P13" i="2"/>
  <c r="Q13" i="2" s="1"/>
  <c r="P11" i="2"/>
  <c r="Q11" i="2" s="1"/>
  <c r="P9" i="2"/>
  <c r="Q9" i="2" s="1"/>
  <c r="P7" i="2"/>
  <c r="Q7" i="2" s="1"/>
  <c r="P5" i="2"/>
  <c r="Q5" i="2" s="1"/>
  <c r="P3" i="2"/>
  <c r="Q3" i="2" s="1"/>
  <c r="P62" i="2"/>
  <c r="Q62" i="2" s="1"/>
  <c r="P60" i="2"/>
  <c r="Q60" i="2" s="1"/>
  <c r="P58" i="2"/>
  <c r="Q58" i="2" s="1"/>
  <c r="P56" i="2"/>
  <c r="Q56" i="2" s="1"/>
  <c r="P54" i="2"/>
  <c r="Q54" i="2" s="1"/>
  <c r="P52" i="2"/>
  <c r="Q52" i="2" s="1"/>
  <c r="P50" i="2"/>
  <c r="Q50" i="2" s="1"/>
  <c r="P48" i="2"/>
  <c r="Q48" i="2" s="1"/>
  <c r="P46" i="2"/>
  <c r="Q46" i="2" s="1"/>
  <c r="P44" i="2"/>
  <c r="Q44" i="2" s="1"/>
  <c r="P42" i="2"/>
  <c r="Q42" i="2" s="1"/>
  <c r="P40" i="2"/>
  <c r="Q40" i="2" s="1"/>
  <c r="P38" i="2"/>
  <c r="Q38" i="2" s="1"/>
  <c r="P36" i="2"/>
  <c r="Q36" i="2" s="1"/>
  <c r="P34" i="2"/>
  <c r="Q34" i="2" s="1"/>
  <c r="P32" i="2"/>
  <c r="Q32" i="2" s="1"/>
  <c r="P30" i="2"/>
  <c r="Q30" i="2" s="1"/>
  <c r="P28" i="2"/>
  <c r="Q28" i="2" s="1"/>
  <c r="P26" i="2"/>
  <c r="Q26" i="2" s="1"/>
  <c r="P24" i="2"/>
  <c r="Q24" i="2" s="1"/>
  <c r="P22" i="2"/>
  <c r="Q22" i="2" s="1"/>
  <c r="P20" i="2"/>
  <c r="Q20" i="2" s="1"/>
  <c r="P18" i="2"/>
  <c r="Q18" i="2" s="1"/>
  <c r="P16" i="2"/>
  <c r="Q16" i="2" s="1"/>
  <c r="P14" i="2"/>
  <c r="Q14" i="2" s="1"/>
  <c r="P12" i="2"/>
  <c r="Q12" i="2" s="1"/>
  <c r="P10" i="2"/>
  <c r="Q10" i="2" s="1"/>
  <c r="P8" i="2"/>
  <c r="Q8" i="2" s="1"/>
  <c r="P6" i="2"/>
  <c r="Q6" i="2" s="1"/>
  <c r="P4" i="2"/>
  <c r="Q4" i="2" s="1"/>
  <c r="P34" i="1"/>
  <c r="Q34" i="1" s="1"/>
  <c r="P29" i="1"/>
  <c r="Q29" i="1" s="1"/>
  <c r="P18" i="1"/>
  <c r="Q18" i="1" s="1"/>
  <c r="P13" i="1"/>
  <c r="Q13" i="1" s="1"/>
  <c r="P35" i="1"/>
  <c r="Q35" i="1" s="1"/>
  <c r="P32" i="1"/>
  <c r="Q32" i="1" s="1"/>
  <c r="P27" i="1"/>
  <c r="Q27" i="1" s="1"/>
  <c r="P24" i="1"/>
  <c r="Q24" i="1" s="1"/>
  <c r="P19" i="1"/>
  <c r="Q19" i="1" s="1"/>
  <c r="P16" i="1"/>
  <c r="Q16" i="1" s="1"/>
  <c r="P11" i="1"/>
  <c r="Q11" i="1" s="1"/>
  <c r="P8" i="1"/>
  <c r="Q8" i="1" s="1"/>
  <c r="P3" i="1"/>
  <c r="Q3" i="1" s="1"/>
  <c r="P2" i="1"/>
  <c r="Q2" i="1" s="1"/>
  <c r="P31" i="1"/>
  <c r="Q31" i="1" s="1"/>
  <c r="P28" i="1"/>
  <c r="Q28" i="1" s="1"/>
  <c r="P23" i="1"/>
  <c r="Q23" i="1" s="1"/>
  <c r="P20" i="1"/>
  <c r="Q20" i="1" s="1"/>
  <c r="P15" i="1"/>
  <c r="Q15" i="1" s="1"/>
  <c r="P12" i="1"/>
  <c r="Q12" i="1" s="1"/>
  <c r="P7" i="1"/>
  <c r="Q7" i="1" s="1"/>
  <c r="P4" i="1"/>
  <c r="Q4" i="1" s="1"/>
  <c r="AN219" i="6"/>
  <c r="AN216" i="6"/>
  <c r="AN215" i="6"/>
  <c r="AN202" i="6"/>
  <c r="AN194" i="6"/>
  <c r="AN191" i="6"/>
  <c r="AN190" i="6"/>
  <c r="AN189" i="6"/>
  <c r="AN188" i="6"/>
  <c r="AN187" i="6"/>
  <c r="AN186" i="6"/>
  <c r="AN185" i="6"/>
  <c r="AN184" i="6"/>
  <c r="AN181" i="6"/>
  <c r="AN180" i="6"/>
  <c r="AN174" i="6"/>
  <c r="AN173" i="6"/>
  <c r="AN171" i="6"/>
  <c r="AN170" i="6"/>
  <c r="AN169" i="6"/>
  <c r="AN165" i="6"/>
  <c r="AN161" i="6"/>
  <c r="AN156" i="6"/>
  <c r="AN155" i="6"/>
  <c r="AN143" i="6"/>
  <c r="AN139" i="6"/>
  <c r="AN134" i="6"/>
  <c r="AN132" i="6"/>
  <c r="AN127" i="6"/>
  <c r="AN126" i="6"/>
  <c r="AN125" i="6"/>
  <c r="AN124" i="6"/>
  <c r="AN123" i="6"/>
  <c r="AN122" i="6"/>
  <c r="AN121" i="6"/>
  <c r="AN120" i="6"/>
  <c r="AN119" i="6"/>
  <c r="AN114" i="6"/>
  <c r="AN112" i="6"/>
  <c r="AN98" i="6"/>
  <c r="AN94" i="6"/>
  <c r="AN73" i="6"/>
  <c r="AN72" i="6"/>
  <c r="AN68" i="6"/>
  <c r="AN55" i="6"/>
  <c r="AN53" i="6"/>
  <c r="AN52" i="6"/>
  <c r="AN47" i="6"/>
  <c r="AN45" i="6"/>
  <c r="AN39" i="6"/>
  <c r="AN19" i="6"/>
  <c r="AN17" i="6"/>
  <c r="AN11" i="6"/>
  <c r="AN9" i="6"/>
  <c r="AN8" i="6"/>
  <c r="AN3" i="6"/>
  <c r="AN4" i="6"/>
  <c r="AN5" i="6"/>
  <c r="AN6" i="6"/>
  <c r="AN7" i="6"/>
  <c r="AN10" i="6"/>
  <c r="AN12" i="6"/>
  <c r="AN13" i="6"/>
  <c r="AN14" i="6"/>
  <c r="AN15" i="6"/>
  <c r="AN16" i="6"/>
  <c r="AN18" i="6"/>
  <c r="AN20" i="6"/>
  <c r="AN21" i="6"/>
  <c r="AN22" i="6"/>
  <c r="AN23" i="6"/>
  <c r="AN24" i="6"/>
  <c r="AN25" i="6"/>
  <c r="AN26" i="6"/>
  <c r="AN27" i="6"/>
  <c r="AN28" i="6"/>
  <c r="AN29" i="6"/>
  <c r="AN30" i="6"/>
  <c r="AN31" i="6"/>
  <c r="AN32" i="6"/>
  <c r="AN33" i="6"/>
  <c r="AN34" i="6"/>
  <c r="AN35" i="6"/>
  <c r="AN36" i="6"/>
  <c r="AN37" i="6"/>
  <c r="AN38" i="6"/>
  <c r="AN40" i="6"/>
  <c r="AN41" i="6"/>
  <c r="AN42" i="6"/>
  <c r="AN43" i="6"/>
  <c r="AN44" i="6"/>
  <c r="AN46" i="6"/>
  <c r="AN48" i="6"/>
  <c r="AN49" i="6"/>
  <c r="AN50" i="6"/>
  <c r="AN51" i="6"/>
  <c r="AN54" i="6"/>
  <c r="AN56" i="6"/>
  <c r="AN57" i="6"/>
  <c r="AN58" i="6"/>
  <c r="AN59" i="6"/>
  <c r="AN60" i="6"/>
  <c r="AN61" i="6"/>
  <c r="AN62" i="6"/>
  <c r="AN63" i="6"/>
  <c r="AN64" i="6"/>
  <c r="AN65" i="6"/>
  <c r="AN66" i="6"/>
  <c r="AN67" i="6"/>
  <c r="AN69" i="6"/>
  <c r="AN70" i="6"/>
  <c r="AN71" i="6"/>
  <c r="AN74" i="6"/>
  <c r="AN75" i="6"/>
  <c r="AN76" i="6"/>
  <c r="AN77" i="6"/>
  <c r="AN78" i="6"/>
  <c r="AN79" i="6"/>
  <c r="AN80" i="6"/>
  <c r="AN81" i="6"/>
  <c r="AN82" i="6"/>
  <c r="AN83" i="6"/>
  <c r="AN84" i="6"/>
  <c r="AN85" i="6"/>
  <c r="AN86" i="6"/>
  <c r="AN87" i="6"/>
  <c r="AN88" i="6"/>
  <c r="AN89" i="6"/>
  <c r="AN90" i="6"/>
  <c r="AN91" i="6"/>
  <c r="AN92" i="6"/>
  <c r="AN93" i="6"/>
  <c r="AN95" i="6"/>
  <c r="AN96" i="6"/>
  <c r="AN97" i="6"/>
  <c r="AN99" i="6"/>
  <c r="AN100" i="6"/>
  <c r="AN101" i="6"/>
  <c r="AN102" i="6"/>
  <c r="AN103" i="6"/>
  <c r="AN104" i="6"/>
  <c r="AN105" i="6"/>
  <c r="AN106" i="6"/>
  <c r="AN107" i="6"/>
  <c r="AN108" i="6"/>
  <c r="AN109" i="6"/>
  <c r="AN110" i="6"/>
  <c r="AN111" i="6"/>
  <c r="AN113" i="6"/>
  <c r="AN115" i="6"/>
  <c r="AN116" i="6"/>
  <c r="AN117" i="6"/>
  <c r="AN118" i="6"/>
  <c r="AN128" i="6"/>
  <c r="AN129" i="6"/>
  <c r="AN130" i="6"/>
  <c r="AN131" i="6"/>
  <c r="AN133" i="6"/>
  <c r="AN135" i="6"/>
  <c r="AN136" i="6"/>
  <c r="AN137" i="6"/>
  <c r="AN138" i="6"/>
  <c r="AN140" i="6"/>
  <c r="AN141" i="6"/>
  <c r="AN142" i="6"/>
  <c r="AN144" i="6"/>
  <c r="AN145" i="6"/>
  <c r="AN146" i="6"/>
  <c r="AN147" i="6"/>
  <c r="AN148" i="6"/>
  <c r="AN149" i="6"/>
  <c r="AN150" i="6"/>
  <c r="AN151" i="6"/>
  <c r="AN152" i="6"/>
  <c r="AN153" i="6"/>
  <c r="AN154" i="6"/>
  <c r="AN157" i="6"/>
  <c r="AN158" i="6"/>
  <c r="AN159" i="6"/>
  <c r="AN160" i="6"/>
  <c r="AN162" i="6"/>
  <c r="AN163" i="6"/>
  <c r="AN164" i="6"/>
  <c r="AN166" i="6"/>
  <c r="AN167" i="6"/>
  <c r="AN168" i="6"/>
  <c r="AN172" i="6"/>
  <c r="AN175" i="6"/>
  <c r="AN176" i="6"/>
  <c r="AN177" i="6"/>
  <c r="AN178" i="6"/>
  <c r="AN179" i="6"/>
  <c r="AN182" i="6"/>
  <c r="AN183" i="6"/>
  <c r="AN192" i="6"/>
  <c r="AN193" i="6"/>
  <c r="AN195" i="6"/>
  <c r="AN196" i="6"/>
  <c r="AN197" i="6"/>
  <c r="AN198" i="6"/>
  <c r="AN199" i="6"/>
  <c r="AN200" i="6"/>
  <c r="AN201" i="6"/>
  <c r="AN203" i="6"/>
  <c r="AN204" i="6"/>
  <c r="AN205" i="6"/>
  <c r="AN206" i="6"/>
  <c r="AN207" i="6"/>
  <c r="AN208" i="6"/>
  <c r="AN209" i="6"/>
  <c r="AN210" i="6"/>
  <c r="AN211" i="6"/>
  <c r="AN212" i="6"/>
  <c r="AN213" i="6"/>
  <c r="AN214" i="6"/>
  <c r="AN217" i="6"/>
  <c r="AN218" i="6"/>
  <c r="AN220" i="6"/>
  <c r="AN2" i="6"/>
  <c r="AH3" i="6"/>
  <c r="AH4" i="6"/>
  <c r="AH5" i="6"/>
  <c r="AH6" i="6"/>
  <c r="AH7" i="6"/>
  <c r="AH8" i="6"/>
  <c r="AH9" i="6"/>
  <c r="AH10" i="6"/>
  <c r="AH11" i="6"/>
  <c r="AH12" i="6"/>
  <c r="AH13" i="6"/>
  <c r="AH14" i="6"/>
  <c r="AH15" i="6"/>
  <c r="AH16" i="6"/>
  <c r="AH17" i="6"/>
  <c r="AH18" i="6"/>
  <c r="AH19" i="6"/>
  <c r="AH20" i="6"/>
  <c r="AH21" i="6"/>
  <c r="AH22" i="6"/>
  <c r="AH23" i="6"/>
  <c r="AH24" i="6"/>
  <c r="AH25" i="6"/>
  <c r="AH26" i="6"/>
  <c r="AH27" i="6"/>
  <c r="AH28" i="6"/>
  <c r="AH29" i="6"/>
  <c r="AH30" i="6"/>
  <c r="AH31" i="6"/>
  <c r="AH32" i="6"/>
  <c r="AH33" i="6"/>
  <c r="AH34" i="6"/>
  <c r="AH35" i="6"/>
  <c r="AH36" i="6"/>
  <c r="AH37" i="6"/>
  <c r="AH38" i="6"/>
  <c r="AH39" i="6"/>
  <c r="AH40" i="6"/>
  <c r="AH41" i="6"/>
  <c r="AH42" i="6"/>
  <c r="AH43" i="6"/>
  <c r="AH44" i="6"/>
  <c r="AH45" i="6"/>
  <c r="AH46" i="6"/>
  <c r="AH47" i="6"/>
  <c r="AH48" i="6"/>
  <c r="AH49" i="6"/>
  <c r="AH50" i="6"/>
  <c r="AH51" i="6"/>
  <c r="AH52" i="6"/>
  <c r="AH53" i="6"/>
  <c r="AH54" i="6"/>
  <c r="AH55" i="6"/>
  <c r="AH56" i="6"/>
  <c r="AH57" i="6"/>
  <c r="AH58" i="6"/>
  <c r="AH59" i="6"/>
  <c r="AH60" i="6"/>
  <c r="AH61" i="6"/>
  <c r="AH62" i="6"/>
  <c r="AH63" i="6"/>
  <c r="AH64" i="6"/>
  <c r="AH65" i="6"/>
  <c r="AH66" i="6"/>
  <c r="AH67" i="6"/>
  <c r="AH68" i="6"/>
  <c r="AH69" i="6"/>
  <c r="AH70" i="6"/>
  <c r="AH71" i="6"/>
  <c r="AH72" i="6"/>
  <c r="AH73" i="6"/>
  <c r="AH74" i="6"/>
  <c r="AH75" i="6"/>
  <c r="AH76" i="6"/>
  <c r="AH77" i="6"/>
  <c r="AH78" i="6"/>
  <c r="AH79" i="6"/>
  <c r="AH80" i="6"/>
  <c r="AH81" i="6"/>
  <c r="AH82" i="6"/>
  <c r="AH83" i="6"/>
  <c r="AH84" i="6"/>
  <c r="AH85" i="6"/>
  <c r="AH86" i="6"/>
  <c r="AH87" i="6"/>
  <c r="AH88" i="6"/>
  <c r="AH89" i="6"/>
  <c r="AH90" i="6"/>
  <c r="AH91" i="6"/>
  <c r="AH92" i="6"/>
  <c r="AH93" i="6"/>
  <c r="AH94" i="6"/>
  <c r="AH95" i="6"/>
  <c r="AH96" i="6"/>
  <c r="AH97" i="6"/>
  <c r="AH98" i="6"/>
  <c r="AH99" i="6"/>
  <c r="AH100" i="6"/>
  <c r="AH101" i="6"/>
  <c r="AH102" i="6"/>
  <c r="AH103" i="6"/>
  <c r="AH104" i="6"/>
  <c r="AH105" i="6"/>
  <c r="AH106" i="6"/>
  <c r="AH107" i="6"/>
  <c r="AH108" i="6"/>
  <c r="AH109" i="6"/>
  <c r="AH110" i="6"/>
  <c r="AH111" i="6"/>
  <c r="AH112" i="6"/>
  <c r="AH113" i="6"/>
  <c r="AH114" i="6"/>
  <c r="AH115" i="6"/>
  <c r="AH116" i="6"/>
  <c r="AH117" i="6"/>
  <c r="AH118" i="6"/>
  <c r="AH119" i="6"/>
  <c r="AH120" i="6"/>
  <c r="AH121" i="6"/>
  <c r="AH122" i="6"/>
  <c r="AH123" i="6"/>
  <c r="AH124" i="6"/>
  <c r="AH125" i="6"/>
  <c r="AH126" i="6"/>
  <c r="AH127" i="6"/>
  <c r="AH128" i="6"/>
  <c r="AH129" i="6"/>
  <c r="AH130" i="6"/>
  <c r="AH131" i="6"/>
  <c r="AH132" i="6"/>
  <c r="AH133" i="6"/>
  <c r="AH134" i="6"/>
  <c r="AH135" i="6"/>
  <c r="AH136" i="6"/>
  <c r="AH137" i="6"/>
  <c r="AH138" i="6"/>
  <c r="AH139" i="6"/>
  <c r="AH140" i="6"/>
  <c r="AH141" i="6"/>
  <c r="AH142" i="6"/>
  <c r="AH143" i="6"/>
  <c r="AH144" i="6"/>
  <c r="AH145" i="6"/>
  <c r="AH146" i="6"/>
  <c r="AH147" i="6"/>
  <c r="AH148" i="6"/>
  <c r="AH149" i="6"/>
  <c r="AH150" i="6"/>
  <c r="AH151" i="6"/>
  <c r="AH152" i="6"/>
  <c r="AH153" i="6"/>
  <c r="AH154" i="6"/>
  <c r="AH155" i="6"/>
  <c r="AH156" i="6"/>
  <c r="AH157" i="6"/>
  <c r="AH158" i="6"/>
  <c r="AH159" i="6"/>
  <c r="AH160" i="6"/>
  <c r="AH161" i="6"/>
  <c r="AH162" i="6"/>
  <c r="AH163" i="6"/>
  <c r="AH164" i="6"/>
  <c r="AH165" i="6"/>
  <c r="AH166" i="6"/>
  <c r="AH167" i="6"/>
  <c r="AH168" i="6"/>
  <c r="AH169" i="6"/>
  <c r="AH170" i="6"/>
  <c r="AH171" i="6"/>
  <c r="AH172" i="6"/>
  <c r="AH173" i="6"/>
  <c r="AH174" i="6"/>
  <c r="AH175" i="6"/>
  <c r="AH176" i="6"/>
  <c r="AH177" i="6"/>
  <c r="AH178" i="6"/>
  <c r="AH179" i="6"/>
  <c r="AH180" i="6"/>
  <c r="AH181" i="6"/>
  <c r="AH182" i="6"/>
  <c r="AH183" i="6"/>
  <c r="AH184" i="6"/>
  <c r="AH185" i="6"/>
  <c r="AH186" i="6"/>
  <c r="AH187" i="6"/>
  <c r="AH188" i="6"/>
  <c r="AH189" i="6"/>
  <c r="AH190" i="6"/>
  <c r="AH191" i="6"/>
  <c r="AH192" i="6"/>
  <c r="AH193" i="6"/>
  <c r="AH194" i="6"/>
  <c r="AH195" i="6"/>
  <c r="AH196" i="6"/>
  <c r="AH197" i="6"/>
  <c r="AH198" i="6"/>
  <c r="AH199" i="6"/>
  <c r="AH200" i="6"/>
  <c r="AH201" i="6"/>
  <c r="AH202" i="6"/>
  <c r="AH203" i="6"/>
  <c r="AH204" i="6"/>
  <c r="AH205" i="6"/>
  <c r="AH206" i="6"/>
  <c r="AH207" i="6"/>
  <c r="AH208" i="6"/>
  <c r="AH209" i="6"/>
  <c r="AH210" i="6"/>
  <c r="AH211" i="6"/>
  <c r="AH212" i="6"/>
  <c r="AH213" i="6"/>
  <c r="AH214" i="6"/>
  <c r="AH215" i="6"/>
  <c r="AH216" i="6"/>
  <c r="AH217" i="6"/>
  <c r="AH218" i="6"/>
  <c r="AH219" i="6"/>
  <c r="AH220" i="6"/>
  <c r="AH2" i="6"/>
  <c r="X3" i="6"/>
  <c r="Y3" i="6"/>
  <c r="Z3" i="6"/>
  <c r="X4" i="6"/>
  <c r="Y4" i="6"/>
  <c r="Z4" i="6"/>
  <c r="X5" i="6"/>
  <c r="Y5" i="6"/>
  <c r="Z5" i="6"/>
  <c r="X6" i="6"/>
  <c r="Y6" i="6"/>
  <c r="Z6" i="6"/>
  <c r="X7" i="6"/>
  <c r="Y7" i="6"/>
  <c r="Z7" i="6"/>
  <c r="X8" i="6"/>
  <c r="Y8" i="6"/>
  <c r="Z8" i="6"/>
  <c r="X9" i="6"/>
  <c r="Y9" i="6"/>
  <c r="Z9" i="6"/>
  <c r="X10" i="6"/>
  <c r="Y10" i="6"/>
  <c r="Z10" i="6"/>
  <c r="X11" i="6"/>
  <c r="Y11" i="6"/>
  <c r="Z11" i="6"/>
  <c r="X12" i="6"/>
  <c r="Y12" i="6"/>
  <c r="Z12" i="6"/>
  <c r="X13" i="6"/>
  <c r="Y13" i="6"/>
  <c r="Z13" i="6"/>
  <c r="X14" i="6"/>
  <c r="Y14" i="6"/>
  <c r="Z14" i="6"/>
  <c r="X15" i="6"/>
  <c r="Y15" i="6"/>
  <c r="Z15" i="6"/>
  <c r="X16" i="6"/>
  <c r="Y16" i="6"/>
  <c r="Z16" i="6"/>
  <c r="X17" i="6"/>
  <c r="Y17" i="6"/>
  <c r="Z17" i="6"/>
  <c r="X18" i="6"/>
  <c r="Y18" i="6"/>
  <c r="Z18" i="6"/>
  <c r="X19" i="6"/>
  <c r="Y19" i="6"/>
  <c r="Z19" i="6"/>
  <c r="X20" i="6"/>
  <c r="Y20" i="6"/>
  <c r="Z20" i="6"/>
  <c r="X21" i="6"/>
  <c r="Y21" i="6"/>
  <c r="Z21" i="6"/>
  <c r="X22" i="6"/>
  <c r="Y22" i="6"/>
  <c r="Z22" i="6"/>
  <c r="X23" i="6"/>
  <c r="Y23" i="6"/>
  <c r="Z23" i="6"/>
  <c r="X24" i="6"/>
  <c r="Y24" i="6"/>
  <c r="Z24" i="6"/>
  <c r="X25" i="6"/>
  <c r="Y25" i="6"/>
  <c r="Z25" i="6"/>
  <c r="X26" i="6"/>
  <c r="Y26" i="6"/>
  <c r="Z26" i="6"/>
  <c r="X27" i="6"/>
  <c r="Y27" i="6"/>
  <c r="Z27" i="6"/>
  <c r="X28" i="6"/>
  <c r="Y28" i="6"/>
  <c r="Z28" i="6"/>
  <c r="X29" i="6"/>
  <c r="Y29" i="6"/>
  <c r="Z29" i="6"/>
  <c r="X30" i="6"/>
  <c r="Y30" i="6"/>
  <c r="Z30" i="6"/>
  <c r="X31" i="6"/>
  <c r="Y31" i="6"/>
  <c r="Z31" i="6"/>
  <c r="X32" i="6"/>
  <c r="Y32" i="6"/>
  <c r="Z32" i="6"/>
  <c r="X33" i="6"/>
  <c r="Y33" i="6"/>
  <c r="Z33" i="6"/>
  <c r="X34" i="6"/>
  <c r="Y34" i="6"/>
  <c r="Z34" i="6"/>
  <c r="X35" i="6"/>
  <c r="Y35" i="6"/>
  <c r="Z35" i="6"/>
  <c r="X36" i="6"/>
  <c r="Y36" i="6"/>
  <c r="Z36" i="6"/>
  <c r="X37" i="6"/>
  <c r="Y37" i="6"/>
  <c r="Z37" i="6"/>
  <c r="X38" i="6"/>
  <c r="Y38" i="6"/>
  <c r="Z38" i="6"/>
  <c r="X39" i="6"/>
  <c r="Y39" i="6"/>
  <c r="Z39" i="6"/>
  <c r="X40" i="6"/>
  <c r="Y40" i="6"/>
  <c r="Z40" i="6"/>
  <c r="X41" i="6"/>
  <c r="Y41" i="6"/>
  <c r="Z41" i="6"/>
  <c r="X42" i="6"/>
  <c r="Y42" i="6"/>
  <c r="Z42" i="6"/>
  <c r="X43" i="6"/>
  <c r="Y43" i="6"/>
  <c r="Z43" i="6"/>
  <c r="X44" i="6"/>
  <c r="Y44" i="6"/>
  <c r="Z44" i="6"/>
  <c r="X45" i="6"/>
  <c r="Y45" i="6"/>
  <c r="Z45" i="6"/>
  <c r="X46" i="6"/>
  <c r="Y46" i="6"/>
  <c r="Z46" i="6"/>
  <c r="X47" i="6"/>
  <c r="Y47" i="6"/>
  <c r="Z47" i="6"/>
  <c r="X48" i="6"/>
  <c r="Y48" i="6"/>
  <c r="Z48" i="6"/>
  <c r="X49" i="6"/>
  <c r="Y49" i="6"/>
  <c r="Z49" i="6"/>
  <c r="X50" i="6"/>
  <c r="Y50" i="6"/>
  <c r="Z50" i="6"/>
  <c r="X51" i="6"/>
  <c r="Y51" i="6"/>
  <c r="Z51" i="6"/>
  <c r="X52" i="6"/>
  <c r="Y52" i="6"/>
  <c r="Z52" i="6"/>
  <c r="X53" i="6"/>
  <c r="Y53" i="6"/>
  <c r="Z53" i="6"/>
  <c r="X54" i="6"/>
  <c r="Y54" i="6"/>
  <c r="Z54" i="6"/>
  <c r="X55" i="6"/>
  <c r="Y55" i="6"/>
  <c r="Z55" i="6"/>
  <c r="X56" i="6"/>
  <c r="Y56" i="6"/>
  <c r="Z56" i="6"/>
  <c r="X57" i="6"/>
  <c r="Y57" i="6"/>
  <c r="Z57" i="6"/>
  <c r="X58" i="6"/>
  <c r="Y58" i="6"/>
  <c r="Z58" i="6"/>
  <c r="X59" i="6"/>
  <c r="Y59" i="6"/>
  <c r="Z59" i="6"/>
  <c r="X60" i="6"/>
  <c r="Y60" i="6"/>
  <c r="Z60" i="6"/>
  <c r="X61" i="6"/>
  <c r="Y61" i="6"/>
  <c r="Z61" i="6"/>
  <c r="X62" i="6"/>
  <c r="Y62" i="6"/>
  <c r="Z62" i="6"/>
  <c r="X63" i="6"/>
  <c r="Y63" i="6"/>
  <c r="Z63" i="6"/>
  <c r="X64" i="6"/>
  <c r="Y64" i="6"/>
  <c r="Z64" i="6"/>
  <c r="X65" i="6"/>
  <c r="Y65" i="6"/>
  <c r="Z65" i="6"/>
  <c r="X66" i="6"/>
  <c r="Y66" i="6"/>
  <c r="Z66" i="6"/>
  <c r="X67" i="6"/>
  <c r="Y67" i="6"/>
  <c r="Z67" i="6"/>
  <c r="X68" i="6"/>
  <c r="Y68" i="6"/>
  <c r="Z68" i="6"/>
  <c r="X69" i="6"/>
  <c r="Y69" i="6"/>
  <c r="Z69" i="6"/>
  <c r="X70" i="6"/>
  <c r="Y70" i="6"/>
  <c r="Z70" i="6"/>
  <c r="X71" i="6"/>
  <c r="Y71" i="6"/>
  <c r="Z71" i="6"/>
  <c r="X72" i="6"/>
  <c r="Y72" i="6"/>
  <c r="Z72" i="6"/>
  <c r="X73" i="6"/>
  <c r="Y73" i="6"/>
  <c r="Z73" i="6"/>
  <c r="X74" i="6"/>
  <c r="Y74" i="6"/>
  <c r="Z74" i="6"/>
  <c r="X75" i="6"/>
  <c r="Y75" i="6"/>
  <c r="Z75" i="6"/>
  <c r="X76" i="6"/>
  <c r="Y76" i="6"/>
  <c r="Z76" i="6"/>
  <c r="X77" i="6"/>
  <c r="Y77" i="6"/>
  <c r="Z77" i="6"/>
  <c r="X78" i="6"/>
  <c r="Y78" i="6"/>
  <c r="Z78" i="6"/>
  <c r="X79" i="6"/>
  <c r="Y79" i="6"/>
  <c r="Z79" i="6"/>
  <c r="X80" i="6"/>
  <c r="Y80" i="6"/>
  <c r="Z80" i="6"/>
  <c r="X81" i="6"/>
  <c r="Y81" i="6"/>
  <c r="Z81" i="6"/>
  <c r="X82" i="6"/>
  <c r="Y82" i="6"/>
  <c r="Z82" i="6"/>
  <c r="X83" i="6"/>
  <c r="Y83" i="6"/>
  <c r="Z83" i="6"/>
  <c r="X84" i="6"/>
  <c r="Y84" i="6"/>
  <c r="Z84" i="6"/>
  <c r="X85" i="6"/>
  <c r="Y85" i="6"/>
  <c r="Z85" i="6"/>
  <c r="X86" i="6"/>
  <c r="Y86" i="6"/>
  <c r="Z86" i="6"/>
  <c r="X87" i="6"/>
  <c r="Y87" i="6"/>
  <c r="Z87" i="6"/>
  <c r="X88" i="6"/>
  <c r="Y88" i="6"/>
  <c r="Z88" i="6"/>
  <c r="X89" i="6"/>
  <c r="Y89" i="6"/>
  <c r="Z89" i="6"/>
  <c r="X90" i="6"/>
  <c r="Y90" i="6"/>
  <c r="Z90" i="6"/>
  <c r="X91" i="6"/>
  <c r="Y91" i="6"/>
  <c r="Z91" i="6"/>
  <c r="X92" i="6"/>
  <c r="Y92" i="6"/>
  <c r="Z92" i="6"/>
  <c r="X93" i="6"/>
  <c r="Y93" i="6"/>
  <c r="Z93" i="6"/>
  <c r="X94" i="6"/>
  <c r="Y94" i="6"/>
  <c r="Z94" i="6"/>
  <c r="X95" i="6"/>
  <c r="Y95" i="6"/>
  <c r="Z95" i="6"/>
  <c r="X96" i="6"/>
  <c r="Y96" i="6"/>
  <c r="Z96" i="6"/>
  <c r="X97" i="6"/>
  <c r="Y97" i="6"/>
  <c r="Z97" i="6"/>
  <c r="X98" i="6"/>
  <c r="Y98" i="6"/>
  <c r="Z98" i="6"/>
  <c r="X99" i="6"/>
  <c r="Y99" i="6"/>
  <c r="Z99" i="6"/>
  <c r="X100" i="6"/>
  <c r="Y100" i="6"/>
  <c r="Z100" i="6"/>
  <c r="X101" i="6"/>
  <c r="Y101" i="6"/>
  <c r="Z101" i="6"/>
  <c r="X102" i="6"/>
  <c r="Y102" i="6"/>
  <c r="Z102" i="6"/>
  <c r="X103" i="6"/>
  <c r="Y103" i="6"/>
  <c r="Z103" i="6"/>
  <c r="X104" i="6"/>
  <c r="Y104" i="6"/>
  <c r="Z104" i="6"/>
  <c r="X105" i="6"/>
  <c r="Y105" i="6"/>
  <c r="Z105" i="6"/>
  <c r="X106" i="6"/>
  <c r="Y106" i="6"/>
  <c r="Z106" i="6"/>
  <c r="X107" i="6"/>
  <c r="Y107" i="6"/>
  <c r="Z107" i="6"/>
  <c r="X108" i="6"/>
  <c r="Y108" i="6"/>
  <c r="Z108" i="6"/>
  <c r="X109" i="6"/>
  <c r="Y109" i="6"/>
  <c r="Z109" i="6"/>
  <c r="X110" i="6"/>
  <c r="Y110" i="6"/>
  <c r="Z110" i="6"/>
  <c r="X111" i="6"/>
  <c r="Y111" i="6"/>
  <c r="Z111" i="6"/>
  <c r="X112" i="6"/>
  <c r="Y112" i="6"/>
  <c r="Z112" i="6"/>
  <c r="X113" i="6"/>
  <c r="Y113" i="6"/>
  <c r="Z113" i="6"/>
  <c r="X114" i="6"/>
  <c r="Y114" i="6"/>
  <c r="Z114" i="6"/>
  <c r="X115" i="6"/>
  <c r="Y115" i="6"/>
  <c r="Z115" i="6"/>
  <c r="X116" i="6"/>
  <c r="Y116" i="6"/>
  <c r="Z116" i="6"/>
  <c r="X117" i="6"/>
  <c r="Y117" i="6"/>
  <c r="Z117" i="6"/>
  <c r="X118" i="6"/>
  <c r="Y118" i="6"/>
  <c r="Z118" i="6"/>
  <c r="X119" i="6"/>
  <c r="Y119" i="6"/>
  <c r="Z119" i="6"/>
  <c r="X120" i="6"/>
  <c r="Y120" i="6"/>
  <c r="Z120" i="6"/>
  <c r="X121" i="6"/>
  <c r="Y121" i="6"/>
  <c r="Z121" i="6"/>
  <c r="X122" i="6"/>
  <c r="Y122" i="6"/>
  <c r="Z122" i="6"/>
  <c r="X123" i="6"/>
  <c r="Y123" i="6"/>
  <c r="Z123" i="6"/>
  <c r="X124" i="6"/>
  <c r="Y124" i="6"/>
  <c r="Z124" i="6"/>
  <c r="X125" i="6"/>
  <c r="Y125" i="6"/>
  <c r="Z125" i="6"/>
  <c r="X126" i="6"/>
  <c r="Y126" i="6"/>
  <c r="Z126" i="6"/>
  <c r="X127" i="6"/>
  <c r="Y127" i="6"/>
  <c r="Z127" i="6"/>
  <c r="X128" i="6"/>
  <c r="Y128" i="6"/>
  <c r="Z128" i="6"/>
  <c r="X129" i="6"/>
  <c r="Y129" i="6"/>
  <c r="Z129" i="6"/>
  <c r="X130" i="6"/>
  <c r="Y130" i="6"/>
  <c r="Z130" i="6"/>
  <c r="X131" i="6"/>
  <c r="Y131" i="6"/>
  <c r="Z131" i="6"/>
  <c r="X132" i="6"/>
  <c r="Y132" i="6"/>
  <c r="Z132" i="6"/>
  <c r="X133" i="6"/>
  <c r="Y133" i="6"/>
  <c r="Z133" i="6"/>
  <c r="X134" i="6"/>
  <c r="Y134" i="6"/>
  <c r="Z134" i="6"/>
  <c r="X135" i="6"/>
  <c r="Y135" i="6"/>
  <c r="Z135" i="6"/>
  <c r="X136" i="6"/>
  <c r="Y136" i="6"/>
  <c r="Z136" i="6"/>
  <c r="X137" i="6"/>
  <c r="Y137" i="6"/>
  <c r="Z137" i="6"/>
  <c r="X138" i="6"/>
  <c r="Y138" i="6"/>
  <c r="Z138" i="6"/>
  <c r="X139" i="6"/>
  <c r="Y139" i="6"/>
  <c r="Z139" i="6"/>
  <c r="X140" i="6"/>
  <c r="Y140" i="6"/>
  <c r="Z140" i="6"/>
  <c r="X141" i="6"/>
  <c r="Y141" i="6"/>
  <c r="Z141" i="6"/>
  <c r="X142" i="6"/>
  <c r="Y142" i="6"/>
  <c r="Z142" i="6"/>
  <c r="X143" i="6"/>
  <c r="Y143" i="6"/>
  <c r="Z143" i="6"/>
  <c r="X144" i="6"/>
  <c r="Y144" i="6"/>
  <c r="Z144" i="6"/>
  <c r="X145" i="6"/>
  <c r="Y145" i="6"/>
  <c r="Z145" i="6"/>
  <c r="X146" i="6"/>
  <c r="Y146" i="6"/>
  <c r="Z146" i="6"/>
  <c r="X147" i="6"/>
  <c r="Y147" i="6"/>
  <c r="Z147" i="6"/>
  <c r="X148" i="6"/>
  <c r="Y148" i="6"/>
  <c r="Z148" i="6"/>
  <c r="X149" i="6"/>
  <c r="Y149" i="6"/>
  <c r="Z149" i="6"/>
  <c r="X150" i="6"/>
  <c r="Y150" i="6"/>
  <c r="Z150" i="6"/>
  <c r="X151" i="6"/>
  <c r="Y151" i="6"/>
  <c r="Z151" i="6"/>
  <c r="X152" i="6"/>
  <c r="Y152" i="6"/>
  <c r="Z152" i="6"/>
  <c r="X153" i="6"/>
  <c r="Y153" i="6"/>
  <c r="Z153" i="6"/>
  <c r="X154" i="6"/>
  <c r="Y154" i="6"/>
  <c r="Z154" i="6"/>
  <c r="X155" i="6"/>
  <c r="Y155" i="6"/>
  <c r="Z155" i="6"/>
  <c r="X156" i="6"/>
  <c r="Y156" i="6"/>
  <c r="Z156" i="6"/>
  <c r="X157" i="6"/>
  <c r="Y157" i="6"/>
  <c r="Z157" i="6"/>
  <c r="X158" i="6"/>
  <c r="Y158" i="6"/>
  <c r="Z158" i="6"/>
  <c r="X159" i="6"/>
  <c r="Y159" i="6"/>
  <c r="Z159" i="6"/>
  <c r="X160" i="6"/>
  <c r="Y160" i="6"/>
  <c r="Z160" i="6"/>
  <c r="X161" i="6"/>
  <c r="Y161" i="6"/>
  <c r="Z161" i="6"/>
  <c r="X162" i="6"/>
  <c r="Y162" i="6"/>
  <c r="Z162" i="6"/>
  <c r="X163" i="6"/>
  <c r="Y163" i="6"/>
  <c r="Z163" i="6"/>
  <c r="X164" i="6"/>
  <c r="Y164" i="6"/>
  <c r="Z164" i="6"/>
  <c r="X165" i="6"/>
  <c r="Y165" i="6"/>
  <c r="Z165" i="6"/>
  <c r="X166" i="6"/>
  <c r="Y166" i="6"/>
  <c r="Z166" i="6"/>
  <c r="X167" i="6"/>
  <c r="Y167" i="6"/>
  <c r="Z167" i="6"/>
  <c r="X168" i="6"/>
  <c r="Y168" i="6"/>
  <c r="Z168" i="6"/>
  <c r="X169" i="6"/>
  <c r="Y169" i="6"/>
  <c r="Z169" i="6"/>
  <c r="X170" i="6"/>
  <c r="Y170" i="6"/>
  <c r="Z170" i="6"/>
  <c r="X171" i="6"/>
  <c r="Y171" i="6"/>
  <c r="Z171" i="6"/>
  <c r="X172" i="6"/>
  <c r="Y172" i="6"/>
  <c r="Z172" i="6"/>
  <c r="X173" i="6"/>
  <c r="Y173" i="6"/>
  <c r="Z173" i="6"/>
  <c r="X174" i="6"/>
  <c r="Y174" i="6"/>
  <c r="Z174" i="6"/>
  <c r="X175" i="6"/>
  <c r="Y175" i="6"/>
  <c r="Z175" i="6"/>
  <c r="X176" i="6"/>
  <c r="Y176" i="6"/>
  <c r="Z176" i="6"/>
  <c r="X177" i="6"/>
  <c r="Y177" i="6"/>
  <c r="Z177" i="6"/>
  <c r="X178" i="6"/>
  <c r="Y178" i="6"/>
  <c r="Z178" i="6"/>
  <c r="X179" i="6"/>
  <c r="Y179" i="6"/>
  <c r="Z179" i="6"/>
  <c r="X180" i="6"/>
  <c r="Y180" i="6"/>
  <c r="Z180" i="6"/>
  <c r="X181" i="6"/>
  <c r="Y181" i="6"/>
  <c r="Z181" i="6"/>
  <c r="X182" i="6"/>
  <c r="Y182" i="6"/>
  <c r="Z182" i="6"/>
  <c r="X183" i="6"/>
  <c r="Y183" i="6"/>
  <c r="Z183" i="6"/>
  <c r="X184" i="6"/>
  <c r="Y184" i="6"/>
  <c r="Z184" i="6"/>
  <c r="X185" i="6"/>
  <c r="Y185" i="6"/>
  <c r="Z185" i="6"/>
  <c r="X186" i="6"/>
  <c r="Y186" i="6"/>
  <c r="Z186" i="6"/>
  <c r="X187" i="6"/>
  <c r="Y187" i="6"/>
  <c r="Z187" i="6"/>
  <c r="X188" i="6"/>
  <c r="Y188" i="6"/>
  <c r="Z188" i="6"/>
  <c r="X189" i="6"/>
  <c r="Y189" i="6"/>
  <c r="Z189" i="6"/>
  <c r="X190" i="6"/>
  <c r="Y190" i="6"/>
  <c r="Z190" i="6"/>
  <c r="X191" i="6"/>
  <c r="Y191" i="6"/>
  <c r="Z191" i="6"/>
  <c r="X192" i="6"/>
  <c r="Y192" i="6"/>
  <c r="Z192" i="6"/>
  <c r="X193" i="6"/>
  <c r="Y193" i="6"/>
  <c r="Z193" i="6"/>
  <c r="X194" i="6"/>
  <c r="Y194" i="6"/>
  <c r="Z194" i="6"/>
  <c r="X195" i="6"/>
  <c r="Y195" i="6"/>
  <c r="Z195" i="6"/>
  <c r="X196" i="6"/>
  <c r="Y196" i="6"/>
  <c r="Z196" i="6"/>
  <c r="X197" i="6"/>
  <c r="Y197" i="6"/>
  <c r="Z197" i="6"/>
  <c r="X198" i="6"/>
  <c r="Y198" i="6"/>
  <c r="Z198" i="6"/>
  <c r="X199" i="6"/>
  <c r="Y199" i="6"/>
  <c r="Z199" i="6"/>
  <c r="X200" i="6"/>
  <c r="Y200" i="6"/>
  <c r="Z200" i="6"/>
  <c r="X201" i="6"/>
  <c r="Y201" i="6"/>
  <c r="Z201" i="6"/>
  <c r="X202" i="6"/>
  <c r="Y202" i="6"/>
  <c r="Z202" i="6"/>
  <c r="X203" i="6"/>
  <c r="Y203" i="6"/>
  <c r="Z203" i="6"/>
  <c r="X204" i="6"/>
  <c r="Y204" i="6"/>
  <c r="Z204" i="6"/>
  <c r="X205" i="6"/>
  <c r="Y205" i="6"/>
  <c r="Z205" i="6"/>
  <c r="X206" i="6"/>
  <c r="Y206" i="6"/>
  <c r="Z206" i="6"/>
  <c r="X207" i="6"/>
  <c r="Y207" i="6"/>
  <c r="Z207" i="6"/>
  <c r="X208" i="6"/>
  <c r="Y208" i="6"/>
  <c r="Z208" i="6"/>
  <c r="X209" i="6"/>
  <c r="Y209" i="6"/>
  <c r="Z209" i="6"/>
  <c r="X210" i="6"/>
  <c r="Y210" i="6"/>
  <c r="Z210" i="6"/>
  <c r="X211" i="6"/>
  <c r="Y211" i="6"/>
  <c r="Z211" i="6"/>
  <c r="X212" i="6"/>
  <c r="Y212" i="6"/>
  <c r="Z212" i="6"/>
  <c r="X213" i="6"/>
  <c r="Y213" i="6"/>
  <c r="Z213" i="6"/>
  <c r="X214" i="6"/>
  <c r="Y214" i="6"/>
  <c r="Z214" i="6"/>
  <c r="X215" i="6"/>
  <c r="Y215" i="6"/>
  <c r="Z215" i="6"/>
  <c r="X216" i="6"/>
  <c r="Y216" i="6"/>
  <c r="Z216" i="6"/>
  <c r="X217" i="6"/>
  <c r="Y217" i="6"/>
  <c r="Z217" i="6"/>
  <c r="X218" i="6"/>
  <c r="Y218" i="6"/>
  <c r="Z218" i="6"/>
  <c r="X219" i="6"/>
  <c r="Y219" i="6"/>
  <c r="Z219" i="6"/>
  <c r="X220" i="6"/>
  <c r="Y220" i="6"/>
  <c r="Z220" i="6"/>
  <c r="Z2" i="6"/>
  <c r="Y2" i="6"/>
  <c r="X2" i="6"/>
  <c r="N3" i="6"/>
  <c r="O3" i="6"/>
  <c r="N4" i="6"/>
  <c r="O4" i="6"/>
  <c r="N5" i="6"/>
  <c r="O5" i="6"/>
  <c r="N6" i="6"/>
  <c r="O6" i="6"/>
  <c r="N7" i="6"/>
  <c r="O7" i="6"/>
  <c r="N8" i="6"/>
  <c r="O8" i="6"/>
  <c r="N9" i="6"/>
  <c r="O9" i="6"/>
  <c r="N10" i="6"/>
  <c r="O10" i="6"/>
  <c r="N11" i="6"/>
  <c r="O11" i="6"/>
  <c r="N12" i="6"/>
  <c r="O12" i="6"/>
  <c r="N13" i="6"/>
  <c r="O13" i="6"/>
  <c r="N14" i="6"/>
  <c r="O14" i="6"/>
  <c r="N15" i="6"/>
  <c r="O15" i="6"/>
  <c r="N16" i="6"/>
  <c r="O16" i="6"/>
  <c r="N17" i="6"/>
  <c r="O17" i="6"/>
  <c r="N18" i="6"/>
  <c r="O18" i="6"/>
  <c r="N19" i="6"/>
  <c r="O19" i="6"/>
  <c r="N20" i="6"/>
  <c r="O20" i="6"/>
  <c r="N21" i="6"/>
  <c r="O21" i="6"/>
  <c r="N22" i="6"/>
  <c r="O22" i="6"/>
  <c r="N23" i="6"/>
  <c r="O23" i="6"/>
  <c r="N24" i="6"/>
  <c r="O24" i="6"/>
  <c r="N25" i="6"/>
  <c r="O25" i="6"/>
  <c r="N26" i="6"/>
  <c r="O26" i="6"/>
  <c r="N27" i="6"/>
  <c r="O27" i="6"/>
  <c r="N28" i="6"/>
  <c r="O28" i="6"/>
  <c r="N29" i="6"/>
  <c r="O29" i="6"/>
  <c r="N30" i="6"/>
  <c r="O30" i="6"/>
  <c r="N31" i="6"/>
  <c r="O31" i="6"/>
  <c r="N32" i="6"/>
  <c r="O32" i="6"/>
  <c r="N33" i="6"/>
  <c r="O33" i="6"/>
  <c r="N34" i="6"/>
  <c r="O34" i="6"/>
  <c r="N35" i="6"/>
  <c r="O35" i="6"/>
  <c r="N36" i="6"/>
  <c r="O36" i="6"/>
  <c r="N37" i="6"/>
  <c r="O37" i="6"/>
  <c r="N38" i="6"/>
  <c r="O38" i="6"/>
  <c r="N39" i="6"/>
  <c r="O39" i="6"/>
  <c r="N40" i="6"/>
  <c r="O40" i="6"/>
  <c r="N41" i="6"/>
  <c r="O41" i="6"/>
  <c r="N42" i="6"/>
  <c r="O42" i="6"/>
  <c r="N43" i="6"/>
  <c r="O43" i="6"/>
  <c r="N44" i="6"/>
  <c r="O44" i="6"/>
  <c r="N45" i="6"/>
  <c r="O45" i="6"/>
  <c r="N46" i="6"/>
  <c r="O46" i="6"/>
  <c r="N47" i="6"/>
  <c r="O47" i="6"/>
  <c r="N48" i="6"/>
  <c r="O48" i="6"/>
  <c r="N49" i="6"/>
  <c r="O49" i="6"/>
  <c r="N50" i="6"/>
  <c r="O50" i="6"/>
  <c r="N51" i="6"/>
  <c r="O51" i="6"/>
  <c r="N52" i="6"/>
  <c r="O52" i="6"/>
  <c r="N53" i="6"/>
  <c r="O53" i="6"/>
  <c r="N54" i="6"/>
  <c r="O54" i="6"/>
  <c r="N55" i="6"/>
  <c r="O55" i="6"/>
  <c r="N56" i="6"/>
  <c r="O56" i="6"/>
  <c r="N57" i="6"/>
  <c r="O57" i="6"/>
  <c r="N58" i="6"/>
  <c r="O58" i="6"/>
  <c r="N59" i="6"/>
  <c r="O59" i="6"/>
  <c r="N60" i="6"/>
  <c r="O60" i="6"/>
  <c r="N61" i="6"/>
  <c r="O61" i="6"/>
  <c r="N62" i="6"/>
  <c r="O62" i="6"/>
  <c r="N63" i="6"/>
  <c r="O63" i="6"/>
  <c r="N64" i="6"/>
  <c r="O64" i="6"/>
  <c r="N65" i="6"/>
  <c r="O65" i="6"/>
  <c r="N66" i="6"/>
  <c r="O66" i="6"/>
  <c r="N67" i="6"/>
  <c r="O67" i="6"/>
  <c r="N68" i="6"/>
  <c r="O68" i="6"/>
  <c r="N69" i="6"/>
  <c r="O69" i="6"/>
  <c r="N70" i="6"/>
  <c r="O70" i="6"/>
  <c r="N71" i="6"/>
  <c r="O71" i="6"/>
  <c r="N72" i="6"/>
  <c r="O72" i="6"/>
  <c r="N73" i="6"/>
  <c r="O73" i="6"/>
  <c r="N74" i="6"/>
  <c r="O74" i="6"/>
  <c r="N75" i="6"/>
  <c r="O75" i="6"/>
  <c r="N76" i="6"/>
  <c r="O76" i="6"/>
  <c r="N77" i="6"/>
  <c r="O77" i="6"/>
  <c r="N78" i="6"/>
  <c r="O78" i="6"/>
  <c r="N79" i="6"/>
  <c r="O79" i="6"/>
  <c r="N80" i="6"/>
  <c r="O80" i="6"/>
  <c r="N81" i="6"/>
  <c r="O81" i="6"/>
  <c r="N82" i="6"/>
  <c r="O82" i="6"/>
  <c r="N83" i="6"/>
  <c r="O83" i="6"/>
  <c r="N84" i="6"/>
  <c r="O84" i="6"/>
  <c r="N85" i="6"/>
  <c r="O85" i="6"/>
  <c r="N86" i="6"/>
  <c r="O86" i="6"/>
  <c r="N87" i="6"/>
  <c r="O87" i="6"/>
  <c r="N88" i="6"/>
  <c r="O88" i="6"/>
  <c r="N89" i="6"/>
  <c r="O89" i="6"/>
  <c r="N90" i="6"/>
  <c r="O90" i="6"/>
  <c r="N91" i="6"/>
  <c r="O91" i="6"/>
  <c r="N92" i="6"/>
  <c r="O92" i="6"/>
  <c r="N93" i="6"/>
  <c r="O93" i="6"/>
  <c r="N94" i="6"/>
  <c r="O94" i="6"/>
  <c r="N95" i="6"/>
  <c r="O95" i="6"/>
  <c r="N96" i="6"/>
  <c r="O96" i="6"/>
  <c r="N97" i="6"/>
  <c r="O97" i="6"/>
  <c r="N98" i="6"/>
  <c r="O98" i="6"/>
  <c r="N99" i="6"/>
  <c r="O99" i="6"/>
  <c r="N100" i="6"/>
  <c r="O100" i="6"/>
  <c r="N101" i="6"/>
  <c r="O101" i="6"/>
  <c r="N102" i="6"/>
  <c r="O102" i="6"/>
  <c r="N103" i="6"/>
  <c r="O103" i="6"/>
  <c r="N104" i="6"/>
  <c r="O104" i="6"/>
  <c r="N105" i="6"/>
  <c r="O105" i="6"/>
  <c r="N106" i="6"/>
  <c r="O106" i="6"/>
  <c r="N107" i="6"/>
  <c r="O107" i="6"/>
  <c r="N108" i="6"/>
  <c r="O108" i="6"/>
  <c r="N109" i="6"/>
  <c r="O109" i="6"/>
  <c r="N110" i="6"/>
  <c r="O110" i="6"/>
  <c r="N111" i="6"/>
  <c r="O111" i="6"/>
  <c r="N112" i="6"/>
  <c r="O112" i="6"/>
  <c r="N113" i="6"/>
  <c r="O113" i="6"/>
  <c r="N114" i="6"/>
  <c r="O114" i="6"/>
  <c r="N115" i="6"/>
  <c r="O115" i="6"/>
  <c r="N116" i="6"/>
  <c r="O116" i="6"/>
  <c r="N117" i="6"/>
  <c r="O117" i="6"/>
  <c r="N118" i="6"/>
  <c r="O118" i="6"/>
  <c r="N119" i="6"/>
  <c r="O119" i="6"/>
  <c r="N120" i="6"/>
  <c r="O120" i="6"/>
  <c r="N121" i="6"/>
  <c r="O121" i="6"/>
  <c r="N122" i="6"/>
  <c r="O122" i="6"/>
  <c r="N123" i="6"/>
  <c r="O123" i="6"/>
  <c r="N124" i="6"/>
  <c r="O124" i="6"/>
  <c r="N125" i="6"/>
  <c r="O125" i="6"/>
  <c r="N126" i="6"/>
  <c r="O126" i="6"/>
  <c r="N127" i="6"/>
  <c r="O127" i="6"/>
  <c r="N128" i="6"/>
  <c r="O128" i="6"/>
  <c r="N129" i="6"/>
  <c r="O129" i="6"/>
  <c r="N130" i="6"/>
  <c r="O130" i="6"/>
  <c r="N131" i="6"/>
  <c r="O131" i="6"/>
  <c r="N132" i="6"/>
  <c r="O132" i="6"/>
  <c r="N133" i="6"/>
  <c r="O133" i="6"/>
  <c r="N134" i="6"/>
  <c r="O134" i="6"/>
  <c r="N135" i="6"/>
  <c r="O135" i="6"/>
  <c r="N136" i="6"/>
  <c r="O136" i="6"/>
  <c r="N137" i="6"/>
  <c r="O137" i="6"/>
  <c r="N138" i="6"/>
  <c r="O138" i="6"/>
  <c r="N139" i="6"/>
  <c r="O139" i="6"/>
  <c r="N140" i="6"/>
  <c r="O140" i="6"/>
  <c r="N141" i="6"/>
  <c r="O141" i="6"/>
  <c r="N142" i="6"/>
  <c r="O142" i="6"/>
  <c r="N143" i="6"/>
  <c r="O143" i="6"/>
  <c r="N144" i="6"/>
  <c r="O144" i="6"/>
  <c r="N145" i="6"/>
  <c r="O145" i="6"/>
  <c r="N146" i="6"/>
  <c r="O146" i="6"/>
  <c r="N147" i="6"/>
  <c r="O147" i="6"/>
  <c r="N148" i="6"/>
  <c r="O148" i="6"/>
  <c r="N149" i="6"/>
  <c r="O149" i="6"/>
  <c r="N150" i="6"/>
  <c r="O150" i="6"/>
  <c r="N151" i="6"/>
  <c r="O151" i="6"/>
  <c r="N152" i="6"/>
  <c r="O152" i="6"/>
  <c r="N153" i="6"/>
  <c r="O153" i="6"/>
  <c r="N154" i="6"/>
  <c r="O154" i="6"/>
  <c r="N155" i="6"/>
  <c r="O155" i="6"/>
  <c r="N156" i="6"/>
  <c r="O156" i="6"/>
  <c r="N157" i="6"/>
  <c r="O157" i="6"/>
  <c r="N158" i="6"/>
  <c r="O158" i="6"/>
  <c r="N159" i="6"/>
  <c r="O159" i="6"/>
  <c r="N160" i="6"/>
  <c r="O160" i="6"/>
  <c r="N161" i="6"/>
  <c r="O161" i="6"/>
  <c r="N162" i="6"/>
  <c r="O162" i="6"/>
  <c r="N163" i="6"/>
  <c r="O163" i="6"/>
  <c r="N164" i="6"/>
  <c r="O164" i="6"/>
  <c r="N165" i="6"/>
  <c r="O165" i="6"/>
  <c r="N166" i="6"/>
  <c r="O166" i="6"/>
  <c r="N167" i="6"/>
  <c r="O167" i="6"/>
  <c r="N168" i="6"/>
  <c r="O168" i="6"/>
  <c r="N169" i="6"/>
  <c r="O169" i="6"/>
  <c r="N170" i="6"/>
  <c r="O170" i="6"/>
  <c r="N171" i="6"/>
  <c r="O171" i="6"/>
  <c r="N172" i="6"/>
  <c r="O172" i="6"/>
  <c r="N173" i="6"/>
  <c r="O173" i="6"/>
  <c r="N174" i="6"/>
  <c r="O174" i="6"/>
  <c r="N175" i="6"/>
  <c r="O175" i="6"/>
  <c r="N176" i="6"/>
  <c r="O176" i="6"/>
  <c r="N177" i="6"/>
  <c r="O177" i="6"/>
  <c r="N178" i="6"/>
  <c r="O178" i="6"/>
  <c r="N179" i="6"/>
  <c r="O179" i="6"/>
  <c r="N180" i="6"/>
  <c r="O180" i="6"/>
  <c r="N181" i="6"/>
  <c r="O181" i="6"/>
  <c r="N182" i="6"/>
  <c r="O182" i="6"/>
  <c r="N183" i="6"/>
  <c r="O183" i="6"/>
  <c r="N184" i="6"/>
  <c r="O184" i="6"/>
  <c r="N185" i="6"/>
  <c r="O185" i="6"/>
  <c r="N186" i="6"/>
  <c r="O186" i="6"/>
  <c r="N187" i="6"/>
  <c r="O187" i="6"/>
  <c r="N188" i="6"/>
  <c r="O188" i="6"/>
  <c r="N189" i="6"/>
  <c r="O189" i="6"/>
  <c r="N190" i="6"/>
  <c r="O190" i="6"/>
  <c r="N191" i="6"/>
  <c r="O191" i="6"/>
  <c r="N192" i="6"/>
  <c r="O192" i="6"/>
  <c r="N193" i="6"/>
  <c r="O193" i="6"/>
  <c r="N194" i="6"/>
  <c r="O194" i="6"/>
  <c r="N195" i="6"/>
  <c r="O195" i="6"/>
  <c r="N196" i="6"/>
  <c r="O196" i="6"/>
  <c r="N197" i="6"/>
  <c r="O197" i="6"/>
  <c r="N198" i="6"/>
  <c r="O198" i="6"/>
  <c r="N199" i="6"/>
  <c r="O199" i="6"/>
  <c r="N200" i="6"/>
  <c r="O200" i="6"/>
  <c r="N201" i="6"/>
  <c r="O201" i="6"/>
  <c r="N202" i="6"/>
  <c r="O202" i="6"/>
  <c r="N203" i="6"/>
  <c r="O203" i="6"/>
  <c r="N204" i="6"/>
  <c r="O204" i="6"/>
  <c r="N205" i="6"/>
  <c r="O205" i="6"/>
  <c r="N206" i="6"/>
  <c r="O206" i="6"/>
  <c r="N207" i="6"/>
  <c r="O207" i="6"/>
  <c r="N208" i="6"/>
  <c r="O208" i="6"/>
  <c r="N209" i="6"/>
  <c r="O209" i="6"/>
  <c r="N210" i="6"/>
  <c r="O210" i="6"/>
  <c r="N211" i="6"/>
  <c r="O211" i="6"/>
  <c r="N212" i="6"/>
  <c r="O212" i="6"/>
  <c r="N213" i="6"/>
  <c r="O213" i="6"/>
  <c r="N214" i="6"/>
  <c r="O214" i="6"/>
  <c r="N215" i="6"/>
  <c r="O215" i="6"/>
  <c r="N216" i="6"/>
  <c r="O216" i="6"/>
  <c r="N217" i="6"/>
  <c r="O217" i="6"/>
  <c r="N218" i="6"/>
  <c r="O218" i="6"/>
  <c r="N219" i="6"/>
  <c r="O219" i="6"/>
  <c r="N220" i="6"/>
  <c r="O220" i="6"/>
  <c r="O2" i="6"/>
  <c r="N2" i="6"/>
  <c r="P98" i="6" l="1"/>
  <c r="Q98" i="6" s="1"/>
  <c r="P100" i="6"/>
  <c r="Q100" i="6" s="1"/>
  <c r="P129" i="6"/>
  <c r="Q129" i="6" s="1"/>
  <c r="P101" i="6"/>
  <c r="Q101" i="6" s="1"/>
  <c r="P2" i="6"/>
  <c r="Q2" i="6" s="1"/>
  <c r="P132" i="6"/>
  <c r="Q132" i="6" s="1"/>
  <c r="P145" i="6"/>
  <c r="Q145" i="6" s="1"/>
  <c r="P133" i="6"/>
  <c r="Q133" i="6" s="1"/>
  <c r="P128" i="6"/>
  <c r="Q128" i="6" s="1"/>
  <c r="P114" i="6"/>
  <c r="Q114" i="6" s="1"/>
  <c r="P112" i="6"/>
  <c r="Q112" i="6" s="1"/>
  <c r="P108" i="6"/>
  <c r="Q108" i="6" s="1"/>
  <c r="P106" i="6"/>
  <c r="Q106" i="6" s="1"/>
  <c r="P104" i="6"/>
  <c r="Q104" i="6" s="1"/>
  <c r="P102" i="6"/>
  <c r="Q102" i="6" s="1"/>
  <c r="P63" i="6"/>
  <c r="Q63" i="6" s="1"/>
  <c r="P59" i="6"/>
  <c r="Q59" i="6" s="1"/>
  <c r="P57" i="6"/>
  <c r="Q57" i="6" s="1"/>
  <c r="P53" i="6"/>
  <c r="Q53" i="6" s="1"/>
  <c r="P51" i="6"/>
  <c r="Q51" i="6" s="1"/>
  <c r="P49" i="6"/>
  <c r="Q49" i="6" s="1"/>
  <c r="P47" i="6"/>
  <c r="Q47" i="6" s="1"/>
  <c r="P43" i="6"/>
  <c r="Q43" i="6" s="1"/>
  <c r="P21" i="6"/>
  <c r="Q21" i="6" s="1"/>
  <c r="P19" i="6"/>
  <c r="Q19" i="6" s="1"/>
  <c r="P17" i="6"/>
  <c r="Q17" i="6" s="1"/>
  <c r="P15" i="6"/>
  <c r="Q15" i="6" s="1"/>
  <c r="P11" i="6"/>
  <c r="Q11" i="6" s="1"/>
  <c r="P220" i="6"/>
  <c r="Q220" i="6" s="1"/>
  <c r="P218" i="6"/>
  <c r="Q218" i="6" s="1"/>
  <c r="P216" i="6"/>
  <c r="Q216" i="6" s="1"/>
  <c r="P214" i="6"/>
  <c r="Q214" i="6" s="1"/>
  <c r="P212" i="6"/>
  <c r="Q212" i="6" s="1"/>
  <c r="P210" i="6"/>
  <c r="Q210" i="6" s="1"/>
  <c r="P204" i="6"/>
  <c r="Q204" i="6" s="1"/>
  <c r="P202" i="6"/>
  <c r="Q202" i="6" s="1"/>
  <c r="P196" i="6"/>
  <c r="Q196" i="6" s="1"/>
  <c r="P194" i="6"/>
  <c r="Q194" i="6" s="1"/>
  <c r="P188" i="6"/>
  <c r="Q188" i="6" s="1"/>
  <c r="P186" i="6"/>
  <c r="Q186" i="6" s="1"/>
  <c r="P180" i="6"/>
  <c r="Q180" i="6" s="1"/>
  <c r="P178" i="6"/>
  <c r="Q178" i="6" s="1"/>
  <c r="P172" i="6"/>
  <c r="Q172" i="6" s="1"/>
  <c r="P170" i="6"/>
  <c r="Q170" i="6" s="1"/>
  <c r="P164" i="6"/>
  <c r="Q164" i="6" s="1"/>
  <c r="P162" i="6"/>
  <c r="Q162" i="6" s="1"/>
  <c r="P156" i="6"/>
  <c r="Q156" i="6" s="1"/>
  <c r="P154" i="6"/>
  <c r="Q154" i="6" s="1"/>
  <c r="P152" i="6"/>
  <c r="Q152" i="6" s="1"/>
  <c r="P150" i="6"/>
  <c r="Q150" i="6" s="1"/>
  <c r="P148" i="6"/>
  <c r="Q148" i="6" s="1"/>
  <c r="P146" i="6"/>
  <c r="Q146" i="6" s="1"/>
  <c r="P149" i="6"/>
  <c r="Q149" i="6" s="1"/>
  <c r="P88" i="6"/>
  <c r="Q88" i="6" s="1"/>
  <c r="P84" i="6"/>
  <c r="Q84" i="6" s="1"/>
  <c r="P80" i="6"/>
  <c r="Q80" i="6" s="1"/>
  <c r="P78" i="6"/>
  <c r="Q78" i="6" s="1"/>
  <c r="P76" i="6"/>
  <c r="Q76" i="6" s="1"/>
  <c r="P72" i="6"/>
  <c r="Q72" i="6" s="1"/>
  <c r="P40" i="6"/>
  <c r="Q40" i="6" s="1"/>
  <c r="P130" i="6"/>
  <c r="Q130" i="6" s="1"/>
  <c r="P120" i="6"/>
  <c r="Q120" i="6" s="1"/>
  <c r="AA217" i="6"/>
  <c r="AA213" i="6"/>
  <c r="AA209" i="6"/>
  <c r="AA205" i="6"/>
  <c r="AA201" i="6"/>
  <c r="AA197" i="6"/>
  <c r="AA193" i="6"/>
  <c r="AA189" i="6"/>
  <c r="AA185" i="6"/>
  <c r="AA181" i="6"/>
  <c r="AA177" i="6"/>
  <c r="AA173" i="6"/>
  <c r="AA169" i="6"/>
  <c r="AA165" i="6"/>
  <c r="AA161" i="6"/>
  <c r="AA157" i="6"/>
  <c r="AA153" i="6"/>
  <c r="AA149" i="6"/>
  <c r="AA145" i="6"/>
  <c r="AA141" i="6"/>
  <c r="AA137" i="6"/>
  <c r="AA133" i="6"/>
  <c r="AA129" i="6"/>
  <c r="AA125" i="6"/>
  <c r="AA121" i="6"/>
  <c r="AA117" i="6"/>
  <c r="AA113" i="6"/>
  <c r="AA109" i="6"/>
  <c r="AA105" i="6"/>
  <c r="AA101" i="6"/>
  <c r="AA97" i="6"/>
  <c r="AA93" i="6"/>
  <c r="AA89" i="6"/>
  <c r="AA85" i="6"/>
  <c r="AA81" i="6"/>
  <c r="AA77" i="6"/>
  <c r="AA73" i="6"/>
  <c r="AA69" i="6"/>
  <c r="AA65" i="6"/>
  <c r="AA61" i="6"/>
  <c r="AA57" i="6"/>
  <c r="AA53" i="6"/>
  <c r="AA49" i="6"/>
  <c r="AA45" i="6"/>
  <c r="AA41" i="6"/>
  <c r="AA37" i="6"/>
  <c r="AA33" i="6"/>
  <c r="AA29" i="6"/>
  <c r="AA25" i="6"/>
  <c r="AA21" i="6"/>
  <c r="AA17" i="6"/>
  <c r="AA13" i="6"/>
  <c r="AA9" i="6"/>
  <c r="AA5" i="6"/>
  <c r="P131" i="6"/>
  <c r="Q131" i="6" s="1"/>
  <c r="P93" i="6"/>
  <c r="Q93" i="6" s="1"/>
  <c r="P91" i="6"/>
  <c r="Q91" i="6" s="1"/>
  <c r="P89" i="6"/>
  <c r="Q89" i="6" s="1"/>
  <c r="P144" i="6"/>
  <c r="Q144" i="6" s="1"/>
  <c r="P140" i="6"/>
  <c r="Q140" i="6" s="1"/>
  <c r="P138" i="6"/>
  <c r="Q138" i="6" s="1"/>
  <c r="P136" i="6"/>
  <c r="Q136" i="6" s="1"/>
  <c r="P134" i="6"/>
  <c r="Q134" i="6" s="1"/>
  <c r="P9" i="6"/>
  <c r="Q9" i="6" s="1"/>
  <c r="P7" i="6"/>
  <c r="Q7" i="6" s="1"/>
  <c r="P5" i="6"/>
  <c r="Q5" i="6" s="1"/>
  <c r="P3" i="6"/>
  <c r="Q3" i="6" s="1"/>
  <c r="AA218" i="6"/>
  <c r="AA214" i="6"/>
  <c r="AA210" i="6"/>
  <c r="AA206" i="6"/>
  <c r="AA202" i="6"/>
  <c r="AA198" i="6"/>
  <c r="AA194" i="6"/>
  <c r="AA190" i="6"/>
  <c r="AA186" i="6"/>
  <c r="AA182" i="6"/>
  <c r="AA178" i="6"/>
  <c r="AA174" i="6"/>
  <c r="AA170" i="6"/>
  <c r="AA166" i="6"/>
  <c r="AA162" i="6"/>
  <c r="AA158" i="6"/>
  <c r="AA154" i="6"/>
  <c r="AA150" i="6"/>
  <c r="AA146" i="6"/>
  <c r="AA142" i="6"/>
  <c r="AA138" i="6"/>
  <c r="AA134" i="6"/>
  <c r="AA130" i="6"/>
  <c r="AA126" i="6"/>
  <c r="AA122" i="6"/>
  <c r="AA118" i="6"/>
  <c r="AA114" i="6"/>
  <c r="AA110" i="6"/>
  <c r="AA106" i="6"/>
  <c r="AA102" i="6"/>
  <c r="AA98" i="6"/>
  <c r="AA94" i="6"/>
  <c r="AA90" i="6"/>
  <c r="AA86" i="6"/>
  <c r="AA82" i="6"/>
  <c r="AA78" i="6"/>
  <c r="AA74" i="6"/>
  <c r="AA70" i="6"/>
  <c r="P147" i="6"/>
  <c r="Q147" i="6" s="1"/>
  <c r="P117" i="6"/>
  <c r="Q117" i="6" s="1"/>
  <c r="P115" i="6"/>
  <c r="Q115" i="6" s="1"/>
  <c r="P32" i="6"/>
  <c r="Q32" i="6" s="1"/>
  <c r="P30" i="6"/>
  <c r="Q30" i="6" s="1"/>
  <c r="P28" i="6"/>
  <c r="Q28" i="6" s="1"/>
  <c r="P26" i="6"/>
  <c r="Q26" i="6" s="1"/>
  <c r="AA66" i="6"/>
  <c r="AA62" i="6"/>
  <c r="AA58" i="6"/>
  <c r="AA54" i="6"/>
  <c r="AA50" i="6"/>
  <c r="AA46" i="6"/>
  <c r="AA42" i="6"/>
  <c r="AA38" i="6"/>
  <c r="AA34" i="6"/>
  <c r="AA30" i="6"/>
  <c r="AA26" i="6"/>
  <c r="AA22" i="6"/>
  <c r="AA18" i="6"/>
  <c r="AA14" i="6"/>
  <c r="AA10" i="6"/>
  <c r="AA6" i="6"/>
  <c r="P118" i="6"/>
  <c r="Q118" i="6" s="1"/>
  <c r="P113" i="6"/>
  <c r="Q113" i="6" s="1"/>
  <c r="P111" i="6"/>
  <c r="Q111" i="6" s="1"/>
  <c r="P109" i="6"/>
  <c r="Q109" i="6" s="1"/>
  <c r="P107" i="6"/>
  <c r="Q107" i="6" s="1"/>
  <c r="P96" i="6"/>
  <c r="Q96" i="6" s="1"/>
  <c r="P85" i="6"/>
  <c r="Q85" i="6" s="1"/>
  <c r="P83" i="6"/>
  <c r="Q83" i="6" s="1"/>
  <c r="P81" i="6"/>
  <c r="Q81" i="6" s="1"/>
  <c r="P79" i="6"/>
  <c r="Q79" i="6" s="1"/>
  <c r="P75" i="6"/>
  <c r="Q75" i="6" s="1"/>
  <c r="P64" i="6"/>
  <c r="Q64" i="6" s="1"/>
  <c r="P62" i="6"/>
  <c r="Q62" i="6" s="1"/>
  <c r="P60" i="6"/>
  <c r="Q60" i="6" s="1"/>
  <c r="P58" i="6"/>
  <c r="Q58" i="6" s="1"/>
  <c r="P41" i="6"/>
  <c r="Q41" i="6" s="1"/>
  <c r="P39" i="6"/>
  <c r="Q39" i="6" s="1"/>
  <c r="P37" i="6"/>
  <c r="Q37" i="6" s="1"/>
  <c r="P35" i="6"/>
  <c r="Q35" i="6" s="1"/>
  <c r="P24" i="6"/>
  <c r="Q24" i="6" s="1"/>
  <c r="P20" i="6"/>
  <c r="Q20" i="6" s="1"/>
  <c r="P16" i="6"/>
  <c r="Q16" i="6" s="1"/>
  <c r="P14" i="6"/>
  <c r="Q14" i="6" s="1"/>
  <c r="P12" i="6"/>
  <c r="Q12" i="6" s="1"/>
  <c r="AA2" i="6"/>
  <c r="P207" i="6"/>
  <c r="Q207" i="6" s="1"/>
  <c r="P205" i="6"/>
  <c r="Q205" i="6" s="1"/>
  <c r="P199" i="6"/>
  <c r="Q199" i="6" s="1"/>
  <c r="P191" i="6"/>
  <c r="Q191" i="6" s="1"/>
  <c r="P189" i="6"/>
  <c r="Q189" i="6" s="1"/>
  <c r="P183" i="6"/>
  <c r="Q183" i="6" s="1"/>
  <c r="P175" i="6"/>
  <c r="Q175" i="6" s="1"/>
  <c r="P173" i="6"/>
  <c r="Q173" i="6" s="1"/>
  <c r="P167" i="6"/>
  <c r="Q167" i="6" s="1"/>
  <c r="P159" i="6"/>
  <c r="Q159" i="6" s="1"/>
  <c r="P157" i="6"/>
  <c r="Q157" i="6" s="1"/>
  <c r="P141" i="6"/>
  <c r="Q141" i="6" s="1"/>
  <c r="P139" i="6"/>
  <c r="Q139" i="6" s="1"/>
  <c r="P137" i="6"/>
  <c r="Q137" i="6" s="1"/>
  <c r="P125" i="6"/>
  <c r="Q125" i="6" s="1"/>
  <c r="P123" i="6"/>
  <c r="Q123" i="6" s="1"/>
  <c r="P121" i="6"/>
  <c r="Q121" i="6" s="1"/>
  <c r="P99" i="6"/>
  <c r="Q99" i="6" s="1"/>
  <c r="P97" i="6"/>
  <c r="Q97" i="6" s="1"/>
  <c r="P92" i="6"/>
  <c r="Q92" i="6" s="1"/>
  <c r="P90" i="6"/>
  <c r="Q90" i="6" s="1"/>
  <c r="P73" i="6"/>
  <c r="Q73" i="6" s="1"/>
  <c r="P71" i="6"/>
  <c r="Q71" i="6" s="1"/>
  <c r="P69" i="6"/>
  <c r="Q69" i="6" s="1"/>
  <c r="P67" i="6"/>
  <c r="Q67" i="6" s="1"/>
  <c r="P56" i="6"/>
  <c r="Q56" i="6" s="1"/>
  <c r="P52" i="6"/>
  <c r="Q52" i="6" s="1"/>
  <c r="P48" i="6"/>
  <c r="Q48" i="6" s="1"/>
  <c r="P46" i="6"/>
  <c r="Q46" i="6" s="1"/>
  <c r="P44" i="6"/>
  <c r="Q44" i="6" s="1"/>
  <c r="P31" i="6"/>
  <c r="Q31" i="6" s="1"/>
  <c r="P27" i="6"/>
  <c r="Q27" i="6" s="1"/>
  <c r="P25" i="6"/>
  <c r="Q25" i="6" s="1"/>
  <c r="P8" i="6"/>
  <c r="Q8" i="6" s="1"/>
  <c r="P197" i="6"/>
  <c r="Q197" i="6" s="1"/>
  <c r="P181" i="6"/>
  <c r="Q181" i="6" s="1"/>
  <c r="P165" i="6"/>
  <c r="Q165" i="6" s="1"/>
  <c r="P116" i="6"/>
  <c r="Q116" i="6" s="1"/>
  <c r="P105" i="6"/>
  <c r="Q105" i="6" s="1"/>
  <c r="P70" i="6"/>
  <c r="Q70" i="6" s="1"/>
  <c r="P38" i="6"/>
  <c r="Q38" i="6" s="1"/>
  <c r="P6" i="6"/>
  <c r="Q6" i="6" s="1"/>
  <c r="P219" i="6"/>
  <c r="Q219" i="6" s="1"/>
  <c r="P217" i="6"/>
  <c r="Q217" i="6" s="1"/>
  <c r="P215" i="6"/>
  <c r="Q215" i="6" s="1"/>
  <c r="P213" i="6"/>
  <c r="Q213" i="6" s="1"/>
  <c r="P211" i="6"/>
  <c r="Q211" i="6" s="1"/>
  <c r="P208" i="6"/>
  <c r="Q208" i="6" s="1"/>
  <c r="P206" i="6"/>
  <c r="Q206" i="6" s="1"/>
  <c r="P203" i="6"/>
  <c r="Q203" i="6" s="1"/>
  <c r="P200" i="6"/>
  <c r="Q200" i="6" s="1"/>
  <c r="P198" i="6"/>
  <c r="Q198" i="6" s="1"/>
  <c r="P195" i="6"/>
  <c r="Q195" i="6" s="1"/>
  <c r="P192" i="6"/>
  <c r="Q192" i="6" s="1"/>
  <c r="P190" i="6"/>
  <c r="Q190" i="6" s="1"/>
  <c r="P187" i="6"/>
  <c r="Q187" i="6" s="1"/>
  <c r="P184" i="6"/>
  <c r="Q184" i="6" s="1"/>
  <c r="P182" i="6"/>
  <c r="Q182" i="6" s="1"/>
  <c r="P179" i="6"/>
  <c r="Q179" i="6" s="1"/>
  <c r="P176" i="6"/>
  <c r="Q176" i="6" s="1"/>
  <c r="P174" i="6"/>
  <c r="Q174" i="6" s="1"/>
  <c r="P171" i="6"/>
  <c r="Q171" i="6" s="1"/>
  <c r="P168" i="6"/>
  <c r="Q168" i="6" s="1"/>
  <c r="P166" i="6"/>
  <c r="Q166" i="6" s="1"/>
  <c r="P163" i="6"/>
  <c r="Q163" i="6" s="1"/>
  <c r="P160" i="6"/>
  <c r="Q160" i="6" s="1"/>
  <c r="P158" i="6"/>
  <c r="Q158" i="6" s="1"/>
  <c r="P155" i="6"/>
  <c r="Q155" i="6" s="1"/>
  <c r="P153" i="6"/>
  <c r="Q153" i="6" s="1"/>
  <c r="P126" i="6"/>
  <c r="Q126" i="6" s="1"/>
  <c r="P119" i="6"/>
  <c r="Q119" i="6" s="1"/>
  <c r="P209" i="6"/>
  <c r="Q209" i="6" s="1"/>
  <c r="P201" i="6"/>
  <c r="Q201" i="6" s="1"/>
  <c r="P193" i="6"/>
  <c r="Q193" i="6" s="1"/>
  <c r="P185" i="6"/>
  <c r="Q185" i="6" s="1"/>
  <c r="P177" i="6"/>
  <c r="Q177" i="6" s="1"/>
  <c r="P169" i="6"/>
  <c r="Q169" i="6" s="1"/>
  <c r="P161" i="6"/>
  <c r="Q161" i="6" s="1"/>
  <c r="P151" i="6"/>
  <c r="Q151" i="6" s="1"/>
  <c r="P143" i="6"/>
  <c r="Q143" i="6" s="1"/>
  <c r="P124" i="6"/>
  <c r="Q124" i="6" s="1"/>
  <c r="P122" i="6"/>
  <c r="Q122" i="6" s="1"/>
  <c r="P94" i="6"/>
  <c r="Q94" i="6" s="1"/>
  <c r="P87" i="6"/>
  <c r="Q87" i="6" s="1"/>
  <c r="P65" i="6"/>
  <c r="Q65" i="6" s="1"/>
  <c r="P55" i="6"/>
  <c r="Q55" i="6" s="1"/>
  <c r="P33" i="6"/>
  <c r="Q33" i="6" s="1"/>
  <c r="P23" i="6"/>
  <c r="Q23" i="6" s="1"/>
  <c r="P142" i="6"/>
  <c r="Q142" i="6" s="1"/>
  <c r="P135" i="6"/>
  <c r="Q135" i="6" s="1"/>
  <c r="P127" i="6"/>
  <c r="Q127" i="6" s="1"/>
  <c r="P110" i="6"/>
  <c r="Q110" i="6" s="1"/>
  <c r="P103" i="6"/>
  <c r="Q103" i="6" s="1"/>
  <c r="P95" i="6"/>
  <c r="Q95" i="6" s="1"/>
  <c r="P86" i="6"/>
  <c r="Q86" i="6" s="1"/>
  <c r="P68" i="6"/>
  <c r="Q68" i="6" s="1"/>
  <c r="P66" i="6"/>
  <c r="Q66" i="6" s="1"/>
  <c r="P54" i="6"/>
  <c r="Q54" i="6" s="1"/>
  <c r="P36" i="6"/>
  <c r="Q36" i="6" s="1"/>
  <c r="P34" i="6"/>
  <c r="Q34" i="6" s="1"/>
  <c r="P22" i="6"/>
  <c r="Q22" i="6" s="1"/>
  <c r="P4" i="6"/>
  <c r="Q4" i="6" s="1"/>
  <c r="AA219" i="6"/>
  <c r="AA215" i="6"/>
  <c r="AA211" i="6"/>
  <c r="AA207" i="6"/>
  <c r="AA203" i="6"/>
  <c r="AA199" i="6"/>
  <c r="AA195" i="6"/>
  <c r="AA191" i="6"/>
  <c r="AA187" i="6"/>
  <c r="AA183" i="6"/>
  <c r="AA179" i="6"/>
  <c r="AA175" i="6"/>
  <c r="AA171" i="6"/>
  <c r="AA167" i="6"/>
  <c r="AA163" i="6"/>
  <c r="AA159" i="6"/>
  <c r="AA155" i="6"/>
  <c r="AA151" i="6"/>
  <c r="AA147" i="6"/>
  <c r="AA143" i="6"/>
  <c r="AA139" i="6"/>
  <c r="AA135" i="6"/>
  <c r="AA131" i="6"/>
  <c r="AA127" i="6"/>
  <c r="AA123" i="6"/>
  <c r="AA119" i="6"/>
  <c r="AA115" i="6"/>
  <c r="AA111" i="6"/>
  <c r="AA107" i="6"/>
  <c r="AA103" i="6"/>
  <c r="AA99" i="6"/>
  <c r="AA95" i="6"/>
  <c r="AA91" i="6"/>
  <c r="AA87" i="6"/>
  <c r="AA83" i="6"/>
  <c r="AA79" i="6"/>
  <c r="AA75" i="6"/>
  <c r="AA71" i="6"/>
  <c r="AA67" i="6"/>
  <c r="AA63" i="6"/>
  <c r="AA59" i="6"/>
  <c r="AA55" i="6"/>
  <c r="AA51" i="6"/>
  <c r="AA47" i="6"/>
  <c r="AA43" i="6"/>
  <c r="AA39" i="6"/>
  <c r="AA35" i="6"/>
  <c r="AA31" i="6"/>
  <c r="AA27" i="6"/>
  <c r="AA23" i="6"/>
  <c r="AA19" i="6"/>
  <c r="AA15" i="6"/>
  <c r="AA11" i="6"/>
  <c r="AA7" i="6"/>
  <c r="AA3" i="6"/>
  <c r="P82" i="6"/>
  <c r="Q82" i="6" s="1"/>
  <c r="P77" i="6"/>
  <c r="Q77" i="6" s="1"/>
  <c r="P74" i="6"/>
  <c r="Q74" i="6" s="1"/>
  <c r="P61" i="6"/>
  <c r="Q61" i="6" s="1"/>
  <c r="P50" i="6"/>
  <c r="Q50" i="6" s="1"/>
  <c r="P45" i="6"/>
  <c r="Q45" i="6" s="1"/>
  <c r="P42" i="6"/>
  <c r="Q42" i="6" s="1"/>
  <c r="P29" i="6"/>
  <c r="Q29" i="6" s="1"/>
  <c r="P18" i="6"/>
  <c r="Q18" i="6" s="1"/>
  <c r="P13" i="6"/>
  <c r="Q13" i="6" s="1"/>
  <c r="P10" i="6"/>
  <c r="Q10" i="6" s="1"/>
  <c r="AA220" i="6"/>
  <c r="AA216" i="6"/>
  <c r="AA212" i="6"/>
  <c r="AA208" i="6"/>
  <c r="AA204" i="6"/>
  <c r="AA200" i="6"/>
  <c r="AA196" i="6"/>
  <c r="AA192" i="6"/>
  <c r="AA188" i="6"/>
  <c r="AA184" i="6"/>
  <c r="AA180" i="6"/>
  <c r="AA176" i="6"/>
  <c r="AA172" i="6"/>
  <c r="AA168" i="6"/>
  <c r="AA164" i="6"/>
  <c r="AA160" i="6"/>
  <c r="AA156" i="6"/>
  <c r="AA152" i="6"/>
  <c r="AA148" i="6"/>
  <c r="AA144" i="6"/>
  <c r="AA140" i="6"/>
  <c r="AA136" i="6"/>
  <c r="AA132" i="6"/>
  <c r="AA128" i="6"/>
  <c r="AA124" i="6"/>
  <c r="AA120" i="6"/>
  <c r="AA116" i="6"/>
  <c r="AA112" i="6"/>
  <c r="AA108" i="6"/>
  <c r="AA104" i="6"/>
  <c r="AA100" i="6"/>
  <c r="AA96" i="6"/>
  <c r="AA92" i="6"/>
  <c r="AA88" i="6"/>
  <c r="AA84" i="6"/>
  <c r="AA80" i="6"/>
  <c r="AA76" i="6"/>
  <c r="AA72" i="6"/>
  <c r="AA68" i="6"/>
  <c r="AA64" i="6"/>
  <c r="AA60" i="6"/>
  <c r="AA56" i="6"/>
  <c r="AA52" i="6"/>
  <c r="AA48" i="6"/>
  <c r="AA44" i="6"/>
  <c r="AA40" i="6"/>
  <c r="AA36" i="6"/>
  <c r="AA32" i="6"/>
  <c r="AA28" i="6"/>
  <c r="AA24" i="6"/>
  <c r="AA20" i="6"/>
  <c r="AA16" i="6"/>
  <c r="AA12" i="6"/>
  <c r="AA8" i="6"/>
  <c r="AA4" i="6"/>
  <c r="F3" i="6"/>
  <c r="G3" i="6" s="1"/>
  <c r="F4" i="6"/>
  <c r="G4" i="6" s="1"/>
  <c r="F5" i="6"/>
  <c r="F6" i="6"/>
  <c r="G6" i="6" s="1"/>
  <c r="F7" i="6"/>
  <c r="G7" i="6" s="1"/>
  <c r="F8" i="6"/>
  <c r="G8" i="6" s="1"/>
  <c r="F9" i="6"/>
  <c r="F10" i="6"/>
  <c r="G10" i="6" s="1"/>
  <c r="F11" i="6"/>
  <c r="G11" i="6" s="1"/>
  <c r="F12" i="6"/>
  <c r="G12" i="6" s="1"/>
  <c r="F13" i="6"/>
  <c r="F14" i="6"/>
  <c r="G14" i="6" s="1"/>
  <c r="F15" i="6"/>
  <c r="G15" i="6" s="1"/>
  <c r="F16" i="6"/>
  <c r="G16" i="6" s="1"/>
  <c r="F17" i="6"/>
  <c r="F18" i="6"/>
  <c r="G18" i="6" s="1"/>
  <c r="F19" i="6"/>
  <c r="G19" i="6" s="1"/>
  <c r="F20" i="6"/>
  <c r="G20" i="6" s="1"/>
  <c r="F21" i="6"/>
  <c r="F22" i="6"/>
  <c r="G22" i="6" s="1"/>
  <c r="F23" i="6"/>
  <c r="G23" i="6" s="1"/>
  <c r="F24" i="6"/>
  <c r="G24" i="6" s="1"/>
  <c r="F25" i="6"/>
  <c r="F26" i="6"/>
  <c r="G26" i="6" s="1"/>
  <c r="F27" i="6"/>
  <c r="G27" i="6" s="1"/>
  <c r="F28" i="6"/>
  <c r="G28" i="6" s="1"/>
  <c r="F29" i="6"/>
  <c r="F30" i="6"/>
  <c r="G30" i="6" s="1"/>
  <c r="F31" i="6"/>
  <c r="G31" i="6" s="1"/>
  <c r="F32" i="6"/>
  <c r="G32" i="6" s="1"/>
  <c r="F33" i="6"/>
  <c r="F34" i="6"/>
  <c r="G34" i="6" s="1"/>
  <c r="F35" i="6"/>
  <c r="G35" i="6" s="1"/>
  <c r="F36" i="6"/>
  <c r="G36" i="6" s="1"/>
  <c r="F37" i="6"/>
  <c r="F38" i="6"/>
  <c r="G38" i="6" s="1"/>
  <c r="F39" i="6"/>
  <c r="G39" i="6" s="1"/>
  <c r="F40" i="6"/>
  <c r="G40" i="6" s="1"/>
  <c r="F41" i="6"/>
  <c r="F42" i="6"/>
  <c r="G42" i="6" s="1"/>
  <c r="F43" i="6"/>
  <c r="G43" i="6" s="1"/>
  <c r="F44" i="6"/>
  <c r="G44" i="6" s="1"/>
  <c r="F45" i="6"/>
  <c r="F46" i="6"/>
  <c r="G46" i="6" s="1"/>
  <c r="F47" i="6"/>
  <c r="G47" i="6" s="1"/>
  <c r="F48" i="6"/>
  <c r="G48" i="6" s="1"/>
  <c r="F49" i="6"/>
  <c r="F50" i="6"/>
  <c r="G50" i="6" s="1"/>
  <c r="F51" i="6"/>
  <c r="G51" i="6" s="1"/>
  <c r="F52" i="6"/>
  <c r="G52" i="6" s="1"/>
  <c r="F53" i="6"/>
  <c r="F54" i="6"/>
  <c r="G54" i="6" s="1"/>
  <c r="F55" i="6"/>
  <c r="G55" i="6" s="1"/>
  <c r="F56" i="6"/>
  <c r="G56" i="6" s="1"/>
  <c r="F57" i="6"/>
  <c r="F58" i="6"/>
  <c r="G58" i="6" s="1"/>
  <c r="F59" i="6"/>
  <c r="G59" i="6" s="1"/>
  <c r="F60" i="6"/>
  <c r="G60" i="6" s="1"/>
  <c r="F61" i="6"/>
  <c r="F62" i="6"/>
  <c r="G62" i="6" s="1"/>
  <c r="F63" i="6"/>
  <c r="G63" i="6" s="1"/>
  <c r="F64" i="6"/>
  <c r="G64" i="6" s="1"/>
  <c r="F65" i="6"/>
  <c r="F66" i="6"/>
  <c r="G66" i="6" s="1"/>
  <c r="F67" i="6"/>
  <c r="G67" i="6" s="1"/>
  <c r="F68" i="6"/>
  <c r="G68" i="6" s="1"/>
  <c r="F69" i="6"/>
  <c r="F70" i="6"/>
  <c r="G70" i="6" s="1"/>
  <c r="F71" i="6"/>
  <c r="G71" i="6" s="1"/>
  <c r="F72" i="6"/>
  <c r="G72" i="6" s="1"/>
  <c r="F73" i="6"/>
  <c r="F74" i="6"/>
  <c r="G74" i="6" s="1"/>
  <c r="F75" i="6"/>
  <c r="G75" i="6" s="1"/>
  <c r="F76" i="6"/>
  <c r="G76" i="6" s="1"/>
  <c r="F77" i="6"/>
  <c r="F78" i="6"/>
  <c r="G78" i="6" s="1"/>
  <c r="F79" i="6"/>
  <c r="G79" i="6" s="1"/>
  <c r="F80" i="6"/>
  <c r="G80" i="6" s="1"/>
  <c r="F81" i="6"/>
  <c r="F82" i="6"/>
  <c r="G82" i="6" s="1"/>
  <c r="F83" i="6"/>
  <c r="G83" i="6" s="1"/>
  <c r="F84" i="6"/>
  <c r="G84" i="6" s="1"/>
  <c r="F85" i="6"/>
  <c r="F86" i="6"/>
  <c r="G86" i="6" s="1"/>
  <c r="F87" i="6"/>
  <c r="G87" i="6" s="1"/>
  <c r="F88" i="6"/>
  <c r="G88" i="6" s="1"/>
  <c r="F89" i="6"/>
  <c r="F90" i="6"/>
  <c r="G90" i="6" s="1"/>
  <c r="F91" i="6"/>
  <c r="G91" i="6" s="1"/>
  <c r="F92" i="6"/>
  <c r="G92" i="6" s="1"/>
  <c r="F93" i="6"/>
  <c r="F94" i="6"/>
  <c r="G94" i="6" s="1"/>
  <c r="F95" i="6"/>
  <c r="G95" i="6" s="1"/>
  <c r="F96" i="6"/>
  <c r="G96" i="6" s="1"/>
  <c r="F97" i="6"/>
  <c r="F98" i="6"/>
  <c r="G98" i="6" s="1"/>
  <c r="F99" i="6"/>
  <c r="G99" i="6" s="1"/>
  <c r="F100" i="6"/>
  <c r="G100" i="6" s="1"/>
  <c r="F101" i="6"/>
  <c r="F102" i="6"/>
  <c r="G102" i="6" s="1"/>
  <c r="F103" i="6"/>
  <c r="G103" i="6" s="1"/>
  <c r="F104" i="6"/>
  <c r="G104" i="6" s="1"/>
  <c r="F105" i="6"/>
  <c r="F106" i="6"/>
  <c r="G106" i="6" s="1"/>
  <c r="F107" i="6"/>
  <c r="G107" i="6" s="1"/>
  <c r="F108" i="6"/>
  <c r="G108" i="6" s="1"/>
  <c r="F109" i="6"/>
  <c r="F110" i="6"/>
  <c r="G110" i="6" s="1"/>
  <c r="F111" i="6"/>
  <c r="G111" i="6" s="1"/>
  <c r="F112" i="6"/>
  <c r="G112" i="6" s="1"/>
  <c r="F113" i="6"/>
  <c r="F114" i="6"/>
  <c r="G114" i="6" s="1"/>
  <c r="F115" i="6"/>
  <c r="G115" i="6" s="1"/>
  <c r="F116" i="6"/>
  <c r="G116" i="6" s="1"/>
  <c r="F117" i="6"/>
  <c r="F118" i="6"/>
  <c r="G118" i="6" s="1"/>
  <c r="F119" i="6"/>
  <c r="G119" i="6" s="1"/>
  <c r="F120" i="6"/>
  <c r="G120" i="6" s="1"/>
  <c r="F121" i="6"/>
  <c r="F122" i="6"/>
  <c r="G122" i="6" s="1"/>
  <c r="F123" i="6"/>
  <c r="G123" i="6" s="1"/>
  <c r="F124" i="6"/>
  <c r="G124" i="6" s="1"/>
  <c r="F125" i="6"/>
  <c r="F126" i="6"/>
  <c r="G126" i="6" s="1"/>
  <c r="F127" i="6"/>
  <c r="G127" i="6" s="1"/>
  <c r="F128" i="6"/>
  <c r="G128" i="6" s="1"/>
  <c r="F129" i="6"/>
  <c r="F130" i="6"/>
  <c r="G130" i="6" s="1"/>
  <c r="F131" i="6"/>
  <c r="G131" i="6" s="1"/>
  <c r="F132" i="6"/>
  <c r="G132" i="6" s="1"/>
  <c r="F133" i="6"/>
  <c r="F134" i="6"/>
  <c r="G134" i="6" s="1"/>
  <c r="F135" i="6"/>
  <c r="G135" i="6" s="1"/>
  <c r="F136" i="6"/>
  <c r="G136" i="6" s="1"/>
  <c r="F137" i="6"/>
  <c r="F138" i="6"/>
  <c r="G138" i="6" s="1"/>
  <c r="F139" i="6"/>
  <c r="G139" i="6" s="1"/>
  <c r="F140" i="6"/>
  <c r="G140" i="6" s="1"/>
  <c r="F141" i="6"/>
  <c r="F142" i="6"/>
  <c r="G142" i="6" s="1"/>
  <c r="F143" i="6"/>
  <c r="G143" i="6" s="1"/>
  <c r="F144" i="6"/>
  <c r="G144" i="6" s="1"/>
  <c r="F145" i="6"/>
  <c r="F146" i="6"/>
  <c r="G146" i="6" s="1"/>
  <c r="F147" i="6"/>
  <c r="G147" i="6" s="1"/>
  <c r="F148" i="6"/>
  <c r="G148" i="6" s="1"/>
  <c r="F149" i="6"/>
  <c r="F150" i="6"/>
  <c r="G150" i="6" s="1"/>
  <c r="F151" i="6"/>
  <c r="G151" i="6" s="1"/>
  <c r="F152" i="6"/>
  <c r="G152" i="6" s="1"/>
  <c r="F153" i="6"/>
  <c r="F154" i="6"/>
  <c r="G154" i="6" s="1"/>
  <c r="F155" i="6"/>
  <c r="G155" i="6" s="1"/>
  <c r="F156" i="6"/>
  <c r="G156" i="6" s="1"/>
  <c r="F157" i="6"/>
  <c r="F158" i="6"/>
  <c r="G158" i="6" s="1"/>
  <c r="F159" i="6"/>
  <c r="G159" i="6" s="1"/>
  <c r="F160" i="6"/>
  <c r="G160" i="6" s="1"/>
  <c r="F161" i="6"/>
  <c r="F162" i="6"/>
  <c r="G162" i="6" s="1"/>
  <c r="F163" i="6"/>
  <c r="G163" i="6" s="1"/>
  <c r="F164" i="6"/>
  <c r="G164" i="6" s="1"/>
  <c r="F165" i="6"/>
  <c r="F166" i="6"/>
  <c r="G166" i="6" s="1"/>
  <c r="F167" i="6"/>
  <c r="G167" i="6" s="1"/>
  <c r="F168" i="6"/>
  <c r="G168" i="6" s="1"/>
  <c r="F169" i="6"/>
  <c r="F170" i="6"/>
  <c r="G170" i="6" s="1"/>
  <c r="F171" i="6"/>
  <c r="G171" i="6" s="1"/>
  <c r="F172" i="6"/>
  <c r="G172" i="6" s="1"/>
  <c r="F173" i="6"/>
  <c r="G173" i="6" s="1"/>
  <c r="F174" i="6"/>
  <c r="G174" i="6" s="1"/>
  <c r="F175" i="6"/>
  <c r="G175" i="6" s="1"/>
  <c r="F176" i="6"/>
  <c r="G176" i="6" s="1"/>
  <c r="F177" i="6"/>
  <c r="G177" i="6" s="1"/>
  <c r="F178" i="6"/>
  <c r="G178" i="6" s="1"/>
  <c r="F179" i="6"/>
  <c r="G179" i="6" s="1"/>
  <c r="F180" i="6"/>
  <c r="G180" i="6" s="1"/>
  <c r="F181" i="6"/>
  <c r="G181" i="6" s="1"/>
  <c r="F182" i="6"/>
  <c r="G182" i="6" s="1"/>
  <c r="F183" i="6"/>
  <c r="G183" i="6" s="1"/>
  <c r="F184" i="6"/>
  <c r="G184" i="6" s="1"/>
  <c r="F185" i="6"/>
  <c r="G185" i="6" s="1"/>
  <c r="F186" i="6"/>
  <c r="G186" i="6" s="1"/>
  <c r="F187" i="6"/>
  <c r="G187" i="6" s="1"/>
  <c r="F188" i="6"/>
  <c r="G188" i="6" s="1"/>
  <c r="F189" i="6"/>
  <c r="G189" i="6" s="1"/>
  <c r="F190" i="6"/>
  <c r="G190" i="6" s="1"/>
  <c r="F191" i="6"/>
  <c r="G191" i="6" s="1"/>
  <c r="F192" i="6"/>
  <c r="G192" i="6" s="1"/>
  <c r="F193" i="6"/>
  <c r="G193" i="6" s="1"/>
  <c r="F194" i="6"/>
  <c r="G194" i="6" s="1"/>
  <c r="F195" i="6"/>
  <c r="G195" i="6" s="1"/>
  <c r="F196" i="6"/>
  <c r="G196" i="6" s="1"/>
  <c r="F197" i="6"/>
  <c r="G197" i="6" s="1"/>
  <c r="F198" i="6"/>
  <c r="G198" i="6" s="1"/>
  <c r="F199" i="6"/>
  <c r="G199" i="6" s="1"/>
  <c r="F200" i="6"/>
  <c r="G200" i="6" s="1"/>
  <c r="F201" i="6"/>
  <c r="G201" i="6" s="1"/>
  <c r="F202" i="6"/>
  <c r="G202" i="6" s="1"/>
  <c r="F203" i="6"/>
  <c r="G203" i="6" s="1"/>
  <c r="F204" i="6"/>
  <c r="G204" i="6" s="1"/>
  <c r="F205" i="6"/>
  <c r="G205" i="6" s="1"/>
  <c r="F206" i="6"/>
  <c r="G206" i="6" s="1"/>
  <c r="F207" i="6"/>
  <c r="G207" i="6" s="1"/>
  <c r="F208" i="6"/>
  <c r="G208" i="6" s="1"/>
  <c r="F209" i="6"/>
  <c r="G209" i="6" s="1"/>
  <c r="F210" i="6"/>
  <c r="G210" i="6" s="1"/>
  <c r="F211" i="6"/>
  <c r="G211" i="6" s="1"/>
  <c r="F212" i="6"/>
  <c r="G212" i="6" s="1"/>
  <c r="F213" i="6"/>
  <c r="G213" i="6" s="1"/>
  <c r="F214" i="6"/>
  <c r="G214" i="6" s="1"/>
  <c r="F215" i="6"/>
  <c r="G215" i="6" s="1"/>
  <c r="F216" i="6"/>
  <c r="G216" i="6" s="1"/>
  <c r="F217" i="6"/>
  <c r="G217" i="6" s="1"/>
  <c r="F218" i="6"/>
  <c r="G218" i="6" s="1"/>
  <c r="F219" i="6"/>
  <c r="G219" i="6" s="1"/>
  <c r="F220" i="6"/>
  <c r="G220" i="6" s="1"/>
  <c r="F2" i="6"/>
  <c r="AN3" i="5"/>
  <c r="AN4" i="5"/>
  <c r="AN5" i="5"/>
  <c r="AN6" i="5"/>
  <c r="AN7" i="5"/>
  <c r="AN8" i="5"/>
  <c r="AN9" i="5"/>
  <c r="AN10" i="5"/>
  <c r="AN11" i="5"/>
  <c r="AN12" i="5"/>
  <c r="AN2" i="5"/>
  <c r="AH3" i="5"/>
  <c r="AH4" i="5"/>
  <c r="AH5" i="5"/>
  <c r="AH6" i="5"/>
  <c r="AH7" i="5"/>
  <c r="AH8" i="5"/>
  <c r="AH9" i="5"/>
  <c r="AH10" i="5"/>
  <c r="AH11" i="5"/>
  <c r="AH12" i="5"/>
  <c r="AH2" i="5"/>
  <c r="X3" i="5"/>
  <c r="Y3" i="5"/>
  <c r="Z3" i="5"/>
  <c r="X4" i="5"/>
  <c r="Y4" i="5"/>
  <c r="Z4" i="5"/>
  <c r="X5" i="5"/>
  <c r="Y5" i="5"/>
  <c r="Z5" i="5"/>
  <c r="X6" i="5"/>
  <c r="Y6" i="5"/>
  <c r="Z6" i="5"/>
  <c r="X7" i="5"/>
  <c r="Y7" i="5"/>
  <c r="Z7" i="5"/>
  <c r="X8" i="5"/>
  <c r="Y8" i="5"/>
  <c r="Z8" i="5"/>
  <c r="X9" i="5"/>
  <c r="Y9" i="5"/>
  <c r="Z9" i="5"/>
  <c r="X10" i="5"/>
  <c r="Y10" i="5"/>
  <c r="Z10" i="5"/>
  <c r="X11" i="5"/>
  <c r="Y11" i="5"/>
  <c r="Z11" i="5"/>
  <c r="X12" i="5"/>
  <c r="Y12" i="5"/>
  <c r="Z12" i="5"/>
  <c r="Z2" i="5"/>
  <c r="Y2" i="5"/>
  <c r="X2" i="5"/>
  <c r="N3" i="5"/>
  <c r="O3" i="5"/>
  <c r="N4" i="5"/>
  <c r="O4" i="5"/>
  <c r="N5" i="5"/>
  <c r="O5" i="5"/>
  <c r="N6" i="5"/>
  <c r="O6" i="5"/>
  <c r="N7" i="5"/>
  <c r="O7" i="5"/>
  <c r="N8" i="5"/>
  <c r="O8" i="5"/>
  <c r="N9" i="5"/>
  <c r="O9" i="5"/>
  <c r="N10" i="5"/>
  <c r="O10" i="5"/>
  <c r="N11" i="5"/>
  <c r="O11" i="5"/>
  <c r="N12" i="5"/>
  <c r="O12" i="5"/>
  <c r="O2" i="5"/>
  <c r="N2" i="5"/>
  <c r="F3" i="5"/>
  <c r="G3" i="5" s="1"/>
  <c r="F4" i="5"/>
  <c r="G4" i="5" s="1"/>
  <c r="F5" i="5"/>
  <c r="F6" i="5"/>
  <c r="G6" i="5" s="1"/>
  <c r="F7" i="5"/>
  <c r="G7" i="5" s="1"/>
  <c r="F8" i="5"/>
  <c r="G8" i="5" s="1"/>
  <c r="F9" i="5"/>
  <c r="G9" i="5" s="1"/>
  <c r="F10" i="5"/>
  <c r="G10" i="5" s="1"/>
  <c r="F11" i="5"/>
  <c r="G11" i="5" s="1"/>
  <c r="F12" i="5"/>
  <c r="G12" i="5" s="1"/>
  <c r="F2" i="5"/>
  <c r="AH3" i="4"/>
  <c r="AH4" i="4"/>
  <c r="AH5" i="4"/>
  <c r="AH6" i="4"/>
  <c r="AH7" i="4"/>
  <c r="AH8" i="4"/>
  <c r="AH9" i="4"/>
  <c r="AH10" i="4"/>
  <c r="AH11" i="4"/>
  <c r="AH12" i="4"/>
  <c r="AH13" i="4"/>
  <c r="AH14" i="4"/>
  <c r="AH15" i="4"/>
  <c r="AH16" i="4"/>
  <c r="AH17" i="4"/>
  <c r="AH18" i="4"/>
  <c r="AH19" i="4"/>
  <c r="AH20" i="4"/>
  <c r="AH21" i="4"/>
  <c r="AH22" i="4"/>
  <c r="AH23" i="4"/>
  <c r="AH24" i="4"/>
  <c r="AH25" i="4"/>
  <c r="AH26" i="4"/>
  <c r="AH2" i="4"/>
  <c r="X3" i="4"/>
  <c r="Y3" i="4"/>
  <c r="Z3" i="4"/>
  <c r="X4" i="4"/>
  <c r="Y4" i="4"/>
  <c r="Z4" i="4"/>
  <c r="X5" i="4"/>
  <c r="Y5" i="4"/>
  <c r="Z5" i="4"/>
  <c r="X6" i="4"/>
  <c r="Y6" i="4"/>
  <c r="Z6" i="4"/>
  <c r="X7" i="4"/>
  <c r="Y7" i="4"/>
  <c r="Z7" i="4"/>
  <c r="X8" i="4"/>
  <c r="Y8" i="4"/>
  <c r="Z8" i="4"/>
  <c r="X9" i="4"/>
  <c r="Y9" i="4"/>
  <c r="Z9" i="4"/>
  <c r="X10" i="4"/>
  <c r="Y10" i="4"/>
  <c r="Z10" i="4"/>
  <c r="X11" i="4"/>
  <c r="Y11" i="4"/>
  <c r="Z11" i="4"/>
  <c r="X12" i="4"/>
  <c r="Y12" i="4"/>
  <c r="Z12" i="4"/>
  <c r="X13" i="4"/>
  <c r="Y13" i="4"/>
  <c r="Z13" i="4"/>
  <c r="X14" i="4"/>
  <c r="Y14" i="4"/>
  <c r="Z14" i="4"/>
  <c r="X15" i="4"/>
  <c r="Y15" i="4"/>
  <c r="Z15" i="4"/>
  <c r="X16" i="4"/>
  <c r="Y16" i="4"/>
  <c r="Z16" i="4"/>
  <c r="X17" i="4"/>
  <c r="Y17" i="4"/>
  <c r="Z17" i="4"/>
  <c r="X18" i="4"/>
  <c r="Y18" i="4"/>
  <c r="Z18" i="4"/>
  <c r="X19" i="4"/>
  <c r="Y19" i="4"/>
  <c r="Z19" i="4"/>
  <c r="X20" i="4"/>
  <c r="Y20" i="4"/>
  <c r="Z20" i="4"/>
  <c r="X21" i="4"/>
  <c r="Y21" i="4"/>
  <c r="Z21" i="4"/>
  <c r="X22" i="4"/>
  <c r="Y22" i="4"/>
  <c r="Z22" i="4"/>
  <c r="X23" i="4"/>
  <c r="Y23" i="4"/>
  <c r="Z23" i="4"/>
  <c r="X24" i="4"/>
  <c r="Y24" i="4"/>
  <c r="Z24" i="4"/>
  <c r="X25" i="4"/>
  <c r="Y25" i="4"/>
  <c r="Z25" i="4"/>
  <c r="X26" i="4"/>
  <c r="Y26" i="4"/>
  <c r="Z26" i="4"/>
  <c r="Z2" i="4"/>
  <c r="Y2" i="4"/>
  <c r="X2" i="4"/>
  <c r="N3" i="4"/>
  <c r="O3" i="4"/>
  <c r="N4" i="4"/>
  <c r="O4" i="4"/>
  <c r="N5" i="4"/>
  <c r="O5" i="4"/>
  <c r="N6" i="4"/>
  <c r="O6" i="4"/>
  <c r="N7" i="4"/>
  <c r="O7" i="4"/>
  <c r="N8" i="4"/>
  <c r="O8" i="4"/>
  <c r="N9" i="4"/>
  <c r="O9" i="4"/>
  <c r="N10" i="4"/>
  <c r="O10" i="4"/>
  <c r="N11" i="4"/>
  <c r="O11" i="4"/>
  <c r="N12" i="4"/>
  <c r="O12" i="4"/>
  <c r="N13" i="4"/>
  <c r="O13" i="4"/>
  <c r="N14" i="4"/>
  <c r="O14" i="4"/>
  <c r="N15" i="4"/>
  <c r="O15" i="4"/>
  <c r="N16" i="4"/>
  <c r="O16" i="4"/>
  <c r="N17" i="4"/>
  <c r="O17" i="4"/>
  <c r="N18" i="4"/>
  <c r="O18" i="4"/>
  <c r="N19" i="4"/>
  <c r="O19" i="4"/>
  <c r="N20" i="4"/>
  <c r="O20" i="4"/>
  <c r="N21" i="4"/>
  <c r="O21" i="4"/>
  <c r="N22" i="4"/>
  <c r="O22" i="4"/>
  <c r="N23" i="4"/>
  <c r="O23" i="4"/>
  <c r="N24" i="4"/>
  <c r="O24" i="4"/>
  <c r="N25" i="4"/>
  <c r="O25" i="4"/>
  <c r="N26" i="4"/>
  <c r="O26" i="4"/>
  <c r="O2" i="4"/>
  <c r="N2" i="4"/>
  <c r="F3" i="4"/>
  <c r="G3" i="4" s="1"/>
  <c r="F4" i="4"/>
  <c r="G4" i="4" s="1"/>
  <c r="F5" i="4"/>
  <c r="G5" i="4" s="1"/>
  <c r="F6" i="4"/>
  <c r="G6" i="4" s="1"/>
  <c r="F7" i="4"/>
  <c r="G7" i="4" s="1"/>
  <c r="F8" i="4"/>
  <c r="G8" i="4" s="1"/>
  <c r="F9" i="4"/>
  <c r="G9" i="4" s="1"/>
  <c r="F10" i="4"/>
  <c r="G10" i="4" s="1"/>
  <c r="F11" i="4"/>
  <c r="G11" i="4" s="1"/>
  <c r="F12" i="4"/>
  <c r="G12" i="4" s="1"/>
  <c r="F13" i="4"/>
  <c r="G13" i="4" s="1"/>
  <c r="F14" i="4"/>
  <c r="G14" i="4" s="1"/>
  <c r="F15" i="4"/>
  <c r="G15" i="4" s="1"/>
  <c r="F16" i="4"/>
  <c r="G16" i="4" s="1"/>
  <c r="F17" i="4"/>
  <c r="G17" i="4" s="1"/>
  <c r="F18" i="4"/>
  <c r="G18" i="4" s="1"/>
  <c r="F19" i="4"/>
  <c r="G19" i="4" s="1"/>
  <c r="F20" i="4"/>
  <c r="G20" i="4" s="1"/>
  <c r="F21" i="4"/>
  <c r="G21" i="4" s="1"/>
  <c r="F22" i="4"/>
  <c r="G22" i="4" s="1"/>
  <c r="F23" i="4"/>
  <c r="G23" i="4" s="1"/>
  <c r="F24" i="4"/>
  <c r="G24" i="4" s="1"/>
  <c r="F25" i="4"/>
  <c r="G25" i="4" s="1"/>
  <c r="F26" i="4"/>
  <c r="G26" i="4" s="1"/>
  <c r="F2" i="4"/>
  <c r="AN3" i="3"/>
  <c r="AN4" i="3"/>
  <c r="AN5" i="3"/>
  <c r="AN6" i="3"/>
  <c r="AN7" i="3"/>
  <c r="AN8" i="3"/>
  <c r="AN9" i="3"/>
  <c r="AN10" i="3"/>
  <c r="AN11" i="3"/>
  <c r="AN12" i="3"/>
  <c r="AN13" i="3"/>
  <c r="AN14" i="3"/>
  <c r="AN15" i="3"/>
  <c r="AN16" i="3"/>
  <c r="AN17" i="3"/>
  <c r="AN18" i="3"/>
  <c r="AN19" i="3"/>
  <c r="AN20" i="3"/>
  <c r="AN21" i="3"/>
  <c r="AN2" i="3"/>
  <c r="AH3" i="3"/>
  <c r="AH4" i="3"/>
  <c r="AH5" i="3"/>
  <c r="AH6" i="3"/>
  <c r="AH7" i="3"/>
  <c r="AH8" i="3"/>
  <c r="AH9" i="3"/>
  <c r="AH10" i="3"/>
  <c r="AH11" i="3"/>
  <c r="AH12" i="3"/>
  <c r="AH13" i="3"/>
  <c r="AH14" i="3"/>
  <c r="AH15" i="3"/>
  <c r="AH16" i="3"/>
  <c r="AH17" i="3"/>
  <c r="AH18" i="3"/>
  <c r="AH19" i="3"/>
  <c r="AH20" i="3"/>
  <c r="AH21" i="3"/>
  <c r="AH2" i="3"/>
  <c r="X3" i="3"/>
  <c r="Y3" i="3"/>
  <c r="Z3" i="3"/>
  <c r="X4" i="3"/>
  <c r="Y4" i="3"/>
  <c r="Z4" i="3"/>
  <c r="X5" i="3"/>
  <c r="Y5" i="3"/>
  <c r="Z5" i="3"/>
  <c r="X6" i="3"/>
  <c r="Y6" i="3"/>
  <c r="Z6" i="3"/>
  <c r="X7" i="3"/>
  <c r="Y7" i="3"/>
  <c r="Z7" i="3"/>
  <c r="X8" i="3"/>
  <c r="Y8" i="3"/>
  <c r="Z8" i="3"/>
  <c r="X9" i="3"/>
  <c r="Y9" i="3"/>
  <c r="Z9" i="3"/>
  <c r="X10" i="3"/>
  <c r="Y10" i="3"/>
  <c r="Z10" i="3"/>
  <c r="X11" i="3"/>
  <c r="Y11" i="3"/>
  <c r="Z11" i="3"/>
  <c r="X12" i="3"/>
  <c r="Y12" i="3"/>
  <c r="Z12" i="3"/>
  <c r="X13" i="3"/>
  <c r="Y13" i="3"/>
  <c r="Z13" i="3"/>
  <c r="X14" i="3"/>
  <c r="Y14" i="3"/>
  <c r="Z14" i="3"/>
  <c r="X15" i="3"/>
  <c r="Y15" i="3"/>
  <c r="Z15" i="3"/>
  <c r="X16" i="3"/>
  <c r="Y16" i="3"/>
  <c r="Z16" i="3"/>
  <c r="X17" i="3"/>
  <c r="Y17" i="3"/>
  <c r="Z17" i="3"/>
  <c r="X18" i="3"/>
  <c r="Y18" i="3"/>
  <c r="Z18" i="3"/>
  <c r="X19" i="3"/>
  <c r="Y19" i="3"/>
  <c r="Z19" i="3"/>
  <c r="X20" i="3"/>
  <c r="Y20" i="3"/>
  <c r="Z20" i="3"/>
  <c r="X21" i="3"/>
  <c r="Y21" i="3"/>
  <c r="Z21" i="3"/>
  <c r="Z2" i="3"/>
  <c r="Y2" i="3"/>
  <c r="X2" i="3"/>
  <c r="N3" i="3"/>
  <c r="O3" i="3"/>
  <c r="N4" i="3"/>
  <c r="O4" i="3"/>
  <c r="N5" i="3"/>
  <c r="O5" i="3"/>
  <c r="N6" i="3"/>
  <c r="O6" i="3"/>
  <c r="N7" i="3"/>
  <c r="O7" i="3"/>
  <c r="N8" i="3"/>
  <c r="O8" i="3"/>
  <c r="N9" i="3"/>
  <c r="O9" i="3"/>
  <c r="N10" i="3"/>
  <c r="O10" i="3"/>
  <c r="N11" i="3"/>
  <c r="O11" i="3"/>
  <c r="N12" i="3"/>
  <c r="O12" i="3"/>
  <c r="N13" i="3"/>
  <c r="O13" i="3"/>
  <c r="N14" i="3"/>
  <c r="O14" i="3"/>
  <c r="N15" i="3"/>
  <c r="O15" i="3"/>
  <c r="P15" i="3" s="1"/>
  <c r="Q15" i="3" s="1"/>
  <c r="N16" i="3"/>
  <c r="O16" i="3"/>
  <c r="N17" i="3"/>
  <c r="O17" i="3"/>
  <c r="N18" i="3"/>
  <c r="O18" i="3"/>
  <c r="N19" i="3"/>
  <c r="O19" i="3"/>
  <c r="N20" i="3"/>
  <c r="O20" i="3"/>
  <c r="N21" i="3"/>
  <c r="O21" i="3"/>
  <c r="O2" i="3"/>
  <c r="N2" i="3"/>
  <c r="H202" i="6" l="1"/>
  <c r="I202" i="6" s="1"/>
  <c r="H7" i="5"/>
  <c r="I7" i="5" s="1"/>
  <c r="H11" i="5"/>
  <c r="I11" i="5" s="1"/>
  <c r="P16" i="3"/>
  <c r="Q16" i="3" s="1"/>
  <c r="H3" i="6"/>
  <c r="I3" i="6" s="1"/>
  <c r="P8" i="3"/>
  <c r="Q8" i="3" s="1"/>
  <c r="H183" i="6"/>
  <c r="I183" i="6" s="1"/>
  <c r="H131" i="6"/>
  <c r="I131" i="6" s="1"/>
  <c r="H71" i="6"/>
  <c r="I71" i="6" s="1"/>
  <c r="P19" i="3"/>
  <c r="Q19" i="3" s="1"/>
  <c r="P17" i="3"/>
  <c r="Q17" i="3" s="1"/>
  <c r="H6" i="5"/>
  <c r="I6" i="5" s="1"/>
  <c r="H83" i="6"/>
  <c r="I83" i="6" s="1"/>
  <c r="P12" i="3"/>
  <c r="Q12" i="3" s="1"/>
  <c r="P14" i="3"/>
  <c r="Q14" i="3" s="1"/>
  <c r="H186" i="6"/>
  <c r="I186" i="6" s="1"/>
  <c r="H180" i="6"/>
  <c r="I180" i="6" s="1"/>
  <c r="H150" i="6"/>
  <c r="I150" i="6" s="1"/>
  <c r="H128" i="6"/>
  <c r="I128" i="6" s="1"/>
  <c r="H20" i="6"/>
  <c r="I20" i="6" s="1"/>
  <c r="H214" i="6"/>
  <c r="I214" i="6" s="1"/>
  <c r="H200" i="6"/>
  <c r="I200" i="6" s="1"/>
  <c r="H172" i="6"/>
  <c r="I172" i="6" s="1"/>
  <c r="H104" i="6"/>
  <c r="I104" i="6" s="1"/>
  <c r="H103" i="6"/>
  <c r="I103" i="6" s="1"/>
  <c r="H30" i="6"/>
  <c r="I30" i="6" s="1"/>
  <c r="H191" i="6"/>
  <c r="I191" i="6" s="1"/>
  <c r="H24" i="6"/>
  <c r="I24" i="6" s="1"/>
  <c r="H18" i="6"/>
  <c r="I18" i="6" s="1"/>
  <c r="H15" i="6"/>
  <c r="I15" i="6" s="1"/>
  <c r="H12" i="6"/>
  <c r="I12" i="6" s="1"/>
  <c r="H10" i="5"/>
  <c r="I10" i="5" s="1"/>
  <c r="P5" i="3"/>
  <c r="Q5" i="3" s="1"/>
  <c r="H114" i="6"/>
  <c r="I114" i="6" s="1"/>
  <c r="H51" i="6"/>
  <c r="I51" i="6" s="1"/>
  <c r="AA2" i="5"/>
  <c r="H3" i="5"/>
  <c r="I3" i="5" s="1"/>
  <c r="H9" i="5"/>
  <c r="I9" i="5" s="1"/>
  <c r="G5" i="5"/>
  <c r="H5" i="5" s="1"/>
  <c r="I5" i="5" s="1"/>
  <c r="P20" i="3"/>
  <c r="Q20" i="3" s="1"/>
  <c r="P11" i="3"/>
  <c r="Q11" i="3" s="1"/>
  <c r="P4" i="3"/>
  <c r="Q4" i="3" s="1"/>
  <c r="H126" i="6"/>
  <c r="I126" i="6" s="1"/>
  <c r="H112" i="6"/>
  <c r="I112" i="6" s="1"/>
  <c r="H99" i="6"/>
  <c r="I99" i="6" s="1"/>
  <c r="H47" i="6"/>
  <c r="I47" i="6" s="1"/>
  <c r="H174" i="6"/>
  <c r="I174" i="6" s="1"/>
  <c r="H156" i="6"/>
  <c r="I156" i="6" s="1"/>
  <c r="H146" i="6"/>
  <c r="I146" i="6" s="1"/>
  <c r="H143" i="6"/>
  <c r="I143" i="6" s="1"/>
  <c r="H140" i="6"/>
  <c r="I140" i="6" s="1"/>
  <c r="H127" i="6"/>
  <c r="I127" i="6" s="1"/>
  <c r="H79" i="6"/>
  <c r="I79" i="6" s="1"/>
  <c r="H35" i="6"/>
  <c r="I35" i="6" s="1"/>
  <c r="H19" i="6"/>
  <c r="I19" i="6" s="1"/>
  <c r="P11" i="5"/>
  <c r="Q11" i="5" s="1"/>
  <c r="P9" i="5"/>
  <c r="Q9" i="5" s="1"/>
  <c r="P7" i="5"/>
  <c r="Q7" i="5" s="1"/>
  <c r="P5" i="5"/>
  <c r="Q5" i="5" s="1"/>
  <c r="P3" i="5"/>
  <c r="Q3" i="5" s="1"/>
  <c r="AA9" i="5"/>
  <c r="AA5" i="5"/>
  <c r="H12" i="5"/>
  <c r="I12" i="5" s="1"/>
  <c r="H8" i="5"/>
  <c r="I8" i="5" s="1"/>
  <c r="H4" i="5"/>
  <c r="I4" i="5" s="1"/>
  <c r="P12" i="5"/>
  <c r="Q12" i="5" s="1"/>
  <c r="P10" i="5"/>
  <c r="Q10" i="5" s="1"/>
  <c r="P8" i="5"/>
  <c r="Q8" i="5" s="1"/>
  <c r="P6" i="5"/>
  <c r="Q6" i="5" s="1"/>
  <c r="P4" i="5"/>
  <c r="Q4" i="5" s="1"/>
  <c r="AA10" i="5"/>
  <c r="AA6" i="5"/>
  <c r="AA11" i="5"/>
  <c r="AA7" i="5"/>
  <c r="AA3" i="5"/>
  <c r="P2" i="5"/>
  <c r="Q2" i="5" s="1"/>
  <c r="AA12" i="5"/>
  <c r="AA8" i="5"/>
  <c r="AA4" i="5"/>
  <c r="P2" i="4"/>
  <c r="Q2" i="4" s="1"/>
  <c r="P7" i="3"/>
  <c r="Q7" i="3" s="1"/>
  <c r="P21" i="3"/>
  <c r="Q21" i="3" s="1"/>
  <c r="P18" i="3"/>
  <c r="Q18" i="3" s="1"/>
  <c r="P13" i="3"/>
  <c r="Q13" i="3" s="1"/>
  <c r="P10" i="3"/>
  <c r="Q10" i="3" s="1"/>
  <c r="P2" i="3"/>
  <c r="Q2" i="3" s="1"/>
  <c r="P9" i="3"/>
  <c r="Q9" i="3" s="1"/>
  <c r="P6" i="3"/>
  <c r="Q6" i="3" s="1"/>
  <c r="P3" i="3"/>
  <c r="Q3" i="3" s="1"/>
  <c r="AA2" i="3"/>
  <c r="AA18" i="3"/>
  <c r="AA14" i="3"/>
  <c r="AA10" i="3"/>
  <c r="AA6" i="3"/>
  <c r="AA19" i="3"/>
  <c r="AA15" i="3"/>
  <c r="AA11" i="3"/>
  <c r="AA7" i="3"/>
  <c r="AA3" i="3"/>
  <c r="H218" i="6"/>
  <c r="I218" i="6" s="1"/>
  <c r="H212" i="6"/>
  <c r="I212" i="6" s="1"/>
  <c r="H148" i="6"/>
  <c r="I148" i="6" s="1"/>
  <c r="H120" i="6"/>
  <c r="I120" i="6" s="1"/>
  <c r="H98" i="6"/>
  <c r="I98" i="6" s="1"/>
  <c r="H95" i="6"/>
  <c r="I95" i="6" s="1"/>
  <c r="H92" i="6"/>
  <c r="I92" i="6" s="1"/>
  <c r="H39" i="6"/>
  <c r="I39" i="6" s="1"/>
  <c r="H216" i="6"/>
  <c r="I216" i="6" s="1"/>
  <c r="H198" i="6"/>
  <c r="I198" i="6" s="1"/>
  <c r="H196" i="6"/>
  <c r="I196" i="6" s="1"/>
  <c r="H184" i="6"/>
  <c r="I184" i="6" s="1"/>
  <c r="H182" i="6"/>
  <c r="I182" i="6" s="1"/>
  <c r="H158" i="6"/>
  <c r="I158" i="6" s="1"/>
  <c r="H152" i="6"/>
  <c r="I152" i="6" s="1"/>
  <c r="H147" i="6"/>
  <c r="I147" i="6" s="1"/>
  <c r="H124" i="6"/>
  <c r="I124" i="6" s="1"/>
  <c r="H118" i="6"/>
  <c r="I118" i="6" s="1"/>
  <c r="H116" i="6"/>
  <c r="I116" i="6" s="1"/>
  <c r="H107" i="6"/>
  <c r="I107" i="6" s="1"/>
  <c r="H75" i="6"/>
  <c r="I75" i="6" s="1"/>
  <c r="H66" i="6"/>
  <c r="I66" i="6" s="1"/>
  <c r="H63" i="6"/>
  <c r="I63" i="6" s="1"/>
  <c r="H56" i="6"/>
  <c r="I56" i="6" s="1"/>
  <c r="H34" i="6"/>
  <c r="I34" i="6" s="1"/>
  <c r="H28" i="6"/>
  <c r="I28" i="6" s="1"/>
  <c r="H22" i="6"/>
  <c r="I22" i="6" s="1"/>
  <c r="H220" i="6"/>
  <c r="I220" i="6" s="1"/>
  <c r="H215" i="6"/>
  <c r="I215" i="6" s="1"/>
  <c r="H207" i="6"/>
  <c r="I207" i="6" s="1"/>
  <c r="H204" i="6"/>
  <c r="I204" i="6" s="1"/>
  <c r="H195" i="6"/>
  <c r="I195" i="6" s="1"/>
  <c r="H190" i="6"/>
  <c r="I190" i="6" s="1"/>
  <c r="H179" i="6"/>
  <c r="I179" i="6" s="1"/>
  <c r="H163" i="6"/>
  <c r="I163" i="6" s="1"/>
  <c r="H160" i="6"/>
  <c r="I160" i="6" s="1"/>
  <c r="H144" i="6"/>
  <c r="I144" i="6" s="1"/>
  <c r="H142" i="6"/>
  <c r="I142" i="6" s="1"/>
  <c r="H136" i="6"/>
  <c r="I136" i="6" s="1"/>
  <c r="H110" i="6"/>
  <c r="I110" i="6" s="1"/>
  <c r="H108" i="6"/>
  <c r="I108" i="6" s="1"/>
  <c r="H86" i="6"/>
  <c r="I86" i="6" s="1"/>
  <c r="H84" i="6"/>
  <c r="I84" i="6" s="1"/>
  <c r="H82" i="6"/>
  <c r="I82" i="6" s="1"/>
  <c r="H80" i="6"/>
  <c r="I80" i="6" s="1"/>
  <c r="H78" i="6"/>
  <c r="I78" i="6" s="1"/>
  <c r="H76" i="6"/>
  <c r="I76" i="6" s="1"/>
  <c r="H72" i="6"/>
  <c r="I72" i="6" s="1"/>
  <c r="H64" i="6"/>
  <c r="I64" i="6" s="1"/>
  <c r="H62" i="6"/>
  <c r="I62" i="6" s="1"/>
  <c r="H43" i="6"/>
  <c r="I43" i="6" s="1"/>
  <c r="H32" i="6"/>
  <c r="I32" i="6" s="1"/>
  <c r="H16" i="6"/>
  <c r="I16" i="6" s="1"/>
  <c r="H14" i="6"/>
  <c r="I14" i="6" s="1"/>
  <c r="H8" i="6"/>
  <c r="I8" i="6" s="1"/>
  <c r="H211" i="6"/>
  <c r="I211" i="6" s="1"/>
  <c r="H206" i="6"/>
  <c r="I206" i="6" s="1"/>
  <c r="H199" i="6"/>
  <c r="I199" i="6" s="1"/>
  <c r="H188" i="6"/>
  <c r="I188" i="6" s="1"/>
  <c r="H175" i="6"/>
  <c r="I175" i="6" s="1"/>
  <c r="H166" i="6"/>
  <c r="I166" i="6" s="1"/>
  <c r="H164" i="6"/>
  <c r="I164" i="6" s="1"/>
  <c r="H139" i="6"/>
  <c r="I139" i="6" s="1"/>
  <c r="H135" i="6"/>
  <c r="I135" i="6" s="1"/>
  <c r="H130" i="6"/>
  <c r="I130" i="6" s="1"/>
  <c r="H115" i="6"/>
  <c r="I115" i="6" s="1"/>
  <c r="H111" i="6"/>
  <c r="I111" i="6" s="1"/>
  <c r="H96" i="6"/>
  <c r="I96" i="6" s="1"/>
  <c r="H94" i="6"/>
  <c r="I94" i="6" s="1"/>
  <c r="H88" i="6"/>
  <c r="I88" i="6" s="1"/>
  <c r="H67" i="6"/>
  <c r="I67" i="6" s="1"/>
  <c r="H60" i="6"/>
  <c r="I60" i="6" s="1"/>
  <c r="H54" i="6"/>
  <c r="I54" i="6" s="1"/>
  <c r="H52" i="6"/>
  <c r="I52" i="6" s="1"/>
  <c r="H50" i="6"/>
  <c r="I50" i="6" s="1"/>
  <c r="H48" i="6"/>
  <c r="I48" i="6" s="1"/>
  <c r="H46" i="6"/>
  <c r="I46" i="6" s="1"/>
  <c r="H44" i="6"/>
  <c r="I44" i="6" s="1"/>
  <c r="H40" i="6"/>
  <c r="I40" i="6" s="1"/>
  <c r="H31" i="6"/>
  <c r="I31" i="6" s="1"/>
  <c r="H11" i="6"/>
  <c r="I11" i="6" s="1"/>
  <c r="H7" i="6"/>
  <c r="I7" i="6" s="1"/>
  <c r="H219" i="6"/>
  <c r="I219" i="6" s="1"/>
  <c r="H210" i="6"/>
  <c r="I210" i="6" s="1"/>
  <c r="H208" i="6"/>
  <c r="I208" i="6" s="1"/>
  <c r="H203" i="6"/>
  <c r="I203" i="6" s="1"/>
  <c r="H194" i="6"/>
  <c r="I194" i="6" s="1"/>
  <c r="H192" i="6"/>
  <c r="I192" i="6" s="1"/>
  <c r="H187" i="6"/>
  <c r="I187" i="6" s="1"/>
  <c r="H178" i="6"/>
  <c r="I178" i="6" s="1"/>
  <c r="H176" i="6"/>
  <c r="I176" i="6" s="1"/>
  <c r="H171" i="6"/>
  <c r="I171" i="6" s="1"/>
  <c r="H168" i="6"/>
  <c r="I168" i="6" s="1"/>
  <c r="H155" i="6"/>
  <c r="I155" i="6" s="1"/>
  <c r="H151" i="6"/>
  <c r="I151" i="6" s="1"/>
  <c r="H134" i="6"/>
  <c r="I134" i="6" s="1"/>
  <c r="H132" i="6"/>
  <c r="I132" i="6" s="1"/>
  <c r="H123" i="6"/>
  <c r="I123" i="6" s="1"/>
  <c r="H119" i="6"/>
  <c r="I119" i="6" s="1"/>
  <c r="H102" i="6"/>
  <c r="I102" i="6" s="1"/>
  <c r="H100" i="6"/>
  <c r="I100" i="6" s="1"/>
  <c r="H91" i="6"/>
  <c r="I91" i="6" s="1"/>
  <c r="H87" i="6"/>
  <c r="I87" i="6" s="1"/>
  <c r="H70" i="6"/>
  <c r="I70" i="6" s="1"/>
  <c r="H68" i="6"/>
  <c r="I68" i="6" s="1"/>
  <c r="H59" i="6"/>
  <c r="I59" i="6" s="1"/>
  <c r="H55" i="6"/>
  <c r="I55" i="6" s="1"/>
  <c r="H38" i="6"/>
  <c r="I38" i="6" s="1"/>
  <c r="H36" i="6"/>
  <c r="I36" i="6" s="1"/>
  <c r="H27" i="6"/>
  <c r="I27" i="6" s="1"/>
  <c r="H23" i="6"/>
  <c r="I23" i="6" s="1"/>
  <c r="H6" i="6"/>
  <c r="I6" i="6" s="1"/>
  <c r="H4" i="6"/>
  <c r="I4" i="6" s="1"/>
  <c r="G165" i="6"/>
  <c r="H165" i="6" s="1"/>
  <c r="I165" i="6" s="1"/>
  <c r="G157" i="6"/>
  <c r="H157" i="6" s="1"/>
  <c r="I157" i="6" s="1"/>
  <c r="G141" i="6"/>
  <c r="H141" i="6" s="1"/>
  <c r="I141" i="6" s="1"/>
  <c r="G125" i="6"/>
  <c r="H125" i="6" s="1"/>
  <c r="I125" i="6" s="1"/>
  <c r="G109" i="6"/>
  <c r="H109" i="6" s="1"/>
  <c r="I109" i="6" s="1"/>
  <c r="G93" i="6"/>
  <c r="H93" i="6" s="1"/>
  <c r="I93" i="6" s="1"/>
  <c r="G77" i="6"/>
  <c r="H77" i="6" s="1"/>
  <c r="I77" i="6" s="1"/>
  <c r="G61" i="6"/>
  <c r="H61" i="6" s="1"/>
  <c r="I61" i="6" s="1"/>
  <c r="G45" i="6"/>
  <c r="H45" i="6" s="1"/>
  <c r="I45" i="6" s="1"/>
  <c r="G29" i="6"/>
  <c r="H29" i="6" s="1"/>
  <c r="I29" i="6" s="1"/>
  <c r="G13" i="6"/>
  <c r="H13" i="6" s="1"/>
  <c r="I13" i="6" s="1"/>
  <c r="G153" i="6"/>
  <c r="H153" i="6" s="1"/>
  <c r="I153" i="6" s="1"/>
  <c r="G137" i="6"/>
  <c r="H137" i="6" s="1"/>
  <c r="I137" i="6" s="1"/>
  <c r="G121" i="6"/>
  <c r="H121" i="6" s="1"/>
  <c r="I121" i="6" s="1"/>
  <c r="G105" i="6"/>
  <c r="H105" i="6" s="1"/>
  <c r="I105" i="6" s="1"/>
  <c r="G89" i="6"/>
  <c r="H89" i="6" s="1"/>
  <c r="I89" i="6" s="1"/>
  <c r="G73" i="6"/>
  <c r="H73" i="6" s="1"/>
  <c r="I73" i="6" s="1"/>
  <c r="G57" i="6"/>
  <c r="H57" i="6" s="1"/>
  <c r="I57" i="6" s="1"/>
  <c r="G41" i="6"/>
  <c r="H41" i="6" s="1"/>
  <c r="I41" i="6" s="1"/>
  <c r="G25" i="6"/>
  <c r="H25" i="6" s="1"/>
  <c r="I25" i="6" s="1"/>
  <c r="G9" i="6"/>
  <c r="H9" i="6" s="1"/>
  <c r="I9" i="6" s="1"/>
  <c r="G169" i="6"/>
  <c r="H169" i="6" s="1"/>
  <c r="I169" i="6" s="1"/>
  <c r="G161" i="6"/>
  <c r="H161" i="6" s="1"/>
  <c r="I161" i="6" s="1"/>
  <c r="G149" i="6"/>
  <c r="H149" i="6" s="1"/>
  <c r="I149" i="6" s="1"/>
  <c r="G133" i="6"/>
  <c r="H133" i="6" s="1"/>
  <c r="I133" i="6" s="1"/>
  <c r="G117" i="6"/>
  <c r="H117" i="6" s="1"/>
  <c r="I117" i="6" s="1"/>
  <c r="G101" i="6"/>
  <c r="H101" i="6" s="1"/>
  <c r="I101" i="6" s="1"/>
  <c r="G85" i="6"/>
  <c r="H85" i="6" s="1"/>
  <c r="I85" i="6" s="1"/>
  <c r="G69" i="6"/>
  <c r="H69" i="6" s="1"/>
  <c r="I69" i="6" s="1"/>
  <c r="G53" i="6"/>
  <c r="H53" i="6" s="1"/>
  <c r="I53" i="6" s="1"/>
  <c r="G37" i="6"/>
  <c r="H37" i="6" s="1"/>
  <c r="I37" i="6" s="1"/>
  <c r="G21" i="6"/>
  <c r="H21" i="6" s="1"/>
  <c r="I21" i="6" s="1"/>
  <c r="G5" i="6"/>
  <c r="H5" i="6" s="1"/>
  <c r="I5" i="6" s="1"/>
  <c r="H217" i="6"/>
  <c r="I217" i="6" s="1"/>
  <c r="H213" i="6"/>
  <c r="I213" i="6" s="1"/>
  <c r="H209" i="6"/>
  <c r="I209" i="6" s="1"/>
  <c r="H205" i="6"/>
  <c r="I205" i="6" s="1"/>
  <c r="H201" i="6"/>
  <c r="I201" i="6" s="1"/>
  <c r="H197" i="6"/>
  <c r="I197" i="6" s="1"/>
  <c r="H193" i="6"/>
  <c r="I193" i="6" s="1"/>
  <c r="H189" i="6"/>
  <c r="I189" i="6" s="1"/>
  <c r="H185" i="6"/>
  <c r="I185" i="6" s="1"/>
  <c r="H181" i="6"/>
  <c r="I181" i="6" s="1"/>
  <c r="H177" i="6"/>
  <c r="I177" i="6" s="1"/>
  <c r="H173" i="6"/>
  <c r="I173" i="6" s="1"/>
  <c r="H170" i="6"/>
  <c r="I170" i="6" s="1"/>
  <c r="H167" i="6"/>
  <c r="I167" i="6" s="1"/>
  <c r="H162" i="6"/>
  <c r="I162" i="6" s="1"/>
  <c r="H159" i="6"/>
  <c r="I159" i="6" s="1"/>
  <c r="H154" i="6"/>
  <c r="I154" i="6" s="1"/>
  <c r="G145" i="6"/>
  <c r="H145" i="6" s="1"/>
  <c r="I145" i="6" s="1"/>
  <c r="H138" i="6"/>
  <c r="I138" i="6" s="1"/>
  <c r="G129" i="6"/>
  <c r="H129" i="6" s="1"/>
  <c r="I129" i="6" s="1"/>
  <c r="H122" i="6"/>
  <c r="I122" i="6" s="1"/>
  <c r="G113" i="6"/>
  <c r="H113" i="6" s="1"/>
  <c r="I113" i="6" s="1"/>
  <c r="H106" i="6"/>
  <c r="I106" i="6" s="1"/>
  <c r="G97" i="6"/>
  <c r="H97" i="6" s="1"/>
  <c r="I97" i="6" s="1"/>
  <c r="H90" i="6"/>
  <c r="I90" i="6" s="1"/>
  <c r="G81" i="6"/>
  <c r="H81" i="6" s="1"/>
  <c r="I81" i="6" s="1"/>
  <c r="H74" i="6"/>
  <c r="I74" i="6" s="1"/>
  <c r="G65" i="6"/>
  <c r="H65" i="6" s="1"/>
  <c r="I65" i="6" s="1"/>
  <c r="H58" i="6"/>
  <c r="I58" i="6" s="1"/>
  <c r="G49" i="6"/>
  <c r="H49" i="6" s="1"/>
  <c r="I49" i="6" s="1"/>
  <c r="H42" i="6"/>
  <c r="I42" i="6" s="1"/>
  <c r="G33" i="6"/>
  <c r="H33" i="6" s="1"/>
  <c r="I33" i="6" s="1"/>
  <c r="H26" i="6"/>
  <c r="I26" i="6" s="1"/>
  <c r="G17" i="6"/>
  <c r="H17" i="6" s="1"/>
  <c r="I17" i="6" s="1"/>
  <c r="H10" i="6"/>
  <c r="I10" i="6" s="1"/>
  <c r="G2" i="6"/>
  <c r="H2" i="6" s="1"/>
  <c r="I2" i="6" s="1"/>
  <c r="AA20" i="3"/>
  <c r="AA16" i="3"/>
  <c r="AA12" i="3"/>
  <c r="AA8" i="3"/>
  <c r="AA4" i="3"/>
  <c r="AA21" i="3"/>
  <c r="AA17" i="3"/>
  <c r="AA13" i="3"/>
  <c r="AA9" i="3"/>
  <c r="AA5" i="3"/>
  <c r="G2" i="5"/>
  <c r="H2" i="5" s="1"/>
  <c r="I2" i="5" s="1"/>
  <c r="P26" i="4"/>
  <c r="Q26" i="4" s="1"/>
  <c r="P24" i="4"/>
  <c r="Q24" i="4" s="1"/>
  <c r="P22" i="4"/>
  <c r="Q22" i="4" s="1"/>
  <c r="P20" i="4"/>
  <c r="Q20" i="4" s="1"/>
  <c r="P18" i="4"/>
  <c r="Q18" i="4" s="1"/>
  <c r="P16" i="4"/>
  <c r="Q16" i="4" s="1"/>
  <c r="P14" i="4"/>
  <c r="Q14" i="4" s="1"/>
  <c r="P12" i="4"/>
  <c r="Q12" i="4" s="1"/>
  <c r="P10" i="4"/>
  <c r="Q10" i="4" s="1"/>
  <c r="P8" i="4"/>
  <c r="Q8" i="4" s="1"/>
  <c r="P6" i="4"/>
  <c r="Q6" i="4" s="1"/>
  <c r="P4" i="4"/>
  <c r="Q4" i="4" s="1"/>
  <c r="AA23" i="4"/>
  <c r="AA19" i="4"/>
  <c r="AA15" i="4"/>
  <c r="AA11" i="4"/>
  <c r="AA7" i="4"/>
  <c r="AA3" i="4"/>
  <c r="P25" i="4"/>
  <c r="Q25" i="4" s="1"/>
  <c r="P23" i="4"/>
  <c r="Q23" i="4" s="1"/>
  <c r="P21" i="4"/>
  <c r="Q21" i="4" s="1"/>
  <c r="P19" i="4"/>
  <c r="Q19" i="4" s="1"/>
  <c r="P17" i="4"/>
  <c r="Q17" i="4" s="1"/>
  <c r="P15" i="4"/>
  <c r="Q15" i="4" s="1"/>
  <c r="P13" i="4"/>
  <c r="Q13" i="4" s="1"/>
  <c r="P11" i="4"/>
  <c r="Q11" i="4" s="1"/>
  <c r="P9" i="4"/>
  <c r="Q9" i="4" s="1"/>
  <c r="P7" i="4"/>
  <c r="Q7" i="4" s="1"/>
  <c r="P5" i="4"/>
  <c r="Q5" i="4" s="1"/>
  <c r="P3" i="4"/>
  <c r="Q3" i="4" s="1"/>
  <c r="AA24" i="4"/>
  <c r="AA20" i="4"/>
  <c r="AA16" i="4"/>
  <c r="AA12" i="4"/>
  <c r="AA8" i="4"/>
  <c r="AA4" i="4"/>
  <c r="AA2" i="4"/>
  <c r="AA25" i="4"/>
  <c r="AA21" i="4"/>
  <c r="AA17" i="4"/>
  <c r="AA13" i="4"/>
  <c r="AA9" i="4"/>
  <c r="AA5" i="4"/>
  <c r="AA26" i="4"/>
  <c r="AA22" i="4"/>
  <c r="AA18" i="4"/>
  <c r="AA14" i="4"/>
  <c r="AA10" i="4"/>
  <c r="AA6" i="4"/>
  <c r="H26" i="4"/>
  <c r="I26" i="4" s="1"/>
  <c r="H25" i="4"/>
  <c r="I25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H17" i="4"/>
  <c r="I17" i="4" s="1"/>
  <c r="H16" i="4"/>
  <c r="I16" i="4" s="1"/>
  <c r="H15" i="4"/>
  <c r="I15" i="4" s="1"/>
  <c r="H14" i="4"/>
  <c r="I14" i="4" s="1"/>
  <c r="H13" i="4"/>
  <c r="I13" i="4" s="1"/>
  <c r="H12" i="4"/>
  <c r="I12" i="4" s="1"/>
  <c r="H11" i="4"/>
  <c r="I11" i="4" s="1"/>
  <c r="H10" i="4"/>
  <c r="I10" i="4" s="1"/>
  <c r="H9" i="4"/>
  <c r="I9" i="4" s="1"/>
  <c r="H8" i="4"/>
  <c r="I8" i="4" s="1"/>
  <c r="H7" i="4"/>
  <c r="I7" i="4" s="1"/>
  <c r="H6" i="4"/>
  <c r="I6" i="4" s="1"/>
  <c r="H5" i="4"/>
  <c r="I5" i="4" s="1"/>
  <c r="H4" i="4"/>
  <c r="I4" i="4" s="1"/>
  <c r="H3" i="4"/>
  <c r="I3" i="4" s="1"/>
  <c r="G2" i="4"/>
  <c r="H2" i="4" s="1"/>
  <c r="I2" i="4" s="1"/>
  <c r="F3" i="3"/>
  <c r="G3" i="3" s="1"/>
  <c r="F4" i="3"/>
  <c r="G4" i="3" s="1"/>
  <c r="F5" i="3"/>
  <c r="G5" i="3" s="1"/>
  <c r="F6" i="3"/>
  <c r="G6" i="3" s="1"/>
  <c r="F7" i="3"/>
  <c r="G7" i="3" s="1"/>
  <c r="F8" i="3"/>
  <c r="G8" i="3" s="1"/>
  <c r="F9" i="3"/>
  <c r="G9" i="3" s="1"/>
  <c r="F10" i="3"/>
  <c r="G10" i="3" s="1"/>
  <c r="F11" i="3"/>
  <c r="G11" i="3" s="1"/>
  <c r="F12" i="3"/>
  <c r="G12" i="3" s="1"/>
  <c r="F13" i="3"/>
  <c r="G13" i="3" s="1"/>
  <c r="F14" i="3"/>
  <c r="G14" i="3" s="1"/>
  <c r="F15" i="3"/>
  <c r="G15" i="3" s="1"/>
  <c r="F16" i="3"/>
  <c r="G16" i="3" s="1"/>
  <c r="F17" i="3"/>
  <c r="G17" i="3" s="1"/>
  <c r="F18" i="3"/>
  <c r="G18" i="3" s="1"/>
  <c r="F19" i="3"/>
  <c r="G19" i="3" s="1"/>
  <c r="F20" i="3"/>
  <c r="G20" i="3" s="1"/>
  <c r="F21" i="3"/>
  <c r="G21" i="3" s="1"/>
  <c r="F2" i="3"/>
  <c r="AN3" i="2"/>
  <c r="AN4" i="2"/>
  <c r="AN5" i="2"/>
  <c r="AN6" i="2"/>
  <c r="AN7" i="2"/>
  <c r="AN8" i="2"/>
  <c r="AN9" i="2"/>
  <c r="AN10" i="2"/>
  <c r="AN11" i="2"/>
  <c r="AN12" i="2"/>
  <c r="AN13" i="2"/>
  <c r="AN14" i="2"/>
  <c r="AN15" i="2"/>
  <c r="AN16" i="2"/>
  <c r="AN17" i="2"/>
  <c r="AN18" i="2"/>
  <c r="AN19" i="2"/>
  <c r="AN20" i="2"/>
  <c r="AN21" i="2"/>
  <c r="AN22" i="2"/>
  <c r="AN23" i="2"/>
  <c r="AN24" i="2"/>
  <c r="AN25" i="2"/>
  <c r="AN26" i="2"/>
  <c r="AN27" i="2"/>
  <c r="AN28" i="2"/>
  <c r="AN29" i="2"/>
  <c r="AN30" i="2"/>
  <c r="AN31" i="2"/>
  <c r="AN32" i="2"/>
  <c r="AN33" i="2"/>
  <c r="AN34" i="2"/>
  <c r="AN35" i="2"/>
  <c r="AN36" i="2"/>
  <c r="AN37" i="2"/>
  <c r="AN38" i="2"/>
  <c r="AN39" i="2"/>
  <c r="AN40" i="2"/>
  <c r="AN41" i="2"/>
  <c r="AN42" i="2"/>
  <c r="AN43" i="2"/>
  <c r="AN44" i="2"/>
  <c r="AN45" i="2"/>
  <c r="AN46" i="2"/>
  <c r="AN47" i="2"/>
  <c r="AN48" i="2"/>
  <c r="AN49" i="2"/>
  <c r="AN50" i="2"/>
  <c r="AN51" i="2"/>
  <c r="AN52" i="2"/>
  <c r="AN53" i="2"/>
  <c r="AN54" i="2"/>
  <c r="AN55" i="2"/>
  <c r="AN56" i="2"/>
  <c r="AN57" i="2"/>
  <c r="AN58" i="2"/>
  <c r="AN59" i="2"/>
  <c r="AN60" i="2"/>
  <c r="AN61" i="2"/>
  <c r="AN62" i="2"/>
  <c r="AN2" i="2"/>
  <c r="AH3" i="2"/>
  <c r="AH4" i="2"/>
  <c r="AH5" i="2"/>
  <c r="AH6" i="2"/>
  <c r="AH7" i="2"/>
  <c r="AH8" i="2"/>
  <c r="AH9" i="2"/>
  <c r="AH10" i="2"/>
  <c r="AH11" i="2"/>
  <c r="AH12" i="2"/>
  <c r="AH13" i="2"/>
  <c r="AH14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28" i="2"/>
  <c r="AH29" i="2"/>
  <c r="AH30" i="2"/>
  <c r="AH31" i="2"/>
  <c r="AH32" i="2"/>
  <c r="AH33" i="2"/>
  <c r="AH34" i="2"/>
  <c r="AH35" i="2"/>
  <c r="AH36" i="2"/>
  <c r="AH37" i="2"/>
  <c r="AH38" i="2"/>
  <c r="AH39" i="2"/>
  <c r="AH40" i="2"/>
  <c r="AH41" i="2"/>
  <c r="AH42" i="2"/>
  <c r="AH43" i="2"/>
  <c r="AH44" i="2"/>
  <c r="AH45" i="2"/>
  <c r="AH46" i="2"/>
  <c r="AH47" i="2"/>
  <c r="AH48" i="2"/>
  <c r="AH49" i="2"/>
  <c r="AH50" i="2"/>
  <c r="AH51" i="2"/>
  <c r="AH52" i="2"/>
  <c r="AH53" i="2"/>
  <c r="AH54" i="2"/>
  <c r="AH55" i="2"/>
  <c r="AH56" i="2"/>
  <c r="AH57" i="2"/>
  <c r="AH58" i="2"/>
  <c r="AH59" i="2"/>
  <c r="AH60" i="2"/>
  <c r="AH61" i="2"/>
  <c r="AH62" i="2"/>
  <c r="AH2" i="2"/>
  <c r="X3" i="2"/>
  <c r="Y3" i="2"/>
  <c r="Z3" i="2"/>
  <c r="X4" i="2"/>
  <c r="Y4" i="2"/>
  <c r="Z4" i="2"/>
  <c r="X5" i="2"/>
  <c r="Y5" i="2"/>
  <c r="Z5" i="2"/>
  <c r="X6" i="2"/>
  <c r="Y6" i="2"/>
  <c r="Z6" i="2"/>
  <c r="X7" i="2"/>
  <c r="Y7" i="2"/>
  <c r="Z7" i="2"/>
  <c r="X8" i="2"/>
  <c r="Y8" i="2"/>
  <c r="Z8" i="2"/>
  <c r="X9" i="2"/>
  <c r="Y9" i="2"/>
  <c r="Z9" i="2"/>
  <c r="X10" i="2"/>
  <c r="Y10" i="2"/>
  <c r="Z10" i="2"/>
  <c r="X11" i="2"/>
  <c r="Y11" i="2"/>
  <c r="Z11" i="2"/>
  <c r="X12" i="2"/>
  <c r="Y12" i="2"/>
  <c r="Z12" i="2"/>
  <c r="X13" i="2"/>
  <c r="Y13" i="2"/>
  <c r="Z13" i="2"/>
  <c r="X14" i="2"/>
  <c r="Y14" i="2"/>
  <c r="Z14" i="2"/>
  <c r="X15" i="2"/>
  <c r="Y15" i="2"/>
  <c r="Z15" i="2"/>
  <c r="X16" i="2"/>
  <c r="Y16" i="2"/>
  <c r="Z16" i="2"/>
  <c r="X17" i="2"/>
  <c r="Y17" i="2"/>
  <c r="Z17" i="2"/>
  <c r="X18" i="2"/>
  <c r="Y18" i="2"/>
  <c r="Z18" i="2"/>
  <c r="X19" i="2"/>
  <c r="Y19" i="2"/>
  <c r="Z19" i="2"/>
  <c r="X20" i="2"/>
  <c r="Y20" i="2"/>
  <c r="Z20" i="2"/>
  <c r="X21" i="2"/>
  <c r="Y21" i="2"/>
  <c r="Z21" i="2"/>
  <c r="X22" i="2"/>
  <c r="Y22" i="2"/>
  <c r="Z22" i="2"/>
  <c r="X23" i="2"/>
  <c r="Y23" i="2"/>
  <c r="Z23" i="2"/>
  <c r="X24" i="2"/>
  <c r="Y24" i="2"/>
  <c r="Z24" i="2"/>
  <c r="X25" i="2"/>
  <c r="Y25" i="2"/>
  <c r="Z25" i="2"/>
  <c r="X26" i="2"/>
  <c r="Y26" i="2"/>
  <c r="Z26" i="2"/>
  <c r="X27" i="2"/>
  <c r="Y27" i="2"/>
  <c r="Z27" i="2"/>
  <c r="X28" i="2"/>
  <c r="Y28" i="2"/>
  <c r="Z28" i="2"/>
  <c r="X29" i="2"/>
  <c r="Y29" i="2"/>
  <c r="Z29" i="2"/>
  <c r="X30" i="2"/>
  <c r="Y30" i="2"/>
  <c r="Z30" i="2"/>
  <c r="X31" i="2"/>
  <c r="Y31" i="2"/>
  <c r="Z31" i="2"/>
  <c r="X32" i="2"/>
  <c r="Y32" i="2"/>
  <c r="Z32" i="2"/>
  <c r="X33" i="2"/>
  <c r="Y33" i="2"/>
  <c r="Z33" i="2"/>
  <c r="X34" i="2"/>
  <c r="Y34" i="2"/>
  <c r="Z34" i="2"/>
  <c r="X35" i="2"/>
  <c r="Y35" i="2"/>
  <c r="Z35" i="2"/>
  <c r="X36" i="2"/>
  <c r="Y36" i="2"/>
  <c r="Z36" i="2"/>
  <c r="X37" i="2"/>
  <c r="Y37" i="2"/>
  <c r="Z37" i="2"/>
  <c r="X38" i="2"/>
  <c r="Y38" i="2"/>
  <c r="Z38" i="2"/>
  <c r="X39" i="2"/>
  <c r="Y39" i="2"/>
  <c r="Z39" i="2"/>
  <c r="X40" i="2"/>
  <c r="Y40" i="2"/>
  <c r="Z40" i="2"/>
  <c r="X41" i="2"/>
  <c r="Y41" i="2"/>
  <c r="Z41" i="2"/>
  <c r="X42" i="2"/>
  <c r="Y42" i="2"/>
  <c r="Z42" i="2"/>
  <c r="X43" i="2"/>
  <c r="Y43" i="2"/>
  <c r="Z43" i="2"/>
  <c r="X44" i="2"/>
  <c r="Y44" i="2"/>
  <c r="Z44" i="2"/>
  <c r="X45" i="2"/>
  <c r="Y45" i="2"/>
  <c r="Z45" i="2"/>
  <c r="X46" i="2"/>
  <c r="Y46" i="2"/>
  <c r="Z46" i="2"/>
  <c r="X47" i="2"/>
  <c r="Y47" i="2"/>
  <c r="Z47" i="2"/>
  <c r="X48" i="2"/>
  <c r="Y48" i="2"/>
  <c r="Z48" i="2"/>
  <c r="X49" i="2"/>
  <c r="Y49" i="2"/>
  <c r="Z49" i="2"/>
  <c r="X50" i="2"/>
  <c r="Y50" i="2"/>
  <c r="Z50" i="2"/>
  <c r="X51" i="2"/>
  <c r="Y51" i="2"/>
  <c r="Z51" i="2"/>
  <c r="X52" i="2"/>
  <c r="Y52" i="2"/>
  <c r="Z52" i="2"/>
  <c r="X53" i="2"/>
  <c r="Y53" i="2"/>
  <c r="Z53" i="2"/>
  <c r="X54" i="2"/>
  <c r="Y54" i="2"/>
  <c r="Z54" i="2"/>
  <c r="X55" i="2"/>
  <c r="Y55" i="2"/>
  <c r="Z55" i="2"/>
  <c r="X56" i="2"/>
  <c r="Y56" i="2"/>
  <c r="Z56" i="2"/>
  <c r="X57" i="2"/>
  <c r="Y57" i="2"/>
  <c r="Z57" i="2"/>
  <c r="X58" i="2"/>
  <c r="Y58" i="2"/>
  <c r="Z58" i="2"/>
  <c r="X59" i="2"/>
  <c r="Y59" i="2"/>
  <c r="Z59" i="2"/>
  <c r="X60" i="2"/>
  <c r="Y60" i="2"/>
  <c r="Z60" i="2"/>
  <c r="X61" i="2"/>
  <c r="Y61" i="2"/>
  <c r="Z61" i="2"/>
  <c r="X62" i="2"/>
  <c r="Y62" i="2"/>
  <c r="Z62" i="2"/>
  <c r="Z2" i="2"/>
  <c r="Y2" i="2"/>
  <c r="X2" i="2"/>
  <c r="O2" i="2"/>
  <c r="N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G28" i="2" s="1"/>
  <c r="F29" i="2"/>
  <c r="G29" i="2" s="1"/>
  <c r="F30" i="2"/>
  <c r="G30" i="2" s="1"/>
  <c r="F31" i="2"/>
  <c r="F32" i="2"/>
  <c r="G32" i="2" s="1"/>
  <c r="F33" i="2"/>
  <c r="G33" i="2" s="1"/>
  <c r="F34" i="2"/>
  <c r="G34" i="2" s="1"/>
  <c r="F35" i="2"/>
  <c r="G35" i="2" s="1"/>
  <c r="F36" i="2"/>
  <c r="F37" i="2"/>
  <c r="G37" i="2" s="1"/>
  <c r="F38" i="2"/>
  <c r="F39" i="2"/>
  <c r="G39" i="2" s="1"/>
  <c r="F40" i="2"/>
  <c r="G40" i="2" s="1"/>
  <c r="F41" i="2"/>
  <c r="G41" i="2" s="1"/>
  <c r="F42" i="2"/>
  <c r="G42" i="2" s="1"/>
  <c r="F43" i="2"/>
  <c r="G43" i="2" s="1"/>
  <c r="F44" i="2"/>
  <c r="G44" i="2" s="1"/>
  <c r="F45" i="2"/>
  <c r="G45" i="2" s="1"/>
  <c r="F46" i="2"/>
  <c r="G46" i="2" s="1"/>
  <c r="F47" i="2"/>
  <c r="F48" i="2"/>
  <c r="G48" i="2" s="1"/>
  <c r="F49" i="2"/>
  <c r="G49" i="2" s="1"/>
  <c r="F50" i="2"/>
  <c r="G50" i="2" s="1"/>
  <c r="F51" i="2"/>
  <c r="G51" i="2" s="1"/>
  <c r="F52" i="2"/>
  <c r="F53" i="2"/>
  <c r="G53" i="2" s="1"/>
  <c r="F54" i="2"/>
  <c r="F55" i="2"/>
  <c r="G55" i="2" s="1"/>
  <c r="F56" i="2"/>
  <c r="G56" i="2" s="1"/>
  <c r="F57" i="2"/>
  <c r="G57" i="2" s="1"/>
  <c r="F58" i="2"/>
  <c r="G58" i="2" s="1"/>
  <c r="F59" i="2"/>
  <c r="G59" i="2" s="1"/>
  <c r="F60" i="2"/>
  <c r="G60" i="2" s="1"/>
  <c r="F61" i="2"/>
  <c r="G61" i="2" s="1"/>
  <c r="F62" i="2"/>
  <c r="G62" i="2" s="1"/>
  <c r="F2" i="2"/>
  <c r="H62" i="2" l="1"/>
  <c r="I62" i="2" s="1"/>
  <c r="H59" i="2"/>
  <c r="I59" i="2" s="1"/>
  <c r="H34" i="2"/>
  <c r="I34" i="2" s="1"/>
  <c r="H55" i="2"/>
  <c r="I55" i="2" s="1"/>
  <c r="H28" i="2"/>
  <c r="I28" i="2" s="1"/>
  <c r="H35" i="2"/>
  <c r="I35" i="2" s="1"/>
  <c r="H42" i="2"/>
  <c r="I42" i="2" s="1"/>
  <c r="H39" i="2"/>
  <c r="I39" i="2" s="1"/>
  <c r="H30" i="2"/>
  <c r="I30" i="2" s="1"/>
  <c r="H40" i="2"/>
  <c r="I40" i="2" s="1"/>
  <c r="P2" i="2"/>
  <c r="Q2" i="2" s="1"/>
  <c r="H51" i="2"/>
  <c r="I51" i="2" s="1"/>
  <c r="H48" i="2"/>
  <c r="I48" i="2" s="1"/>
  <c r="AA2" i="2"/>
  <c r="AA61" i="2"/>
  <c r="AA57" i="2"/>
  <c r="AA53" i="2"/>
  <c r="AA49" i="2"/>
  <c r="AA45" i="2"/>
  <c r="AA41" i="2"/>
  <c r="AA37" i="2"/>
  <c r="AA33" i="2"/>
  <c r="AA29" i="2"/>
  <c r="AA25" i="2"/>
  <c r="AA21" i="2"/>
  <c r="AA17" i="2"/>
  <c r="AA13" i="2"/>
  <c r="AA9" i="2"/>
  <c r="AA5" i="2"/>
  <c r="H60" i="2"/>
  <c r="I60" i="2" s="1"/>
  <c r="H58" i="2"/>
  <c r="I58" i="2" s="1"/>
  <c r="H56" i="2"/>
  <c r="I56" i="2" s="1"/>
  <c r="H46" i="2"/>
  <c r="I46" i="2" s="1"/>
  <c r="H44" i="2"/>
  <c r="I44" i="2" s="1"/>
  <c r="G47" i="2"/>
  <c r="H47" i="2" s="1"/>
  <c r="I47" i="2" s="1"/>
  <c r="G36" i="2"/>
  <c r="H36" i="2" s="1"/>
  <c r="I36" i="2" s="1"/>
  <c r="G54" i="2"/>
  <c r="H54" i="2" s="1"/>
  <c r="I54" i="2" s="1"/>
  <c r="G31" i="2"/>
  <c r="H31" i="2" s="1"/>
  <c r="I31" i="2" s="1"/>
  <c r="AA62" i="2"/>
  <c r="AA58" i="2"/>
  <c r="AA54" i="2"/>
  <c r="AA50" i="2"/>
  <c r="AA46" i="2"/>
  <c r="AA42" i="2"/>
  <c r="AA38" i="2"/>
  <c r="AA34" i="2"/>
  <c r="AA30" i="2"/>
  <c r="AA26" i="2"/>
  <c r="AA22" i="2"/>
  <c r="AA18" i="2"/>
  <c r="AA14" i="2"/>
  <c r="G38" i="2"/>
  <c r="H38" i="2" s="1"/>
  <c r="I38" i="2" s="1"/>
  <c r="G52" i="2"/>
  <c r="H52" i="2" s="1"/>
  <c r="I52" i="2" s="1"/>
  <c r="H50" i="2"/>
  <c r="I50" i="2" s="1"/>
  <c r="H43" i="2"/>
  <c r="I43" i="2" s="1"/>
  <c r="H32" i="2"/>
  <c r="I32" i="2" s="1"/>
  <c r="AA10" i="2"/>
  <c r="AA6" i="2"/>
  <c r="AA59" i="2"/>
  <c r="AA55" i="2"/>
  <c r="AA51" i="2"/>
  <c r="AA47" i="2"/>
  <c r="AA43" i="2"/>
  <c r="AA39" i="2"/>
  <c r="AA35" i="2"/>
  <c r="AA31" i="2"/>
  <c r="AA27" i="2"/>
  <c r="AA23" i="2"/>
  <c r="AA19" i="2"/>
  <c r="AA15" i="2"/>
  <c r="AA11" i="2"/>
  <c r="AA7" i="2"/>
  <c r="AA3" i="2"/>
  <c r="AA60" i="2"/>
  <c r="AA56" i="2"/>
  <c r="AA52" i="2"/>
  <c r="AA48" i="2"/>
  <c r="AA44" i="2"/>
  <c r="AA40" i="2"/>
  <c r="AA36" i="2"/>
  <c r="AA32" i="2"/>
  <c r="AA28" i="2"/>
  <c r="AA24" i="2"/>
  <c r="AA20" i="2"/>
  <c r="AA16" i="2"/>
  <c r="AA12" i="2"/>
  <c r="AA8" i="2"/>
  <c r="AA4" i="2"/>
  <c r="H21" i="3"/>
  <c r="I21" i="3" s="1"/>
  <c r="H20" i="3"/>
  <c r="I20" i="3" s="1"/>
  <c r="H19" i="3"/>
  <c r="I19" i="3" s="1"/>
  <c r="H18" i="3"/>
  <c r="I18" i="3" s="1"/>
  <c r="H17" i="3"/>
  <c r="I17" i="3" s="1"/>
  <c r="H16" i="3"/>
  <c r="I16" i="3" s="1"/>
  <c r="H15" i="3"/>
  <c r="I15" i="3" s="1"/>
  <c r="H14" i="3"/>
  <c r="I14" i="3" s="1"/>
  <c r="H13" i="3"/>
  <c r="I13" i="3" s="1"/>
  <c r="H12" i="3"/>
  <c r="I12" i="3" s="1"/>
  <c r="H11" i="3"/>
  <c r="I11" i="3" s="1"/>
  <c r="H10" i="3"/>
  <c r="I10" i="3" s="1"/>
  <c r="H9" i="3"/>
  <c r="I9" i="3" s="1"/>
  <c r="H8" i="3"/>
  <c r="I8" i="3" s="1"/>
  <c r="H7" i="3"/>
  <c r="I7" i="3" s="1"/>
  <c r="H6" i="3"/>
  <c r="I6" i="3" s="1"/>
  <c r="H5" i="3"/>
  <c r="I5" i="3" s="1"/>
  <c r="H4" i="3"/>
  <c r="I4" i="3" s="1"/>
  <c r="H3" i="3"/>
  <c r="I3" i="3" s="1"/>
  <c r="G2" i="3"/>
  <c r="H2" i="3" s="1"/>
  <c r="I2" i="3" s="1"/>
  <c r="G27" i="2"/>
  <c r="H27" i="2" s="1"/>
  <c r="I27" i="2" s="1"/>
  <c r="G25" i="2"/>
  <c r="H25" i="2" s="1"/>
  <c r="I25" i="2" s="1"/>
  <c r="G23" i="2"/>
  <c r="H23" i="2" s="1"/>
  <c r="I23" i="2" s="1"/>
  <c r="G21" i="2"/>
  <c r="H21" i="2" s="1"/>
  <c r="I21" i="2" s="1"/>
  <c r="G19" i="2"/>
  <c r="H19" i="2" s="1"/>
  <c r="I19" i="2" s="1"/>
  <c r="G17" i="2"/>
  <c r="H17" i="2" s="1"/>
  <c r="I17" i="2" s="1"/>
  <c r="G15" i="2"/>
  <c r="H15" i="2" s="1"/>
  <c r="I15" i="2" s="1"/>
  <c r="G13" i="2"/>
  <c r="H13" i="2" s="1"/>
  <c r="I13" i="2" s="1"/>
  <c r="G11" i="2"/>
  <c r="H11" i="2" s="1"/>
  <c r="I11" i="2" s="1"/>
  <c r="G9" i="2"/>
  <c r="H9" i="2" s="1"/>
  <c r="I9" i="2" s="1"/>
  <c r="G7" i="2"/>
  <c r="H7" i="2" s="1"/>
  <c r="I7" i="2" s="1"/>
  <c r="G5" i="2"/>
  <c r="H5" i="2" s="1"/>
  <c r="I5" i="2" s="1"/>
  <c r="G3" i="2"/>
  <c r="H3" i="2" s="1"/>
  <c r="I3" i="2" s="1"/>
  <c r="H61" i="2"/>
  <c r="I61" i="2" s="1"/>
  <c r="H57" i="2"/>
  <c r="I57" i="2" s="1"/>
  <c r="H53" i="2"/>
  <c r="I53" i="2" s="1"/>
  <c r="H49" i="2"/>
  <c r="I49" i="2" s="1"/>
  <c r="H45" i="2"/>
  <c r="I45" i="2" s="1"/>
  <c r="H41" i="2"/>
  <c r="I41" i="2" s="1"/>
  <c r="H37" i="2"/>
  <c r="I37" i="2" s="1"/>
  <c r="H33" i="2"/>
  <c r="I33" i="2" s="1"/>
  <c r="H29" i="2"/>
  <c r="I29" i="2" s="1"/>
  <c r="G26" i="2"/>
  <c r="H26" i="2" s="1"/>
  <c r="I26" i="2" s="1"/>
  <c r="G24" i="2"/>
  <c r="H24" i="2" s="1"/>
  <c r="I24" i="2" s="1"/>
  <c r="G22" i="2"/>
  <c r="H22" i="2" s="1"/>
  <c r="I22" i="2" s="1"/>
  <c r="G20" i="2"/>
  <c r="H20" i="2" s="1"/>
  <c r="I20" i="2" s="1"/>
  <c r="G18" i="2"/>
  <c r="H18" i="2" s="1"/>
  <c r="I18" i="2" s="1"/>
  <c r="G16" i="2"/>
  <c r="H16" i="2" s="1"/>
  <c r="I16" i="2" s="1"/>
  <c r="G14" i="2"/>
  <c r="H14" i="2" s="1"/>
  <c r="I14" i="2" s="1"/>
  <c r="G12" i="2"/>
  <c r="H12" i="2" s="1"/>
  <c r="I12" i="2" s="1"/>
  <c r="G10" i="2"/>
  <c r="H10" i="2" s="1"/>
  <c r="I10" i="2" s="1"/>
  <c r="G8" i="2"/>
  <c r="H8" i="2" s="1"/>
  <c r="I8" i="2" s="1"/>
  <c r="G6" i="2"/>
  <c r="H6" i="2" s="1"/>
  <c r="I6" i="2" s="1"/>
  <c r="G4" i="2"/>
  <c r="H4" i="2" s="1"/>
  <c r="I4" i="2" s="1"/>
  <c r="G2" i="2"/>
  <c r="H2" i="2" s="1"/>
  <c r="I2" i="2" s="1"/>
  <c r="AN2" i="1" l="1"/>
  <c r="AN3" i="1"/>
  <c r="AN4" i="1"/>
  <c r="AN5" i="1"/>
  <c r="AN6" i="1"/>
  <c r="AN7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H3" i="1" l="1"/>
  <c r="AH4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2" i="1"/>
  <c r="X3" i="1"/>
  <c r="Y3" i="1"/>
  <c r="Z3" i="1"/>
  <c r="X4" i="1"/>
  <c r="Y4" i="1"/>
  <c r="Z4" i="1"/>
  <c r="X5" i="1"/>
  <c r="Y5" i="1"/>
  <c r="Z5" i="1"/>
  <c r="X6" i="1"/>
  <c r="Y6" i="1"/>
  <c r="Z6" i="1"/>
  <c r="X7" i="1"/>
  <c r="Y7" i="1"/>
  <c r="Z7" i="1"/>
  <c r="X8" i="1"/>
  <c r="Y8" i="1"/>
  <c r="Z8" i="1"/>
  <c r="X9" i="1"/>
  <c r="Y9" i="1"/>
  <c r="Z9" i="1"/>
  <c r="X10" i="1"/>
  <c r="Y10" i="1"/>
  <c r="Z10" i="1"/>
  <c r="X11" i="1"/>
  <c r="Y11" i="1"/>
  <c r="Z11" i="1"/>
  <c r="X12" i="1"/>
  <c r="Y12" i="1"/>
  <c r="Z12" i="1"/>
  <c r="X13" i="1"/>
  <c r="Y13" i="1"/>
  <c r="Z13" i="1"/>
  <c r="X14" i="1"/>
  <c r="Y14" i="1"/>
  <c r="Z14" i="1"/>
  <c r="X15" i="1"/>
  <c r="Y15" i="1"/>
  <c r="Z15" i="1"/>
  <c r="X16" i="1"/>
  <c r="Y16" i="1"/>
  <c r="Z16" i="1"/>
  <c r="X17" i="1"/>
  <c r="Y17" i="1"/>
  <c r="Z17" i="1"/>
  <c r="X18" i="1"/>
  <c r="Y18" i="1"/>
  <c r="Z18" i="1"/>
  <c r="X19" i="1"/>
  <c r="Y19" i="1"/>
  <c r="Z19" i="1"/>
  <c r="X20" i="1"/>
  <c r="Y20" i="1"/>
  <c r="Z20" i="1"/>
  <c r="X21" i="1"/>
  <c r="Y21" i="1"/>
  <c r="Z21" i="1"/>
  <c r="X22" i="1"/>
  <c r="Y22" i="1"/>
  <c r="Z22" i="1"/>
  <c r="X23" i="1"/>
  <c r="Y23" i="1"/>
  <c r="Z23" i="1"/>
  <c r="X24" i="1"/>
  <c r="Y24" i="1"/>
  <c r="Z24" i="1"/>
  <c r="X25" i="1"/>
  <c r="Y25" i="1"/>
  <c r="Z25" i="1"/>
  <c r="X26" i="1"/>
  <c r="Y26" i="1"/>
  <c r="Z26" i="1"/>
  <c r="X27" i="1"/>
  <c r="Y27" i="1"/>
  <c r="Z27" i="1"/>
  <c r="X28" i="1"/>
  <c r="Y28" i="1"/>
  <c r="Z28" i="1"/>
  <c r="X29" i="1"/>
  <c r="Y29" i="1"/>
  <c r="Z29" i="1"/>
  <c r="X30" i="1"/>
  <c r="Y30" i="1"/>
  <c r="Z30" i="1"/>
  <c r="X31" i="1"/>
  <c r="Y31" i="1"/>
  <c r="Z31" i="1"/>
  <c r="X32" i="1"/>
  <c r="Y32" i="1"/>
  <c r="Z32" i="1"/>
  <c r="X33" i="1"/>
  <c r="Y33" i="1"/>
  <c r="Z33" i="1"/>
  <c r="X34" i="1"/>
  <c r="Y34" i="1"/>
  <c r="Z34" i="1"/>
  <c r="X35" i="1"/>
  <c r="Y35" i="1"/>
  <c r="Z35" i="1"/>
  <c r="Z2" i="1"/>
  <c r="Y2" i="1"/>
  <c r="X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2" i="1"/>
  <c r="AA8" i="1" l="1"/>
  <c r="AA28" i="1"/>
  <c r="AA24" i="1"/>
  <c r="AA35" i="1"/>
  <c r="AA31" i="1"/>
  <c r="AA27" i="1"/>
  <c r="AA23" i="1"/>
  <c r="AA19" i="1"/>
  <c r="AA15" i="1"/>
  <c r="AA11" i="1"/>
  <c r="AA7" i="1"/>
  <c r="AA3" i="1"/>
  <c r="AA12" i="1"/>
  <c r="AA34" i="1"/>
  <c r="AA30" i="1"/>
  <c r="AA26" i="1"/>
  <c r="AA22" i="1"/>
  <c r="AA18" i="1"/>
  <c r="AA14" i="1"/>
  <c r="AA10" i="1"/>
  <c r="AA6" i="1"/>
  <c r="AA2" i="1"/>
  <c r="AA32" i="1"/>
  <c r="AA20" i="1"/>
  <c r="AA16" i="1"/>
  <c r="AA4" i="1"/>
  <c r="G2" i="1"/>
  <c r="H2" i="1" s="1"/>
  <c r="I2" i="1" s="1"/>
  <c r="AA33" i="1"/>
  <c r="AA29" i="1"/>
  <c r="AA25" i="1"/>
  <c r="AA21" i="1"/>
  <c r="AA17" i="1"/>
  <c r="AA13" i="1"/>
  <c r="AA9" i="1"/>
  <c r="AA5" i="1"/>
  <c r="G35" i="1"/>
  <c r="H35" i="1" s="1"/>
  <c r="I35" i="1" s="1"/>
  <c r="G33" i="1"/>
  <c r="H33" i="1" s="1"/>
  <c r="I33" i="1" s="1"/>
  <c r="G31" i="1"/>
  <c r="H31" i="1" s="1"/>
  <c r="I31" i="1" s="1"/>
  <c r="G29" i="1"/>
  <c r="H29" i="1" s="1"/>
  <c r="I29" i="1" s="1"/>
  <c r="G27" i="1"/>
  <c r="H27" i="1" s="1"/>
  <c r="I27" i="1" s="1"/>
  <c r="G25" i="1"/>
  <c r="H25" i="1" s="1"/>
  <c r="I25" i="1" s="1"/>
  <c r="G23" i="1"/>
  <c r="H23" i="1" s="1"/>
  <c r="I23" i="1" s="1"/>
  <c r="G20" i="1"/>
  <c r="H20" i="1" s="1"/>
  <c r="I20" i="1" s="1"/>
  <c r="G16" i="1"/>
  <c r="H16" i="1" s="1"/>
  <c r="I16" i="1" s="1"/>
  <c r="G12" i="1"/>
  <c r="H12" i="1" s="1"/>
  <c r="I12" i="1" s="1"/>
  <c r="G8" i="1"/>
  <c r="H8" i="1" s="1"/>
  <c r="I8" i="1" s="1"/>
  <c r="G4" i="1"/>
  <c r="H4" i="1" s="1"/>
  <c r="I4" i="1" s="1"/>
  <c r="G19" i="1"/>
  <c r="H19" i="1" s="1"/>
  <c r="I19" i="1" s="1"/>
  <c r="G15" i="1"/>
  <c r="H15" i="1" s="1"/>
  <c r="I15" i="1" s="1"/>
  <c r="G11" i="1"/>
  <c r="H11" i="1" s="1"/>
  <c r="I11" i="1" s="1"/>
  <c r="G7" i="1"/>
  <c r="H7" i="1" s="1"/>
  <c r="I7" i="1" s="1"/>
  <c r="G3" i="1"/>
  <c r="H3" i="1" s="1"/>
  <c r="I3" i="1" s="1"/>
  <c r="G34" i="1"/>
  <c r="H34" i="1" s="1"/>
  <c r="I34" i="1" s="1"/>
  <c r="G32" i="1"/>
  <c r="H32" i="1" s="1"/>
  <c r="I32" i="1" s="1"/>
  <c r="G30" i="1"/>
  <c r="H30" i="1" s="1"/>
  <c r="I30" i="1" s="1"/>
  <c r="G28" i="1"/>
  <c r="H28" i="1" s="1"/>
  <c r="I28" i="1" s="1"/>
  <c r="G26" i="1"/>
  <c r="H26" i="1" s="1"/>
  <c r="I26" i="1" s="1"/>
  <c r="G24" i="1"/>
  <c r="H24" i="1" s="1"/>
  <c r="I24" i="1" s="1"/>
  <c r="G22" i="1"/>
  <c r="H22" i="1" s="1"/>
  <c r="I22" i="1" s="1"/>
  <c r="G18" i="1"/>
  <c r="H18" i="1" s="1"/>
  <c r="I18" i="1" s="1"/>
  <c r="G14" i="1"/>
  <c r="H14" i="1" s="1"/>
  <c r="I14" i="1" s="1"/>
  <c r="G10" i="1"/>
  <c r="H10" i="1" s="1"/>
  <c r="I10" i="1" s="1"/>
  <c r="G6" i="1"/>
  <c r="H6" i="1" s="1"/>
  <c r="I6" i="1" s="1"/>
  <c r="G21" i="1"/>
  <c r="H21" i="1" s="1"/>
  <c r="I21" i="1" s="1"/>
  <c r="G17" i="1"/>
  <c r="H17" i="1" s="1"/>
  <c r="I17" i="1" s="1"/>
  <c r="G13" i="1"/>
  <c r="H13" i="1" s="1"/>
  <c r="I13" i="1" s="1"/>
  <c r="G9" i="1"/>
  <c r="H9" i="1" s="1"/>
  <c r="I9" i="1" s="1"/>
  <c r="G5" i="1"/>
  <c r="H5" i="1" s="1"/>
  <c r="I5" i="1" s="1"/>
</calcChain>
</file>

<file path=xl/sharedStrings.xml><?xml version="1.0" encoding="utf-8"?>
<sst xmlns="http://schemas.openxmlformats.org/spreadsheetml/2006/main" count="1501" uniqueCount="890">
  <si>
    <t>Marmosidae</t>
  </si>
  <si>
    <r>
      <t xml:space="preserve">Marmosa mexicana </t>
    </r>
    <r>
      <rPr>
        <sz val="11"/>
        <color theme="1"/>
        <rFont val="Times New Roman"/>
        <family val="1"/>
      </rPr>
      <t>Merriam, 1897</t>
    </r>
  </si>
  <si>
    <t>ratón tlacuache / quimichitlacuaquilotl</t>
  </si>
  <si>
    <t>Didelphidae</t>
  </si>
  <si>
    <r>
      <t xml:space="preserve">Didelphis marsupialis </t>
    </r>
    <r>
      <rPr>
        <sz val="11"/>
        <color theme="1"/>
        <rFont val="Times New Roman"/>
        <family val="1"/>
      </rPr>
      <t>Linnaeus,1757</t>
    </r>
  </si>
  <si>
    <t>tacuache / tacuaquilotl</t>
  </si>
  <si>
    <r>
      <t xml:space="preserve">Didelphis virginiana </t>
    </r>
    <r>
      <rPr>
        <sz val="11"/>
        <color theme="1"/>
        <rFont val="Times New Roman"/>
        <family val="1"/>
      </rPr>
      <t>Kerr, 1792</t>
    </r>
  </si>
  <si>
    <t>tacuache grade / itztatacuaquilotl</t>
  </si>
  <si>
    <r>
      <t xml:space="preserve">Philander opossum </t>
    </r>
    <r>
      <rPr>
        <sz val="11"/>
        <color theme="1"/>
        <rFont val="Times New Roman"/>
        <family val="1"/>
      </rPr>
      <t>(Linnaeus,1758)</t>
    </r>
  </si>
  <si>
    <t>zehuantele</t>
  </si>
  <si>
    <t>Dasypodidae</t>
  </si>
  <si>
    <r>
      <t xml:space="preserve">Dasypus novemcinctus </t>
    </r>
    <r>
      <rPr>
        <sz val="11"/>
        <color theme="1"/>
        <rFont val="Times New Roman"/>
        <family val="1"/>
      </rPr>
      <t>Linnaeus,1758</t>
    </r>
  </si>
  <si>
    <t>armadillo / aitoche</t>
  </si>
  <si>
    <t>Myrmercophagidae</t>
  </si>
  <si>
    <r>
      <t>Tamandua mexicana</t>
    </r>
    <r>
      <rPr>
        <sz val="11"/>
        <color theme="1"/>
        <rFont val="Times New Roman"/>
        <family val="1"/>
      </rPr>
      <t xml:space="preserve"> (de Saussure, 1860)</t>
    </r>
  </si>
  <si>
    <t>oso mielero / oso hormiguero / xopa miel</t>
  </si>
  <si>
    <t xml:space="preserve">Orden insectivora </t>
  </si>
  <si>
    <t>ratón / quimichi</t>
  </si>
  <si>
    <t>Orden Chiroptera</t>
  </si>
  <si>
    <t>murciélago / tzotzo</t>
  </si>
  <si>
    <t>Canidae</t>
  </si>
  <si>
    <r>
      <t xml:space="preserve">Canis latrans </t>
    </r>
    <r>
      <rPr>
        <sz val="11"/>
        <color theme="1"/>
        <rFont val="Times New Roman"/>
        <family val="1"/>
      </rPr>
      <t>Say, 1823</t>
    </r>
  </si>
  <si>
    <t>coyote / perro coyote / coyotl / coyochichi</t>
  </si>
  <si>
    <r>
      <t xml:space="preserve">Urocyon cinereoargenteus </t>
    </r>
    <r>
      <rPr>
        <sz val="11"/>
        <color theme="1"/>
        <rFont val="Times New Roman"/>
        <family val="1"/>
      </rPr>
      <t>(Schreber, 1775)</t>
    </r>
    <r>
      <rPr>
        <i/>
        <sz val="11"/>
        <color theme="1"/>
        <rFont val="Times New Roman"/>
        <family val="1"/>
      </rPr>
      <t xml:space="preserve"> </t>
    </r>
  </si>
  <si>
    <t>zorro / cayochi / itzcayuchi</t>
  </si>
  <si>
    <t>Felidae</t>
  </si>
  <si>
    <r>
      <t xml:space="preserve">Herpailurus yagouaroundi </t>
    </r>
    <r>
      <rPr>
        <sz val="11"/>
        <color theme="1"/>
        <rFont val="Times New Roman"/>
        <family val="1"/>
      </rPr>
      <t>(Lecépède, 1809)</t>
    </r>
    <r>
      <rPr>
        <i/>
        <sz val="11"/>
        <color theme="1"/>
        <rFont val="Times New Roman"/>
        <family val="1"/>
      </rPr>
      <t xml:space="preserve"> </t>
    </r>
  </si>
  <si>
    <t>onza / sacamixtle / yaguarundi</t>
  </si>
  <si>
    <r>
      <t xml:space="preserve">Leopardus pardalis </t>
    </r>
    <r>
      <rPr>
        <sz val="11"/>
        <color theme="1"/>
        <rFont val="Times New Roman"/>
        <family val="1"/>
      </rPr>
      <t>(Linnaeus, 1758)</t>
    </r>
    <r>
      <rPr>
        <i/>
        <sz val="11"/>
        <color theme="1"/>
        <rFont val="Times New Roman"/>
        <family val="1"/>
      </rPr>
      <t xml:space="preserve"> </t>
    </r>
  </si>
  <si>
    <t>ocelote / leoncillo</t>
  </si>
  <si>
    <r>
      <t xml:space="preserve">Leopardus wiedii </t>
    </r>
    <r>
      <rPr>
        <sz val="11"/>
        <color theme="1"/>
        <rFont val="Times New Roman"/>
        <family val="1"/>
      </rPr>
      <t>(Schinz, 1821)</t>
    </r>
    <r>
      <rPr>
        <i/>
        <sz val="11"/>
        <color theme="1"/>
        <rFont val="Times New Roman"/>
        <family val="1"/>
      </rPr>
      <t xml:space="preserve"> </t>
    </r>
  </si>
  <si>
    <t>tigrillo / cuametamixto</t>
  </si>
  <si>
    <r>
      <t xml:space="preserve">Lynx rufus </t>
    </r>
    <r>
      <rPr>
        <sz val="11"/>
        <color theme="1"/>
        <rFont val="Times New Roman"/>
        <family val="1"/>
      </rPr>
      <t xml:space="preserve">(Schreber, 1777) </t>
    </r>
  </si>
  <si>
    <t>gato montés / gatillo / cuametamixto</t>
  </si>
  <si>
    <r>
      <t xml:space="preserve">Puma concolor </t>
    </r>
    <r>
      <rPr>
        <sz val="11"/>
        <color theme="1"/>
        <rFont val="Times New Roman"/>
        <family val="1"/>
      </rPr>
      <t>(Linnaeus, 1771)</t>
    </r>
  </si>
  <si>
    <t>lión / tecuani</t>
  </si>
  <si>
    <r>
      <t xml:space="preserve">Panthera onca </t>
    </r>
    <r>
      <rPr>
        <sz val="11"/>
        <color theme="1"/>
        <rFont val="Times New Roman"/>
        <family val="1"/>
      </rPr>
      <t>(Linnaeus, 1758)</t>
    </r>
  </si>
  <si>
    <t>tigre / tecuani</t>
  </si>
  <si>
    <t>Mustelidae</t>
  </si>
  <si>
    <r>
      <t xml:space="preserve">Eira barbara </t>
    </r>
    <r>
      <rPr>
        <sz val="11"/>
        <color theme="1"/>
        <rFont val="Times New Roman"/>
        <family val="1"/>
      </rPr>
      <t>(Linnaeus, 1758)</t>
    </r>
  </si>
  <si>
    <t>perro de cerro / tepechichi</t>
  </si>
  <si>
    <r>
      <t xml:space="preserve">Galictis vittata </t>
    </r>
    <r>
      <rPr>
        <sz val="11"/>
        <color theme="1"/>
        <rFont val="Times New Roman"/>
        <family val="1"/>
      </rPr>
      <t>(Schreber, 1776)</t>
    </r>
    <r>
      <rPr>
        <i/>
        <sz val="11"/>
        <color theme="1"/>
        <rFont val="Times New Roman"/>
        <family val="1"/>
      </rPr>
      <t xml:space="preserve"> </t>
    </r>
  </si>
  <si>
    <t>gato grisón</t>
  </si>
  <si>
    <r>
      <t xml:space="preserve">Mustela frenata </t>
    </r>
    <r>
      <rPr>
        <sz val="11"/>
        <color theme="1"/>
        <rFont val="Times New Roman"/>
        <family val="1"/>
      </rPr>
      <t>Lichtenstein, 1831</t>
    </r>
  </si>
  <si>
    <t>hurón</t>
  </si>
  <si>
    <t>Mephitidae</t>
  </si>
  <si>
    <r>
      <t xml:space="preserve">Conepatus leuconotus </t>
    </r>
    <r>
      <rPr>
        <sz val="11"/>
        <color theme="1"/>
        <rFont val="Times New Roman"/>
        <family val="1"/>
      </rPr>
      <t>(Lichtenstein, 1832)</t>
    </r>
  </si>
  <si>
    <t>zorrillo / epa</t>
  </si>
  <si>
    <r>
      <t xml:space="preserve">Mephistis macroura </t>
    </r>
    <r>
      <rPr>
        <sz val="11"/>
        <color theme="1"/>
        <rFont val="Times New Roman"/>
        <family val="1"/>
      </rPr>
      <t>Lichtenstein, 1832</t>
    </r>
  </si>
  <si>
    <r>
      <t xml:space="preserve">Spilogate gracilis </t>
    </r>
    <r>
      <rPr>
        <sz val="11"/>
        <color theme="1"/>
        <rFont val="Times New Roman"/>
        <family val="1"/>
      </rPr>
      <t>Merriam, 1890</t>
    </r>
  </si>
  <si>
    <t>Procyonidae</t>
  </si>
  <si>
    <r>
      <t xml:space="preserve">Potos flavus </t>
    </r>
    <r>
      <rPr>
        <sz val="11"/>
        <color theme="1"/>
        <rFont val="Times New Roman"/>
        <family val="1"/>
      </rPr>
      <t>(Schreber, 1774)</t>
    </r>
  </si>
  <si>
    <t>marta / tancho</t>
  </si>
  <si>
    <r>
      <t xml:space="preserve">Nasua narica </t>
    </r>
    <r>
      <rPr>
        <sz val="11"/>
        <color theme="1"/>
        <rFont val="Times New Roman"/>
        <family val="1"/>
      </rPr>
      <t>(Linnaeus, 1776)</t>
    </r>
  </si>
  <si>
    <t>tejón / pezoctle</t>
  </si>
  <si>
    <r>
      <t xml:space="preserve">Procyon lotor </t>
    </r>
    <r>
      <rPr>
        <sz val="11"/>
        <color theme="1"/>
        <rFont val="Times New Roman"/>
        <family val="1"/>
      </rPr>
      <t>(Linnaeus, 1758)</t>
    </r>
  </si>
  <si>
    <t>mapache / mapachi / cuametamixto</t>
  </si>
  <si>
    <t>Cervidae</t>
  </si>
  <si>
    <r>
      <t xml:space="preserve">Mazama americana </t>
    </r>
    <r>
      <rPr>
        <sz val="11"/>
        <color theme="1"/>
        <rFont val="Times New Roman"/>
        <family val="1"/>
      </rPr>
      <t>(Erxleben, 1777)</t>
    </r>
  </si>
  <si>
    <t>venado chico / cuachacal / chacal</t>
  </si>
  <si>
    <r>
      <t xml:space="preserve">Odocoileus virginianus </t>
    </r>
    <r>
      <rPr>
        <sz val="11"/>
        <color theme="1"/>
        <rFont val="Times New Roman"/>
        <family val="1"/>
      </rPr>
      <t>(Zimmermann, 1780)</t>
    </r>
  </si>
  <si>
    <t>venado / mazatl</t>
  </si>
  <si>
    <t>Tayassuidae</t>
  </si>
  <si>
    <r>
      <t xml:space="preserve">Tayassu tajacu </t>
    </r>
    <r>
      <rPr>
        <sz val="11"/>
        <color theme="1"/>
        <rFont val="Times New Roman"/>
        <family val="1"/>
      </rPr>
      <t>(Linnaeus, 1758)</t>
    </r>
  </si>
  <si>
    <t>jabalí / coapitzotl</t>
  </si>
  <si>
    <t>Sciuridae</t>
  </si>
  <si>
    <t>Sciurus aureogaster</t>
  </si>
  <si>
    <t>ardilla / tecomate</t>
  </si>
  <si>
    <t>Geomyidae</t>
  </si>
  <si>
    <r>
      <t xml:space="preserve">Orthogeomys hispidus </t>
    </r>
    <r>
      <rPr>
        <sz val="11"/>
        <color theme="1"/>
        <rFont val="Times New Roman"/>
        <family val="1"/>
      </rPr>
      <t>(Le Conte, 1852)</t>
    </r>
  </si>
  <si>
    <t>tuza / tuza de tierra / tuza raicera / tlatltuza</t>
  </si>
  <si>
    <t>Muridae</t>
  </si>
  <si>
    <t>Erethizontidae</t>
  </si>
  <si>
    <r>
      <t xml:space="preserve">Coendu mexicanus </t>
    </r>
    <r>
      <rPr>
        <sz val="11"/>
        <color theme="1"/>
        <rFont val="Times New Roman"/>
        <family val="1"/>
      </rPr>
      <t>(Kerr, 1792)</t>
    </r>
  </si>
  <si>
    <t>puerco espín / xompi</t>
  </si>
  <si>
    <t>Cuniculidae</t>
  </si>
  <si>
    <r>
      <t xml:space="preserve">Cuniculus paca </t>
    </r>
    <r>
      <rPr>
        <sz val="11"/>
        <color theme="1"/>
        <rFont val="Times New Roman"/>
        <family val="1"/>
      </rPr>
      <t>(Linnaeus, 1776</t>
    </r>
    <r>
      <rPr>
        <i/>
        <sz val="11"/>
        <color theme="1"/>
        <rFont val="Times New Roman"/>
        <family val="1"/>
      </rPr>
      <t>)</t>
    </r>
  </si>
  <si>
    <t>tuza real / cuatuza</t>
  </si>
  <si>
    <t>Leporidae</t>
  </si>
  <si>
    <r>
      <t xml:space="preserve">Sylvilagus brasiliensis </t>
    </r>
    <r>
      <rPr>
        <sz val="11"/>
        <color theme="1"/>
        <rFont val="Times New Roman"/>
        <family val="1"/>
      </rPr>
      <t>(Linnaeus, 1758</t>
    </r>
    <r>
      <rPr>
        <i/>
        <sz val="11"/>
        <color theme="1"/>
        <rFont val="Times New Roman"/>
        <family val="1"/>
      </rPr>
      <t>)</t>
    </r>
  </si>
  <si>
    <t>conejo / cuatochi</t>
  </si>
  <si>
    <t>n</t>
  </si>
  <si>
    <t>N</t>
  </si>
  <si>
    <t>pi</t>
  </si>
  <si>
    <t>Lnpi</t>
  </si>
  <si>
    <t>pi*Lnpi</t>
  </si>
  <si>
    <t>*100</t>
  </si>
  <si>
    <t>*10</t>
  </si>
  <si>
    <t>FC</t>
  </si>
  <si>
    <t>Ntspi</t>
  </si>
  <si>
    <t>∑Ntspi</t>
  </si>
  <si>
    <t>Ntspi/∑Ntspi</t>
  </si>
  <si>
    <t>RN+VIL</t>
  </si>
  <si>
    <t>RNT</t>
  </si>
  <si>
    <t>VUT/PE</t>
  </si>
  <si>
    <t>Tinamidae</t>
  </si>
  <si>
    <t>Crypturellus cinnamomeus</t>
  </si>
  <si>
    <t>perdiz / xacoyotl</t>
  </si>
  <si>
    <t>Anatidae</t>
  </si>
  <si>
    <t>Cairina moschata</t>
  </si>
  <si>
    <t>pato negro / azule</t>
  </si>
  <si>
    <t>Cracidae</t>
  </si>
  <si>
    <t>Ortalis vetula</t>
  </si>
  <si>
    <t>chachalaca / ecuetlacte</t>
  </si>
  <si>
    <t>Penelope purpurascens</t>
  </si>
  <si>
    <t>cojolite / coxolictli</t>
  </si>
  <si>
    <t>Crax rubra</t>
  </si>
  <si>
    <t>faisán / pájaro paisana / pájaro del cerro / pavo real / tepetltototl</t>
  </si>
  <si>
    <t xml:space="preserve">Odontophoridae </t>
  </si>
  <si>
    <t>Dendrortyx barbatus</t>
  </si>
  <si>
    <t>godorniz / codorniz / tzoli</t>
  </si>
  <si>
    <t xml:space="preserve">Ciconiidae </t>
  </si>
  <si>
    <t>Mycteria americana</t>
  </si>
  <si>
    <t>cigüeña</t>
  </si>
  <si>
    <t xml:space="preserve">Pelecanidae </t>
  </si>
  <si>
    <t>Pelecanus erythrorhynchos</t>
  </si>
  <si>
    <t>pelícano</t>
  </si>
  <si>
    <t xml:space="preserve">Ardeidae </t>
  </si>
  <si>
    <t>Ardea alba</t>
  </si>
  <si>
    <t>garza blanca</t>
  </si>
  <si>
    <t>Egretta caerulea</t>
  </si>
  <si>
    <t>garza negra</t>
  </si>
  <si>
    <t>Cochlearius cochlearius</t>
  </si>
  <si>
    <t>cucharita</t>
  </si>
  <si>
    <t xml:space="preserve">Cathartidae </t>
  </si>
  <si>
    <t>Coragyps atratus</t>
  </si>
  <si>
    <t>zopilote / tzapilotl</t>
  </si>
  <si>
    <t>Cathartes aura</t>
  </si>
  <si>
    <t>zopilote rojo / zapilotl</t>
  </si>
  <si>
    <t>Accipitridae</t>
  </si>
  <si>
    <t>Buteo magnirostris</t>
  </si>
  <si>
    <t>pollero</t>
  </si>
  <si>
    <t>Buteo plagiatus</t>
  </si>
  <si>
    <t>águila / gavilán / cuatoctle</t>
  </si>
  <si>
    <t>Buteo jamaicensis</t>
  </si>
  <si>
    <t xml:space="preserve">Columbidae </t>
  </si>
  <si>
    <t xml:space="preserve">Patagioenas flavirostris </t>
  </si>
  <si>
    <t>turcaza / teczococoteck</t>
  </si>
  <si>
    <t>Zenaida asiatica</t>
  </si>
  <si>
    <t>paloma blanca / singuilotl / paloma de maíz</t>
  </si>
  <si>
    <t>Columbina inca</t>
  </si>
  <si>
    <t>tortolita</t>
  </si>
  <si>
    <t>Claravis pretiosa</t>
  </si>
  <si>
    <t>paloma</t>
  </si>
  <si>
    <t>Leptotila verreauxi</t>
  </si>
  <si>
    <t>Geotrygon albifacies</t>
  </si>
  <si>
    <t xml:space="preserve">Tytonidae </t>
  </si>
  <si>
    <t>Tyto alba</t>
  </si>
  <si>
    <t>lechuza / tecolote lechuza</t>
  </si>
  <si>
    <t xml:space="preserve">Strigidae </t>
  </si>
  <si>
    <t>?</t>
  </si>
  <si>
    <t>cuxcux / tecolote chico</t>
  </si>
  <si>
    <t>Ciccaba virgata</t>
  </si>
  <si>
    <t>tecolote grande / tecolotl / cuamocmoctle</t>
  </si>
  <si>
    <t xml:space="preserve">Caprimulgidae </t>
  </si>
  <si>
    <t>Antrostomus vociferus</t>
  </si>
  <si>
    <t>tapacaminos / poxuaca / correcaminos</t>
  </si>
  <si>
    <t>Trochilidae</t>
  </si>
  <si>
    <t>chuparrosas / colibrí / huitzil</t>
  </si>
  <si>
    <t xml:space="preserve">Momotidae </t>
  </si>
  <si>
    <t>Momotus momota</t>
  </si>
  <si>
    <t>gorrobano / motmot</t>
  </si>
  <si>
    <t xml:space="preserve">Alcedinidae </t>
  </si>
  <si>
    <t xml:space="preserve">Megaceryle torquata </t>
  </si>
  <si>
    <t>martín pescador /achachale</t>
  </si>
  <si>
    <t xml:space="preserve">Chloroceryle amazona </t>
  </si>
  <si>
    <t xml:space="preserve">Ramphastidae </t>
  </si>
  <si>
    <t xml:space="preserve">Aulacorhynchus prasinus </t>
  </si>
  <si>
    <t>tucaneta</t>
  </si>
  <si>
    <t>Ramphastos sulfuratus</t>
  </si>
  <si>
    <t xml:space="preserve">tucán / pico rial / tencuahuacalitl </t>
  </si>
  <si>
    <t xml:space="preserve">Picidae </t>
  </si>
  <si>
    <t>Melanerpes aurifrons</t>
  </si>
  <si>
    <t>pájaro carpintero / cuatzurepetl</t>
  </si>
  <si>
    <t>Dryocopus lineatus</t>
  </si>
  <si>
    <t>pájaro carpintero / cuachenche</t>
  </si>
  <si>
    <t>Campephilus guatemalensis</t>
  </si>
  <si>
    <t>Falconidae</t>
  </si>
  <si>
    <t>Micrastur semitorquatus</t>
  </si>
  <si>
    <t>vaquero</t>
  </si>
  <si>
    <t>Caracara cheriway</t>
  </si>
  <si>
    <t>huatzi</t>
  </si>
  <si>
    <t>Herpetotheres cachinnans</t>
  </si>
  <si>
    <t>guactli</t>
  </si>
  <si>
    <t>Falco sparverius</t>
  </si>
  <si>
    <t>halcón</t>
  </si>
  <si>
    <t>Psittacidae</t>
  </si>
  <si>
    <t>Aratinga holochlora</t>
  </si>
  <si>
    <t>cotorritos / quilime</t>
  </si>
  <si>
    <t>Pionus senilis</t>
  </si>
  <si>
    <t>perico / coyo</t>
  </si>
  <si>
    <t>Amazona viridigenalis</t>
  </si>
  <si>
    <t>perico / cutcho</t>
  </si>
  <si>
    <t>Amazona autumnalis</t>
  </si>
  <si>
    <t>Furnariidae</t>
  </si>
  <si>
    <t>Xiphorhynchus sp.</t>
  </si>
  <si>
    <t>cuanextototl</t>
  </si>
  <si>
    <t>Tyrannidae</t>
  </si>
  <si>
    <t>Pyrocephalus rubinus</t>
  </si>
  <si>
    <t>cardenal</t>
  </si>
  <si>
    <t>Myiozetetes similis</t>
  </si>
  <si>
    <t>huiliquitzo</t>
  </si>
  <si>
    <t>Corvidae</t>
  </si>
  <si>
    <t>Psilorhinus morio</t>
  </si>
  <si>
    <t>chichiltente</t>
  </si>
  <si>
    <t>Cyanocorax yncas</t>
  </si>
  <si>
    <t>papán</t>
  </si>
  <si>
    <t>Corvus imparatus</t>
  </si>
  <si>
    <t>cuervo / cacalotl</t>
  </si>
  <si>
    <t xml:space="preserve">Hirundinidae </t>
  </si>
  <si>
    <t>Hirundo rustica</t>
  </si>
  <si>
    <t>golondrina</t>
  </si>
  <si>
    <t>Turdidae (16)(5)</t>
  </si>
  <si>
    <t>Myadestes occidentalis</t>
  </si>
  <si>
    <t>jilguero / coyoltototl</t>
  </si>
  <si>
    <t>Turdus grayi</t>
  </si>
  <si>
    <t>primavera / cuitlaltototl</t>
  </si>
  <si>
    <t>Parulidae</t>
  </si>
  <si>
    <t>chikchik / zehualtotometl</t>
  </si>
  <si>
    <t xml:space="preserve">Icteridae </t>
  </si>
  <si>
    <t>Quiscalus mexicanus</t>
  </si>
  <si>
    <t>tordo / acatzana</t>
  </si>
  <si>
    <t>Molothrus aeneus</t>
  </si>
  <si>
    <t>tordo de ojos rojos / pixpix</t>
  </si>
  <si>
    <t>Molothrus ater</t>
  </si>
  <si>
    <t>Icterus sp.</t>
  </si>
  <si>
    <t>Psarocolius montezuma</t>
  </si>
  <si>
    <t>papán real</t>
  </si>
  <si>
    <t>Fringillidae</t>
  </si>
  <si>
    <t>Spinus psaltria</t>
  </si>
  <si>
    <t>dominico / xochitltototl</t>
  </si>
  <si>
    <t>ranitas</t>
  </si>
  <si>
    <t>Kinosternidae</t>
  </si>
  <si>
    <r>
      <t xml:space="preserve">Kinosternon herrerai </t>
    </r>
    <r>
      <rPr>
        <sz val="11"/>
        <color theme="1"/>
        <rFont val="Times New Roman"/>
        <family val="1"/>
      </rPr>
      <t>Stejneger, 1925</t>
    </r>
  </si>
  <si>
    <t>tortuga / coxuali</t>
  </si>
  <si>
    <t>Anguidae</t>
  </si>
  <si>
    <r>
      <t xml:space="preserve">Gerrhonotus ophiurus </t>
    </r>
    <r>
      <rPr>
        <sz val="11"/>
        <color theme="1"/>
        <rFont val="Times New Roman"/>
        <family val="1"/>
      </rPr>
      <t>Cope, 1866</t>
    </r>
  </si>
  <si>
    <t>axilis / escorpión</t>
  </si>
  <si>
    <t>Corytophanidae</t>
  </si>
  <si>
    <r>
      <rPr>
        <i/>
        <sz val="11"/>
        <color theme="1"/>
        <rFont val="Times New Roman"/>
        <family val="1"/>
      </rPr>
      <t>Corytophanes hernandezii</t>
    </r>
    <r>
      <rPr>
        <sz val="11"/>
        <color theme="1"/>
        <rFont val="Times New Roman"/>
        <family val="1"/>
      </rPr>
      <t xml:space="preserve"> Wiegmann, 1828</t>
    </r>
  </si>
  <si>
    <t>Gekkonidae</t>
  </si>
  <si>
    <r>
      <t xml:space="preserve">Hemidactylus frenatus </t>
    </r>
    <r>
      <rPr>
        <sz val="11"/>
        <color theme="1"/>
        <rFont val="Times New Roman"/>
        <family val="1"/>
      </rPr>
      <t>Schlegel, 1836</t>
    </r>
  </si>
  <si>
    <t>Iguanidae</t>
  </si>
  <si>
    <r>
      <t xml:space="preserve">Ctenosaura acanthura </t>
    </r>
    <r>
      <rPr>
        <sz val="11"/>
        <color theme="1"/>
        <rFont val="Times New Roman"/>
        <family val="1"/>
      </rPr>
      <t>(Shaw, 1802)</t>
    </r>
  </si>
  <si>
    <t>lagartija negra</t>
  </si>
  <si>
    <t>Boidae</t>
  </si>
  <si>
    <r>
      <t>Boa constrictor</t>
    </r>
    <r>
      <rPr>
        <sz val="11"/>
        <color theme="1"/>
        <rFont val="Times New Roman"/>
        <family val="1"/>
      </rPr>
      <t xml:space="preserve"> (Linnaeus, 1758)</t>
    </r>
  </si>
  <si>
    <t>venadillo / mazatlcoatl</t>
  </si>
  <si>
    <t>Colubridae</t>
  </si>
  <si>
    <r>
      <t xml:space="preserve">Coniophanes fissidens </t>
    </r>
    <r>
      <rPr>
        <sz val="11"/>
        <color theme="1"/>
        <rFont val="Times New Roman"/>
        <family val="1"/>
      </rPr>
      <t>(Günther, 1858)</t>
    </r>
  </si>
  <si>
    <t>víbora de agua</t>
  </si>
  <si>
    <r>
      <t xml:space="preserve">Drymarchon melanurus </t>
    </r>
    <r>
      <rPr>
        <sz val="11"/>
        <color theme="1"/>
        <rFont val="Times New Roman"/>
        <family val="1"/>
      </rPr>
      <t>(Duméril, Bibron y Duméril, 1854)</t>
    </r>
  </si>
  <si>
    <t>víbora negra / tepetlcoatl</t>
  </si>
  <si>
    <r>
      <t xml:space="preserve">Drymobius margaritiferus </t>
    </r>
    <r>
      <rPr>
        <sz val="11"/>
        <color theme="1"/>
        <rFont val="Times New Roman"/>
        <family val="1"/>
      </rPr>
      <t>(Schlegel, 1837)</t>
    </r>
  </si>
  <si>
    <t>chirrionera</t>
  </si>
  <si>
    <r>
      <rPr>
        <i/>
        <sz val="11"/>
        <color theme="1"/>
        <rFont val="Times New Roman"/>
        <family val="1"/>
      </rPr>
      <t>Lampropeltis triangulum</t>
    </r>
    <r>
      <rPr>
        <sz val="11"/>
        <color theme="1"/>
        <rFont val="Times New Roman"/>
        <family val="1"/>
      </rPr>
      <t xml:space="preserve"> (Lacépede, 1788)</t>
    </r>
  </si>
  <si>
    <t>coralillo / zicatena</t>
  </si>
  <si>
    <r>
      <t xml:space="preserve">Nerodia rhombifer </t>
    </r>
    <r>
      <rPr>
        <sz val="11"/>
        <color theme="1"/>
        <rFont val="Times New Roman"/>
        <family val="1"/>
      </rPr>
      <t>(Hallowell, 1852)</t>
    </r>
  </si>
  <si>
    <t>víbora de agua / atlcoatl</t>
  </si>
  <si>
    <r>
      <rPr>
        <i/>
        <sz val="11"/>
        <color theme="1"/>
        <rFont val="Times New Roman"/>
        <family val="1"/>
      </rPr>
      <t>Spilotes pullatus</t>
    </r>
    <r>
      <rPr>
        <sz val="11"/>
        <color theme="1"/>
        <rFont val="Times New Roman"/>
        <family val="1"/>
      </rPr>
      <t xml:space="preserve"> (Linnaeus, 1758)</t>
    </r>
  </si>
  <si>
    <t>apachite / apaxcoatl</t>
  </si>
  <si>
    <r>
      <rPr>
        <i/>
        <sz val="11"/>
        <color theme="1"/>
        <rFont val="Times New Roman"/>
        <family val="1"/>
      </rPr>
      <t>Tantilla rubra</t>
    </r>
    <r>
      <rPr>
        <sz val="11"/>
        <color theme="1"/>
        <rFont val="Times New Roman"/>
        <family val="1"/>
      </rPr>
      <t xml:space="preserve"> (Cope, 1876)</t>
    </r>
  </si>
  <si>
    <r>
      <t xml:space="preserve">Tropidodipsas sartorii </t>
    </r>
    <r>
      <rPr>
        <sz val="11"/>
        <color theme="1"/>
        <rFont val="Times New Roman"/>
        <family val="1"/>
      </rPr>
      <t>Cope, 1863</t>
    </r>
  </si>
  <si>
    <t>Elapidae</t>
  </si>
  <si>
    <r>
      <rPr>
        <i/>
        <sz val="11"/>
        <color theme="1"/>
        <rFont val="Times New Roman"/>
        <family val="1"/>
      </rPr>
      <t>Micrurus diastema</t>
    </r>
    <r>
      <rPr>
        <sz val="11"/>
        <color theme="1"/>
        <rFont val="Times New Roman"/>
        <family val="1"/>
      </rPr>
      <t xml:space="preserve"> (Duméril, Bibron y Duméril, 1854)</t>
    </r>
  </si>
  <si>
    <t>Viperidae</t>
  </si>
  <si>
    <r>
      <t>Agkistrodon taylori</t>
    </r>
    <r>
      <rPr>
        <sz val="11"/>
        <color theme="1"/>
        <rFont val="Times New Roman"/>
        <family val="1"/>
      </rPr>
      <t xml:space="preserve"> Burger y Robertson, 1951</t>
    </r>
  </si>
  <si>
    <r>
      <t>Atropoides nummifer</t>
    </r>
    <r>
      <rPr>
        <sz val="11"/>
        <color theme="1"/>
        <rFont val="Times New Roman"/>
        <family val="1"/>
      </rPr>
      <t xml:space="preserve"> (Rüppell, 1845)</t>
    </r>
  </si>
  <si>
    <t>metlapil</t>
  </si>
  <si>
    <r>
      <rPr>
        <i/>
        <sz val="11"/>
        <color theme="1"/>
        <rFont val="Times New Roman"/>
        <family val="1"/>
      </rPr>
      <t>Bothrops asper</t>
    </r>
    <r>
      <rPr>
        <sz val="11"/>
        <color theme="1"/>
        <rFont val="Times New Roman"/>
        <family val="1"/>
      </rPr>
      <t xml:space="preserve"> (German, 1884)</t>
    </r>
  </si>
  <si>
    <t>mahuaquite</t>
  </si>
  <si>
    <t>Crotalus sp.</t>
  </si>
  <si>
    <t>víbora de cascabel</t>
  </si>
  <si>
    <t>Gastropoda Cuvier, 1797</t>
  </si>
  <si>
    <t>caracoles</t>
  </si>
  <si>
    <t>techichis / burritos</t>
  </si>
  <si>
    <t>acamayas</t>
  </si>
  <si>
    <t>cosoles</t>
  </si>
  <si>
    <t>Angulidae</t>
  </si>
  <si>
    <r>
      <rPr>
        <i/>
        <sz val="11"/>
        <color theme="1"/>
        <rFont val="Times New Roman"/>
        <family val="1"/>
      </rPr>
      <t>Anguilla rostrata</t>
    </r>
    <r>
      <rPr>
        <sz val="11"/>
        <color theme="1"/>
        <rFont val="Times New Roman"/>
        <family val="1"/>
      </rPr>
      <t xml:space="preserve"> Lesueur, 1821</t>
    </r>
  </si>
  <si>
    <t>coatlmichi</t>
  </si>
  <si>
    <t>Lepisosteidae</t>
  </si>
  <si>
    <r>
      <t xml:space="preserve">Lepisosteus osseus </t>
    </r>
    <r>
      <rPr>
        <sz val="11"/>
        <color theme="1"/>
        <rFont val="Times New Roman"/>
        <family val="1"/>
      </rPr>
      <t>Linnaeus, 1758</t>
    </r>
  </si>
  <si>
    <t>pez aguja / huitzilmichi</t>
  </si>
  <si>
    <t>Calostomide</t>
  </si>
  <si>
    <r>
      <rPr>
        <i/>
        <sz val="11"/>
        <color theme="1"/>
        <rFont val="Times New Roman"/>
        <family val="1"/>
      </rPr>
      <t>Ictiobus labiosus</t>
    </r>
    <r>
      <rPr>
        <sz val="11"/>
        <color theme="1"/>
        <rFont val="Times New Roman"/>
        <family val="1"/>
      </rPr>
      <t xml:space="preserve"> (Meek, 1904)</t>
    </r>
  </si>
  <si>
    <t>trompa de puerco / pitzolmichi</t>
  </si>
  <si>
    <t>Characidae</t>
  </si>
  <si>
    <r>
      <t xml:space="preserve">Cichlasoma labridens </t>
    </r>
    <r>
      <rPr>
        <sz val="11"/>
        <color theme="1"/>
        <rFont val="Times New Roman"/>
        <family val="1"/>
      </rPr>
      <t>(Pellegrin, 1903)</t>
    </r>
  </si>
  <si>
    <r>
      <rPr>
        <i/>
        <sz val="11"/>
        <color theme="1"/>
        <rFont val="Times New Roman"/>
        <family val="1"/>
      </rPr>
      <t>Herichthys tamasopoensis</t>
    </r>
    <r>
      <rPr>
        <sz val="11"/>
        <color theme="1"/>
        <rFont val="Times New Roman"/>
        <family val="1"/>
      </rPr>
      <t xml:space="preserve"> (Artigas Azas, 1993)</t>
    </r>
  </si>
  <si>
    <t>Cichlidae</t>
  </si>
  <si>
    <r>
      <t xml:space="preserve">Amatatlania nigrofasciata </t>
    </r>
    <r>
      <rPr>
        <sz val="11"/>
        <color theme="1"/>
        <rFont val="Times New Roman"/>
        <family val="1"/>
      </rPr>
      <t>(Günther, 1867)</t>
    </r>
  </si>
  <si>
    <r>
      <rPr>
        <sz val="11"/>
        <color theme="1"/>
        <rFont val="Times New Roman"/>
        <family val="1"/>
      </rPr>
      <t>Oreochromis aureus</t>
    </r>
    <r>
      <rPr>
        <i/>
        <sz val="11"/>
        <color theme="1"/>
        <rFont val="Times New Roman"/>
        <family val="1"/>
      </rPr>
      <t xml:space="preserve">  (Steindachner 1864)</t>
    </r>
  </si>
  <si>
    <t>tilapia / xumaquictli</t>
  </si>
  <si>
    <r>
      <t xml:space="preserve">Oreochromis niloticus </t>
    </r>
    <r>
      <rPr>
        <sz val="11"/>
        <color theme="1"/>
        <rFont val="Times New Roman"/>
        <family val="1"/>
      </rPr>
      <t>(Linnaeus, 1758)</t>
    </r>
  </si>
  <si>
    <t>Cyprinidae</t>
  </si>
  <si>
    <r>
      <rPr>
        <i/>
        <sz val="11"/>
        <color theme="1"/>
        <rFont val="Times New Roman"/>
        <family val="1"/>
      </rPr>
      <t>Cyprinella lutrensis</t>
    </r>
    <r>
      <rPr>
        <sz val="11"/>
        <color theme="1"/>
        <rFont val="Times New Roman"/>
        <family val="1"/>
      </rPr>
      <t xml:space="preserve"> S. F. Baird &amp; Girard, 1853</t>
    </r>
  </si>
  <si>
    <t>sardina</t>
  </si>
  <si>
    <r>
      <t xml:space="preserve">Cyprinus carpio communis </t>
    </r>
    <r>
      <rPr>
        <sz val="11"/>
        <color theme="1"/>
        <rFont val="Times New Roman"/>
        <family val="1"/>
      </rPr>
      <t>(Linnaeus, 1758)</t>
    </r>
  </si>
  <si>
    <t>carpa / olomichi</t>
  </si>
  <si>
    <r>
      <rPr>
        <i/>
        <sz val="11"/>
        <color theme="1"/>
        <rFont val="Times New Roman"/>
        <family val="1"/>
      </rPr>
      <t>Diona ipni</t>
    </r>
    <r>
      <rPr>
        <sz val="11"/>
        <color theme="1"/>
        <rFont val="Times New Roman"/>
        <family val="1"/>
      </rPr>
      <t xml:space="preserve"> (Alvarez &amp; Navarro 1953)</t>
    </r>
  </si>
  <si>
    <t>charal / poxta</t>
  </si>
  <si>
    <r>
      <rPr>
        <i/>
        <sz val="11"/>
        <color theme="1"/>
        <rFont val="Times New Roman"/>
        <family val="1"/>
      </rPr>
      <t>Diona rasconis</t>
    </r>
    <r>
      <rPr>
        <sz val="11"/>
        <color theme="1"/>
        <rFont val="Times New Roman"/>
        <family val="1"/>
      </rPr>
      <t xml:space="preserve"> (Jordan &amp; Snyder 1900)</t>
    </r>
  </si>
  <si>
    <t>Eleotridae</t>
  </si>
  <si>
    <t>Globiomorus dormitor</t>
  </si>
  <si>
    <t>Ictaluridae</t>
  </si>
  <si>
    <t>Ictalurus mexicanus</t>
  </si>
  <si>
    <r>
      <t xml:space="preserve">Ictalurus puntatus </t>
    </r>
    <r>
      <rPr>
        <sz val="11"/>
        <color theme="1"/>
        <rFont val="Times New Roman"/>
        <family val="1"/>
      </rPr>
      <t>(Constantine Samuel Rafinesque-Schmaltz)</t>
    </r>
  </si>
  <si>
    <t>Pylodictis olivaris</t>
  </si>
  <si>
    <t>Mugilidae</t>
  </si>
  <si>
    <t>Agonostomus monticola</t>
  </si>
  <si>
    <t>trucha / itztacmichi</t>
  </si>
  <si>
    <t>Poeciliidae</t>
  </si>
  <si>
    <t>Gambusia vittata</t>
  </si>
  <si>
    <t>Xiphophorus continens</t>
  </si>
  <si>
    <t>Xiphophorus malinche</t>
  </si>
  <si>
    <t>Xiphophorus variatus</t>
  </si>
  <si>
    <t>O</t>
  </si>
  <si>
    <r>
      <t xml:space="preserve">Auricularia auricula </t>
    </r>
    <r>
      <rPr>
        <sz val="11"/>
        <color theme="1"/>
        <rFont val="Times New Roman"/>
        <family val="1"/>
      </rPr>
      <t>(L. : Fr.) Underw.</t>
    </r>
  </si>
  <si>
    <r>
      <t>Auricularia delicata</t>
    </r>
    <r>
      <rPr>
        <sz val="11"/>
        <color theme="1"/>
        <rFont val="Times New Roman"/>
        <family val="1"/>
      </rPr>
      <t xml:space="preserve"> (Fr.) Henn.</t>
    </r>
  </si>
  <si>
    <r>
      <t>Auricularia fuscosuccinea</t>
    </r>
    <r>
      <rPr>
        <sz val="11"/>
        <color theme="1"/>
        <rFont val="Times New Roman"/>
        <family val="1"/>
      </rPr>
      <t xml:space="preserve"> (Mont.) Farl.</t>
    </r>
  </si>
  <si>
    <r>
      <t xml:space="preserve">Pleurotus djamour </t>
    </r>
    <r>
      <rPr>
        <sz val="11"/>
        <color theme="1"/>
        <rFont val="Times New Roman"/>
        <family val="1"/>
      </rPr>
      <t>(Fr.) Boedj.</t>
    </r>
  </si>
  <si>
    <t>totomoshchiquinte / totomoshnanacatl</t>
  </si>
  <si>
    <r>
      <t xml:space="preserve">Pleurotu albidus </t>
    </r>
    <r>
      <rPr>
        <sz val="11"/>
        <color theme="1"/>
        <rFont val="Times New Roman"/>
        <family val="1"/>
      </rPr>
      <t>(Berk.) Pegler</t>
    </r>
  </si>
  <si>
    <t>hongo patón blanco / chiquinte blanco / iztacnanacatl</t>
  </si>
  <si>
    <r>
      <t xml:space="preserve">Schizophyllum commune </t>
    </r>
    <r>
      <rPr>
        <sz val="11"/>
        <color theme="1"/>
        <rFont val="Times New Roman"/>
        <family val="1"/>
      </rPr>
      <t>Fr.</t>
    </r>
  </si>
  <si>
    <t>chiquinte gris</t>
  </si>
  <si>
    <r>
      <rPr>
        <i/>
        <sz val="11"/>
        <color theme="1"/>
        <rFont val="Times New Roman"/>
        <family val="1"/>
      </rPr>
      <t>Cantharellus cibarius</t>
    </r>
    <r>
      <rPr>
        <sz val="11"/>
        <color theme="1"/>
        <rFont val="Times New Roman"/>
        <family val="1"/>
      </rPr>
      <t xml:space="preserve"> Fr.</t>
    </r>
  </si>
  <si>
    <r>
      <rPr>
        <i/>
        <sz val="11"/>
        <color theme="1"/>
        <rFont val="Times New Roman"/>
        <family val="1"/>
      </rPr>
      <t>Cantharellus lateritius</t>
    </r>
    <r>
      <rPr>
        <sz val="11"/>
        <color theme="1"/>
        <rFont val="Times New Roman"/>
        <family val="1"/>
      </rPr>
      <t xml:space="preserve"> (Berk.) Singer</t>
    </r>
  </si>
  <si>
    <r>
      <rPr>
        <i/>
        <sz val="11"/>
        <color theme="1"/>
        <rFont val="Times New Roman"/>
        <family val="1"/>
      </rPr>
      <t>Cantharellus</t>
    </r>
    <r>
      <rPr>
        <sz val="11"/>
        <color theme="1"/>
        <rFont val="Times New Roman"/>
        <family val="1"/>
      </rPr>
      <t xml:space="preserve"> aff. </t>
    </r>
    <r>
      <rPr>
        <i/>
        <sz val="11"/>
        <color theme="1"/>
        <rFont val="Times New Roman"/>
        <family val="1"/>
      </rPr>
      <t xml:space="preserve">odoratus </t>
    </r>
    <r>
      <rPr>
        <sz val="11"/>
        <color theme="1"/>
        <rFont val="Times New Roman"/>
        <family val="1"/>
      </rPr>
      <t>(Schw.) Fr.</t>
    </r>
  </si>
  <si>
    <t>Cantharellus sp.</t>
  </si>
  <si>
    <t>xochilnanacatl moradito / moradito</t>
  </si>
  <si>
    <r>
      <t xml:space="preserve">Ustilago maydis </t>
    </r>
    <r>
      <rPr>
        <sz val="11"/>
        <color theme="1"/>
        <rFont val="Times New Roman"/>
        <family val="1"/>
      </rPr>
      <t>(D.C.) Corda</t>
    </r>
  </si>
  <si>
    <t>Acanthaceae</t>
  </si>
  <si>
    <r>
      <t xml:space="preserve">Justicia spicigera </t>
    </r>
    <r>
      <rPr>
        <sz val="11"/>
        <rFont val="Times New Roman"/>
        <family val="1"/>
      </rPr>
      <t>Schltdl.</t>
    </r>
  </si>
  <si>
    <t>Actinidiaceae</t>
  </si>
  <si>
    <r>
      <t xml:space="preserve">Sauravia scabrida </t>
    </r>
    <r>
      <rPr>
        <sz val="11"/>
        <rFont val="Times New Roman"/>
        <family val="1"/>
      </rPr>
      <t>Hemsl.</t>
    </r>
  </si>
  <si>
    <t>acalama</t>
  </si>
  <si>
    <t>Agavaceae</t>
  </si>
  <si>
    <r>
      <t xml:space="preserve">Agave </t>
    </r>
    <r>
      <rPr>
        <sz val="11"/>
        <rFont val="Times New Roman"/>
        <family val="1"/>
      </rPr>
      <t>sp. L.</t>
    </r>
  </si>
  <si>
    <t>maguey</t>
  </si>
  <si>
    <r>
      <t xml:space="preserve">Yucca </t>
    </r>
    <r>
      <rPr>
        <sz val="11"/>
        <rFont val="Times New Roman"/>
        <family val="1"/>
      </rPr>
      <t>sp.</t>
    </r>
  </si>
  <si>
    <t>isote cimarrón</t>
  </si>
  <si>
    <t>Amaranthaceae</t>
  </si>
  <si>
    <r>
      <t xml:space="preserve">Amaranthus hybridus </t>
    </r>
    <r>
      <rPr>
        <sz val="11"/>
        <rFont val="Times New Roman"/>
        <family val="1"/>
      </rPr>
      <t>L.</t>
    </r>
  </si>
  <si>
    <r>
      <t>Amaranthus acanthochiton</t>
    </r>
    <r>
      <rPr>
        <sz val="11"/>
        <color rgb="FF000000"/>
        <rFont val="Times New Roman"/>
        <family val="1"/>
      </rPr>
      <t xml:space="preserve"> J.D.Sauer</t>
    </r>
  </si>
  <si>
    <t>amaranto</t>
  </si>
  <si>
    <r>
      <t xml:space="preserve">Celosia cristata </t>
    </r>
    <r>
      <rPr>
        <sz val="11"/>
        <color theme="1"/>
        <rFont val="Times New Roman"/>
        <family val="1"/>
      </rPr>
      <t>L.</t>
    </r>
  </si>
  <si>
    <r>
      <rPr>
        <i/>
        <sz val="11"/>
        <color theme="1"/>
        <rFont val="Times New Roman"/>
        <family val="1"/>
      </rPr>
      <t>Gomphrena globosa</t>
    </r>
    <r>
      <rPr>
        <sz val="11"/>
        <color theme="1"/>
        <rFont val="Times New Roman"/>
        <family val="1"/>
      </rPr>
      <t xml:space="preserve"> L.</t>
    </r>
  </si>
  <si>
    <t>diente de león</t>
  </si>
  <si>
    <t>Amaryllidaceae</t>
  </si>
  <si>
    <r>
      <t xml:space="preserve">Allium glandulosum </t>
    </r>
    <r>
      <rPr>
        <sz val="11"/>
        <rFont val="Times New Roman"/>
        <family val="1"/>
      </rPr>
      <t>Link &amp; Otto</t>
    </r>
  </si>
  <si>
    <t>Anacardiaceae</t>
  </si>
  <si>
    <r>
      <t xml:space="preserve">Mangifera indica </t>
    </r>
    <r>
      <rPr>
        <sz val="11"/>
        <rFont val="Times New Roman"/>
        <family val="1"/>
      </rPr>
      <t>L.</t>
    </r>
  </si>
  <si>
    <r>
      <t xml:space="preserve">Spondias mombin </t>
    </r>
    <r>
      <rPr>
        <sz val="11"/>
        <rFont val="Times New Roman"/>
        <family val="1"/>
      </rPr>
      <t>L.</t>
    </r>
  </si>
  <si>
    <r>
      <t xml:space="preserve">Spondias purpurea </t>
    </r>
    <r>
      <rPr>
        <sz val="11"/>
        <rFont val="Times New Roman"/>
        <family val="1"/>
      </rPr>
      <t>L.</t>
    </r>
  </si>
  <si>
    <t>Annonaceae</t>
  </si>
  <si>
    <r>
      <t xml:space="preserve">Annona cherimola </t>
    </r>
    <r>
      <rPr>
        <sz val="11"/>
        <rFont val="Times New Roman"/>
        <family val="1"/>
      </rPr>
      <t>Mill.</t>
    </r>
  </si>
  <si>
    <t>anoana</t>
  </si>
  <si>
    <r>
      <t xml:space="preserve">Annona muricata </t>
    </r>
    <r>
      <rPr>
        <sz val="11"/>
        <rFont val="Times New Roman"/>
        <family val="1"/>
      </rPr>
      <t>L.</t>
    </r>
  </si>
  <si>
    <t>guanabana</t>
  </si>
  <si>
    <r>
      <t xml:space="preserve">Rollinia membranacea </t>
    </r>
    <r>
      <rPr>
        <sz val="11"/>
        <rFont val="Times New Roman"/>
        <family val="1"/>
      </rPr>
      <t>A. St.-Hil.</t>
    </r>
  </si>
  <si>
    <t>anona</t>
  </si>
  <si>
    <t>Apiaceae</t>
  </si>
  <si>
    <r>
      <t xml:space="preserve">Coriandrum </t>
    </r>
    <r>
      <rPr>
        <sz val="11"/>
        <rFont val="Times New Roman"/>
        <family val="1"/>
      </rPr>
      <t>sp. L.</t>
    </r>
  </si>
  <si>
    <r>
      <t xml:space="preserve">Eryngium foetidum </t>
    </r>
    <r>
      <rPr>
        <sz val="11"/>
        <rFont val="Times New Roman"/>
        <family val="1"/>
      </rPr>
      <t>L.</t>
    </r>
  </si>
  <si>
    <r>
      <t xml:space="preserve">Foeniculum vulgare </t>
    </r>
    <r>
      <rPr>
        <sz val="11"/>
        <rFont val="Times New Roman"/>
        <family val="1"/>
      </rPr>
      <t>Mill.</t>
    </r>
  </si>
  <si>
    <t>hinojo</t>
  </si>
  <si>
    <t>Apocynaceae</t>
  </si>
  <si>
    <r>
      <t xml:space="preserve">Allamanda </t>
    </r>
    <r>
      <rPr>
        <sz val="11"/>
        <rFont val="Times New Roman"/>
        <family val="1"/>
      </rPr>
      <t>sp. L.</t>
    </r>
  </si>
  <si>
    <t>copa de oro / copa de rey</t>
  </si>
  <si>
    <r>
      <t xml:space="preserve">Plumeria acutifolia </t>
    </r>
    <r>
      <rPr>
        <sz val="11"/>
        <rFont val="Times New Roman"/>
        <family val="1"/>
      </rPr>
      <t>L.</t>
    </r>
  </si>
  <si>
    <r>
      <t xml:space="preserve">Plumeria rubra </t>
    </r>
    <r>
      <rPr>
        <sz val="11"/>
        <rFont val="Times New Roman"/>
        <family val="1"/>
      </rPr>
      <t>L.</t>
    </r>
  </si>
  <si>
    <r>
      <t xml:space="preserve">Stemmadenia donnell-smithii </t>
    </r>
    <r>
      <rPr>
        <sz val="11"/>
        <rFont val="Times New Roman"/>
        <family val="1"/>
      </rPr>
      <t>(Rose ex Donn. Sm.) Woodson</t>
    </r>
    <r>
      <rPr>
        <i/>
        <sz val="11"/>
        <rFont val="Times New Roman"/>
        <family val="1"/>
      </rPr>
      <t xml:space="preserve"> </t>
    </r>
  </si>
  <si>
    <t>cojón de gato</t>
  </si>
  <si>
    <r>
      <t>Thevetia ahouai </t>
    </r>
    <r>
      <rPr>
        <sz val="11"/>
        <rFont val="Times New Roman"/>
        <family val="1"/>
      </rPr>
      <t>A. DC.</t>
    </r>
  </si>
  <si>
    <t>huevos de toro</t>
  </si>
  <si>
    <t>Araceae</t>
  </si>
  <si>
    <r>
      <t xml:space="preserve">Syngonium podophyllum </t>
    </r>
    <r>
      <rPr>
        <sz val="11"/>
        <rFont val="Times New Roman"/>
        <family val="1"/>
      </rPr>
      <t>Schott</t>
    </r>
  </si>
  <si>
    <t>chapis</t>
  </si>
  <si>
    <r>
      <t xml:space="preserve">Xanthosoma robustum </t>
    </r>
    <r>
      <rPr>
        <sz val="11"/>
        <rFont val="Times New Roman"/>
        <family val="1"/>
      </rPr>
      <t>Schott</t>
    </r>
  </si>
  <si>
    <t>Araliaceae</t>
  </si>
  <si>
    <r>
      <t xml:space="preserve">Dendropanax arboreus </t>
    </r>
    <r>
      <rPr>
        <sz val="11"/>
        <rFont val="Times New Roman"/>
        <family val="1"/>
      </rPr>
      <t>(L.) Decne. &amp; Planch.</t>
    </r>
  </si>
  <si>
    <t>Arecaceae</t>
  </si>
  <si>
    <r>
      <t xml:space="preserve">Acrocomia aculeata </t>
    </r>
    <r>
      <rPr>
        <sz val="11"/>
        <color theme="1"/>
        <rFont val="Times New Roman"/>
        <family val="1"/>
      </rPr>
      <t>(Jacq.) Lodd. ex Mart.</t>
    </r>
  </si>
  <si>
    <r>
      <t xml:space="preserve">Chamaedorea elegans </t>
    </r>
    <r>
      <rPr>
        <sz val="11"/>
        <rFont val="Times New Roman"/>
        <family val="1"/>
      </rPr>
      <t>Mart.</t>
    </r>
  </si>
  <si>
    <t>palmilla</t>
  </si>
  <si>
    <r>
      <rPr>
        <i/>
        <sz val="11"/>
        <color theme="1"/>
        <rFont val="Times New Roman"/>
        <family val="1"/>
      </rPr>
      <t>Sabal mexicana</t>
    </r>
    <r>
      <rPr>
        <sz val="11"/>
        <color theme="1"/>
        <rFont val="Times New Roman"/>
        <family val="1"/>
      </rPr>
      <t xml:space="preserve"> Mart.</t>
    </r>
  </si>
  <si>
    <t>apachile / apachili</t>
  </si>
  <si>
    <t>Asclepiadaceae</t>
  </si>
  <si>
    <r>
      <t xml:space="preserve">Asclepias curassavica </t>
    </r>
    <r>
      <rPr>
        <sz val="11"/>
        <rFont val="Times New Roman"/>
        <family val="1"/>
      </rPr>
      <t>L.</t>
    </r>
  </si>
  <si>
    <t>venenillo / quiebra muelas</t>
  </si>
  <si>
    <r>
      <t xml:space="preserve">Gonolobus niger </t>
    </r>
    <r>
      <rPr>
        <sz val="11"/>
        <rFont val="Times New Roman"/>
        <family val="1"/>
      </rPr>
      <t>(Cav.) R. Br. ex Schult.</t>
    </r>
  </si>
  <si>
    <t>apayote</t>
  </si>
  <si>
    <t>Asteraceae</t>
  </si>
  <si>
    <t>Aldama dentata</t>
  </si>
  <si>
    <t>acahual</t>
  </si>
  <si>
    <r>
      <t xml:space="preserve">Artemisia sp. </t>
    </r>
    <r>
      <rPr>
        <sz val="11"/>
        <rFont val="Times New Roman"/>
        <family val="1"/>
      </rPr>
      <t>L.</t>
    </r>
  </si>
  <si>
    <t>ajenjo</t>
  </si>
  <si>
    <r>
      <t xml:space="preserve">Baccharis conferta </t>
    </r>
    <r>
      <rPr>
        <sz val="11"/>
        <rFont val="Times New Roman"/>
        <family val="1"/>
      </rPr>
      <t>Kunth</t>
    </r>
  </si>
  <si>
    <r>
      <t>Bidens pilosa</t>
    </r>
    <r>
      <rPr>
        <sz val="11"/>
        <rFont val="Times New Roman"/>
        <family val="1"/>
      </rPr>
      <t xml:space="preserve"> L.</t>
    </r>
  </si>
  <si>
    <r>
      <rPr>
        <i/>
        <sz val="11"/>
        <color theme="1"/>
        <rFont val="Times New Roman"/>
        <family val="1"/>
      </rPr>
      <t>Dhalia</t>
    </r>
    <r>
      <rPr>
        <sz val="11"/>
        <color theme="1"/>
        <rFont val="Times New Roman"/>
        <family val="1"/>
      </rPr>
      <t xml:space="preserve"> sp.</t>
    </r>
  </si>
  <si>
    <t>flor de dalia</t>
  </si>
  <si>
    <t>Helianthus annuus L.</t>
  </si>
  <si>
    <t>girasol</t>
  </si>
  <si>
    <r>
      <t>Matricaria recutita</t>
    </r>
    <r>
      <rPr>
        <sz val="11"/>
        <rFont val="Times New Roman"/>
        <family val="1"/>
      </rPr>
      <t xml:space="preserve"> L.</t>
    </r>
  </si>
  <si>
    <t>manzanilla</t>
  </si>
  <si>
    <r>
      <t xml:space="preserve">Senecio confusus </t>
    </r>
    <r>
      <rPr>
        <sz val="11"/>
        <rFont val="Times New Roman"/>
        <family val="1"/>
      </rPr>
      <t>Britten</t>
    </r>
  </si>
  <si>
    <t>árnica</t>
  </si>
  <si>
    <r>
      <rPr>
        <i/>
        <sz val="11"/>
        <rFont val="Times New Roman"/>
        <family val="1"/>
      </rPr>
      <t>Porophyllum ruderale</t>
    </r>
    <r>
      <rPr>
        <sz val="11"/>
        <rFont val="Times New Roman"/>
        <family val="1"/>
      </rPr>
      <t xml:space="preserve"> (DC.) Cronquist, var macrocephallum.</t>
    </r>
  </si>
  <si>
    <r>
      <t>Tagetes coronopifolia</t>
    </r>
    <r>
      <rPr>
        <sz val="11"/>
        <rFont val="Times New Roman"/>
        <family val="1"/>
      </rPr>
      <t xml:space="preserve"> Willd.</t>
    </r>
  </si>
  <si>
    <r>
      <rPr>
        <i/>
        <sz val="11"/>
        <rFont val="Times New Roman"/>
        <family val="1"/>
      </rPr>
      <t>Tagetes erecta</t>
    </r>
    <r>
      <rPr>
        <sz val="11"/>
        <rFont val="Times New Roman"/>
        <family val="1"/>
      </rPr>
      <t xml:space="preserve"> L.</t>
    </r>
  </si>
  <si>
    <t>Bignoniaceae</t>
  </si>
  <si>
    <r>
      <t xml:space="preserve">Crescentia cujete </t>
    </r>
    <r>
      <rPr>
        <sz val="11"/>
        <rFont val="Times New Roman"/>
        <family val="1"/>
      </rPr>
      <t>L.</t>
    </r>
  </si>
  <si>
    <r>
      <t>Jacaranda mimosaefolia</t>
    </r>
    <r>
      <rPr>
        <sz val="11"/>
        <rFont val="Times New Roman"/>
        <family val="1"/>
      </rPr>
      <t xml:space="preserve"> D. Don</t>
    </r>
  </si>
  <si>
    <t>jacaranda</t>
  </si>
  <si>
    <r>
      <t xml:space="preserve">Parmentiera aculeata </t>
    </r>
    <r>
      <rPr>
        <sz val="11"/>
        <rFont val="Times New Roman"/>
        <family val="1"/>
      </rPr>
      <t>(Kunth) Seemann</t>
    </r>
  </si>
  <si>
    <r>
      <t xml:space="preserve">Spathodea campanulata </t>
    </r>
    <r>
      <rPr>
        <sz val="11"/>
        <rFont val="Times New Roman"/>
        <family val="1"/>
      </rPr>
      <t>Beauv.</t>
    </r>
  </si>
  <si>
    <r>
      <t xml:space="preserve">Tabebuia rosea </t>
    </r>
    <r>
      <rPr>
        <sz val="11"/>
        <color theme="1"/>
        <rFont val="Times New Roman"/>
        <family val="1"/>
      </rPr>
      <t>(Bertol.) DC.</t>
    </r>
  </si>
  <si>
    <t>palo de rosa</t>
  </si>
  <si>
    <r>
      <t>Tecoma stans</t>
    </r>
    <r>
      <rPr>
        <sz val="11"/>
        <rFont val="Times New Roman"/>
        <family val="1"/>
      </rPr>
      <t xml:space="preserve"> (L.) HBK.</t>
    </r>
  </si>
  <si>
    <t>Bombacaceae</t>
  </si>
  <si>
    <r>
      <t xml:space="preserve">Ceiba pentandra </t>
    </r>
    <r>
      <rPr>
        <sz val="11"/>
        <rFont val="Times New Roman"/>
        <family val="1"/>
      </rPr>
      <t>(L.) Gaert.</t>
    </r>
  </si>
  <si>
    <r>
      <t xml:space="preserve">Pseudobombax ellipticum </t>
    </r>
    <r>
      <rPr>
        <sz val="11"/>
        <rFont val="Times New Roman"/>
        <family val="1"/>
      </rPr>
      <t>(Kunth) Dugand.</t>
    </r>
  </si>
  <si>
    <t>BRASSICACEAE</t>
  </si>
  <si>
    <r>
      <t>Brassica </t>
    </r>
    <r>
      <rPr>
        <sz val="11"/>
        <rFont val="Times New Roman"/>
        <family val="1"/>
      </rPr>
      <t xml:space="preserve"> aff.</t>
    </r>
    <r>
      <rPr>
        <i/>
        <sz val="11"/>
        <rFont val="Times New Roman"/>
        <family val="1"/>
      </rPr>
      <t xml:space="preserve"> oleracea</t>
    </r>
  </si>
  <si>
    <r>
      <t>Raphanus sativus</t>
    </r>
    <r>
      <rPr>
        <sz val="11"/>
        <color rgb="FF000000"/>
        <rFont val="Times New Roman"/>
        <family val="1"/>
      </rPr>
      <t xml:space="preserve"> L.</t>
    </r>
  </si>
  <si>
    <t>rábano</t>
  </si>
  <si>
    <t>BROMELIACEAE</t>
  </si>
  <si>
    <r>
      <t xml:space="preserve">Aechmea bracteata </t>
    </r>
    <r>
      <rPr>
        <sz val="11"/>
        <rFont val="Times New Roman"/>
        <family val="1"/>
      </rPr>
      <t>(Sw.) Griseb.</t>
    </r>
  </si>
  <si>
    <r>
      <t xml:space="preserve">Ananas comosus </t>
    </r>
    <r>
      <rPr>
        <sz val="11"/>
        <color rgb="FF000000"/>
        <rFont val="Times New Roman"/>
        <family val="1"/>
      </rPr>
      <t>L. Merr.</t>
    </r>
  </si>
  <si>
    <t>piña</t>
  </si>
  <si>
    <r>
      <t xml:space="preserve">Tillandsia recurvata </t>
    </r>
    <r>
      <rPr>
        <sz val="11"/>
        <rFont val="Times New Roman"/>
        <family val="1"/>
      </rPr>
      <t>L.</t>
    </r>
  </si>
  <si>
    <t>timbiriche</t>
  </si>
  <si>
    <t>BURSERACEAE</t>
  </si>
  <si>
    <r>
      <t>Bursera penicillata</t>
    </r>
    <r>
      <rPr>
        <sz val="11"/>
        <rFont val="Times New Roman"/>
        <family val="1"/>
      </rPr>
      <t xml:space="preserve"> (Sessé &amp; Moc.) ex DC. Engel</t>
    </r>
  </si>
  <si>
    <r>
      <rPr>
        <i/>
        <sz val="11"/>
        <rFont val="Times New Roman"/>
        <family val="1"/>
      </rPr>
      <t>Bursera simaruba</t>
    </r>
    <r>
      <rPr>
        <sz val="11"/>
        <rFont val="Times New Roman"/>
        <family val="1"/>
      </rPr>
      <t xml:space="preserve"> (L.) Sarg. </t>
    </r>
  </si>
  <si>
    <r>
      <t xml:space="preserve">Protium copal </t>
    </r>
    <r>
      <rPr>
        <sz val="11"/>
        <rFont val="Times New Roman"/>
        <family val="1"/>
      </rPr>
      <t>(Schltdl. &amp; Cham.) Engl.</t>
    </r>
  </si>
  <si>
    <t>CACTACEAE</t>
  </si>
  <si>
    <r>
      <rPr>
        <i/>
        <sz val="11"/>
        <color theme="1"/>
        <rFont val="Times New Roman"/>
        <family val="1"/>
      </rPr>
      <t>Acanthocereus</t>
    </r>
    <r>
      <rPr>
        <sz val="11"/>
        <color theme="1"/>
        <rFont val="Times New Roman"/>
        <family val="1"/>
      </rPr>
      <t xml:space="preserve"> sp.</t>
    </r>
  </si>
  <si>
    <r>
      <t xml:space="preserve">Hylocereus undatus </t>
    </r>
    <r>
      <rPr>
        <sz val="11"/>
        <rFont val="Times New Roman"/>
        <family val="1"/>
      </rPr>
      <t>(Haw.) Britton &amp; Rose</t>
    </r>
  </si>
  <si>
    <t>pitaya</t>
  </si>
  <si>
    <r>
      <t>Opuntia streptacantha</t>
    </r>
    <r>
      <rPr>
        <sz val="11"/>
        <rFont val="Times New Roman"/>
        <family val="1"/>
      </rPr>
      <t xml:space="preserve"> Lem.</t>
    </r>
  </si>
  <si>
    <t>órgano</t>
  </si>
  <si>
    <t>CARICACEAE</t>
  </si>
  <si>
    <r>
      <t>Carica cauliflora</t>
    </r>
    <r>
      <rPr>
        <sz val="11"/>
        <rFont val="Times New Roman"/>
        <family val="1"/>
      </rPr>
      <t xml:space="preserve"> Jacq.</t>
    </r>
    <r>
      <rPr>
        <i/>
        <sz val="11"/>
        <rFont val="Times New Roman"/>
        <family val="1"/>
      </rPr>
      <t xml:space="preserve"> </t>
    </r>
  </si>
  <si>
    <r>
      <rPr>
        <i/>
        <sz val="11"/>
        <rFont val="Times New Roman"/>
        <family val="1"/>
      </rPr>
      <t>Carica papaya</t>
    </r>
    <r>
      <rPr>
        <sz val="11"/>
        <rFont val="Times New Roman"/>
        <family val="1"/>
      </rPr>
      <t xml:space="preserve"> L. </t>
    </r>
  </si>
  <si>
    <t>papaya</t>
  </si>
  <si>
    <t>CECROPIACEAE</t>
  </si>
  <si>
    <r>
      <t>Cecropia obtusifolia</t>
    </r>
    <r>
      <rPr>
        <sz val="11"/>
        <rFont val="Times New Roman"/>
        <family val="1"/>
      </rPr>
      <t xml:space="preserve"> Bertol.</t>
    </r>
  </si>
  <si>
    <t>CHENOPODIACEAE</t>
  </si>
  <si>
    <r>
      <t>Chenopodium ambrosioides</t>
    </r>
    <r>
      <rPr>
        <sz val="11"/>
        <rFont val="Times New Roman"/>
        <family val="1"/>
      </rPr>
      <t xml:space="preserve"> L. </t>
    </r>
  </si>
  <si>
    <t>Combretaceae</t>
  </si>
  <si>
    <r>
      <rPr>
        <i/>
        <sz val="11"/>
        <rFont val="Times New Roman"/>
        <family val="1"/>
      </rPr>
      <t xml:space="preserve">Terminalia catappa </t>
    </r>
    <r>
      <rPr>
        <sz val="11"/>
        <rFont val="Times New Roman"/>
        <family val="1"/>
      </rPr>
      <t>L.</t>
    </r>
  </si>
  <si>
    <t>almendro</t>
  </si>
  <si>
    <t>CONVOLVULACEAE</t>
  </si>
  <si>
    <r>
      <t xml:space="preserve">Ipomoea batatas  </t>
    </r>
    <r>
      <rPr>
        <sz val="11"/>
        <rFont val="Times New Roman"/>
        <family val="1"/>
      </rPr>
      <t>Lam.</t>
    </r>
  </si>
  <si>
    <r>
      <t xml:space="preserve">Ipomea purga </t>
    </r>
    <r>
      <rPr>
        <sz val="11"/>
        <rFont val="Times New Roman"/>
        <family val="1"/>
      </rPr>
      <t>(Wender.) Hayne</t>
    </r>
  </si>
  <si>
    <r>
      <rPr>
        <i/>
        <sz val="11"/>
        <color theme="1"/>
        <rFont val="Times New Roman"/>
        <family val="1"/>
      </rPr>
      <t>Ipomoea</t>
    </r>
    <r>
      <rPr>
        <sz val="11"/>
        <color theme="1"/>
        <rFont val="Times New Roman"/>
        <family val="1"/>
      </rPr>
      <t xml:space="preserve"> sp.</t>
    </r>
  </si>
  <si>
    <t>bejuco de flores azules/quiebra platos</t>
  </si>
  <si>
    <t xml:space="preserve">CRASULACEAE </t>
  </si>
  <si>
    <r>
      <t xml:space="preserve">Kalanchoe pinnata </t>
    </r>
    <r>
      <rPr>
        <sz val="11"/>
        <rFont val="Times New Roman"/>
        <family val="1"/>
      </rPr>
      <t>(Lamarck) Persoon</t>
    </r>
  </si>
  <si>
    <t>tronadora</t>
  </si>
  <si>
    <t>CUCURBITACEAE</t>
  </si>
  <si>
    <r>
      <rPr>
        <i/>
        <sz val="11"/>
        <color theme="1"/>
        <rFont val="Times New Roman"/>
        <family val="1"/>
      </rPr>
      <t>Citrullus lanatus</t>
    </r>
    <r>
      <rPr>
        <sz val="11"/>
        <color theme="1"/>
        <rFont val="Times New Roman"/>
        <family val="1"/>
      </rPr>
      <t xml:space="preserve">
(Thunb.) Matsum. &amp; Nakai</t>
    </r>
  </si>
  <si>
    <t>sandía</t>
  </si>
  <si>
    <r>
      <rPr>
        <i/>
        <sz val="11"/>
        <rFont val="Times New Roman"/>
        <family val="1"/>
      </rPr>
      <t>Cucurbita maxima</t>
    </r>
    <r>
      <rPr>
        <sz val="11"/>
        <rFont val="Times New Roman"/>
        <family val="1"/>
      </rPr>
      <t xml:space="preserve"> Lam.</t>
    </r>
  </si>
  <si>
    <t>calabaza</t>
  </si>
  <si>
    <r>
      <t>Sechium edule</t>
    </r>
    <r>
      <rPr>
        <sz val="11"/>
        <rFont val="Times New Roman"/>
        <family val="1"/>
      </rPr>
      <t xml:space="preserve"> (Jacq.) Sw.</t>
    </r>
  </si>
  <si>
    <t>chayote</t>
  </si>
  <si>
    <t>Chrysobalanaceae</t>
  </si>
  <si>
    <r>
      <rPr>
        <i/>
        <sz val="11"/>
        <rFont val="Times New Roman"/>
        <family val="1"/>
      </rPr>
      <t>Couepia polyandra</t>
    </r>
    <r>
      <rPr>
        <sz val="11"/>
        <rFont val="Times New Roman"/>
        <family val="1"/>
      </rPr>
      <t xml:space="preserve"> (Kunth) Rose</t>
    </r>
  </si>
  <si>
    <t>CYPERACEAE</t>
  </si>
  <si>
    <r>
      <t>Cyperus odoratus</t>
    </r>
    <r>
      <rPr>
        <sz val="11"/>
        <rFont val="Times New Roman"/>
        <family val="1"/>
      </rPr>
      <t xml:space="preserve"> L.</t>
    </r>
  </si>
  <si>
    <t>zacate</t>
  </si>
  <si>
    <t>EBENACEAE</t>
  </si>
  <si>
    <r>
      <t xml:space="preserve">Diospyros digyna </t>
    </r>
    <r>
      <rPr>
        <sz val="11"/>
        <color rgb="FF000000"/>
        <rFont val="Times New Roman"/>
        <family val="1"/>
      </rPr>
      <t>Jacq. Pl. hort. schoenbr</t>
    </r>
  </si>
  <si>
    <t>zapote negro</t>
  </si>
  <si>
    <t>EUPHORBIACEAE</t>
  </si>
  <si>
    <r>
      <t xml:space="preserve">Cnidoscolus aconitifolius </t>
    </r>
    <r>
      <rPr>
        <sz val="11"/>
        <rFont val="Times New Roman"/>
        <family val="1"/>
      </rPr>
      <t>(Mill.) I. M. Johnst.</t>
    </r>
  </si>
  <si>
    <r>
      <t xml:space="preserve">Cnidoscolus multilobus </t>
    </r>
    <r>
      <rPr>
        <sz val="11"/>
        <rFont val="Times New Roman"/>
        <family val="1"/>
      </rPr>
      <t>(Pax) I.M. Johnst.</t>
    </r>
  </si>
  <si>
    <r>
      <t xml:space="preserve">Croton draco </t>
    </r>
    <r>
      <rPr>
        <sz val="11"/>
        <rFont val="Times New Roman"/>
        <family val="1"/>
      </rPr>
      <t>Schltdl.</t>
    </r>
  </si>
  <si>
    <r>
      <t xml:space="preserve">Croton pulcher </t>
    </r>
    <r>
      <rPr>
        <sz val="11"/>
        <rFont val="Times New Roman"/>
        <family val="1"/>
      </rPr>
      <t>Müll. Arg.</t>
    </r>
  </si>
  <si>
    <t>soliman</t>
  </si>
  <si>
    <r>
      <t xml:space="preserve">Euphorbia pulcherrima </t>
    </r>
    <r>
      <rPr>
        <sz val="11"/>
        <color rgb="FF000000"/>
        <rFont val="Times New Roman"/>
        <family val="1"/>
      </rPr>
      <t>Willd. ex Klotzsch</t>
    </r>
  </si>
  <si>
    <r>
      <t xml:space="preserve">Jatropha curcas </t>
    </r>
    <r>
      <rPr>
        <sz val="11"/>
        <rFont val="Times New Roman"/>
        <family val="1"/>
      </rPr>
      <t>L.</t>
    </r>
  </si>
  <si>
    <t>piñón</t>
  </si>
  <si>
    <r>
      <t xml:space="preserve">Manihot esculenta </t>
    </r>
    <r>
      <rPr>
        <sz val="11"/>
        <rFont val="Times New Roman"/>
        <family val="1"/>
      </rPr>
      <t>Crantz</t>
    </r>
  </si>
  <si>
    <t>yuca</t>
  </si>
  <si>
    <r>
      <t>Ricinum communis</t>
    </r>
    <r>
      <rPr>
        <sz val="11"/>
        <rFont val="Times New Roman"/>
        <family val="1"/>
      </rPr>
      <t xml:space="preserve"> L.</t>
    </r>
  </si>
  <si>
    <t>higuerilla</t>
  </si>
  <si>
    <t>EQUICETACEAE</t>
  </si>
  <si>
    <r>
      <t xml:space="preserve">Equisetum </t>
    </r>
    <r>
      <rPr>
        <sz val="11"/>
        <rFont val="Times New Roman"/>
        <family val="1"/>
      </rPr>
      <t xml:space="preserve">sp. </t>
    </r>
  </si>
  <si>
    <t>FABACEAE</t>
  </si>
  <si>
    <r>
      <t xml:space="preserve">Acacia cornigera </t>
    </r>
    <r>
      <rPr>
        <sz val="11"/>
        <color theme="1"/>
        <rFont val="Times New Roman"/>
        <family val="1"/>
      </rPr>
      <t>L. Willd.</t>
    </r>
  </si>
  <si>
    <t>toro cuerno</t>
  </si>
  <si>
    <r>
      <t xml:space="preserve">Acosmium panamense </t>
    </r>
    <r>
      <rPr>
        <sz val="11"/>
        <rFont val="Times New Roman"/>
        <family val="1"/>
      </rPr>
      <t>(Benth.) Yakovlev</t>
    </r>
  </si>
  <si>
    <t>hueso de tigre / huesillo</t>
  </si>
  <si>
    <r>
      <t xml:space="preserve">Amicia zygomeris </t>
    </r>
    <r>
      <rPr>
        <sz val="11"/>
        <rFont val="Times New Roman"/>
        <family val="1"/>
      </rPr>
      <t>DC.</t>
    </r>
  </si>
  <si>
    <r>
      <t xml:space="preserve">Arachis hypogaea </t>
    </r>
    <r>
      <rPr>
        <sz val="11"/>
        <color rgb="FF000000"/>
        <rFont val="Times New Roman"/>
        <family val="1"/>
      </rPr>
      <t>L.</t>
    </r>
  </si>
  <si>
    <r>
      <t>Bauhinia divaricata</t>
    </r>
    <r>
      <rPr>
        <sz val="11"/>
        <rFont val="Times New Roman"/>
        <family val="1"/>
      </rPr>
      <t xml:space="preserve"> L.</t>
    </r>
  </si>
  <si>
    <r>
      <rPr>
        <i/>
        <sz val="11"/>
        <rFont val="Times New Roman"/>
        <family val="1"/>
      </rPr>
      <t>Caesalpinia pulcherrima</t>
    </r>
    <r>
      <rPr>
        <sz val="11"/>
        <rFont val="Times New Roman"/>
        <family val="1"/>
      </rPr>
      <t xml:space="preserve"> Benth.</t>
    </r>
  </si>
  <si>
    <t>árbol de rosal / tabachín</t>
  </si>
  <si>
    <r>
      <t xml:space="preserve">Cajanus cajan </t>
    </r>
    <r>
      <rPr>
        <sz val="11"/>
        <rFont val="Times New Roman"/>
        <family val="1"/>
      </rPr>
      <t>(L.) Millsp.</t>
    </r>
  </si>
  <si>
    <t>lentejilla</t>
  </si>
  <si>
    <r>
      <t xml:space="preserve">Cassia fistula </t>
    </r>
    <r>
      <rPr>
        <sz val="11"/>
        <rFont val="Times New Roman"/>
        <family val="1"/>
      </rPr>
      <t>L.</t>
    </r>
  </si>
  <si>
    <t>lluvia de oro</t>
  </si>
  <si>
    <r>
      <t xml:space="preserve">Calliandra grandiflora </t>
    </r>
    <r>
      <rPr>
        <sz val="11"/>
        <rFont val="Times New Roman"/>
        <family val="1"/>
      </rPr>
      <t>(L´ Hér.) Benth.</t>
    </r>
  </si>
  <si>
    <r>
      <t xml:space="preserve">Dalbergia palo-escrito </t>
    </r>
    <r>
      <rPr>
        <sz val="11"/>
        <rFont val="Times New Roman"/>
        <family val="1"/>
      </rPr>
      <t>Rzed. &amp; Guridi-Gómez</t>
    </r>
  </si>
  <si>
    <r>
      <t xml:space="preserve">Delonix regia </t>
    </r>
    <r>
      <rPr>
        <sz val="11"/>
        <rFont val="Times New Roman"/>
        <family val="1"/>
      </rPr>
      <t>(Bojer) Raf.</t>
    </r>
  </si>
  <si>
    <t>framboyán / flor de mayo / flor de las madres</t>
  </si>
  <si>
    <r>
      <t xml:space="preserve">Diphysa senoides </t>
    </r>
    <r>
      <rPr>
        <sz val="11"/>
        <rFont val="Times New Roman"/>
        <family val="1"/>
      </rPr>
      <t>Benth.</t>
    </r>
  </si>
  <si>
    <r>
      <t xml:space="preserve">Erythrina americana </t>
    </r>
    <r>
      <rPr>
        <sz val="11"/>
        <rFont val="Times New Roman"/>
        <family val="1"/>
      </rPr>
      <t>Mill.</t>
    </r>
  </si>
  <si>
    <r>
      <t xml:space="preserve">Erythrina lanata </t>
    </r>
    <r>
      <rPr>
        <sz val="11"/>
        <rFont val="Times New Roman"/>
        <family val="1"/>
      </rPr>
      <t>Rose</t>
    </r>
  </si>
  <si>
    <t>pemuche rosado</t>
  </si>
  <si>
    <r>
      <rPr>
        <i/>
        <sz val="11"/>
        <rFont val="Times New Roman"/>
        <family val="1"/>
      </rPr>
      <t>Eysenhardtia platycarpa</t>
    </r>
    <r>
      <rPr>
        <sz val="11"/>
        <rFont val="Times New Roman"/>
        <family val="1"/>
      </rPr>
      <t> Pennell &amp; Saff.</t>
    </r>
  </si>
  <si>
    <t>palo azul</t>
  </si>
  <si>
    <r>
      <rPr>
        <i/>
        <sz val="11"/>
        <color theme="1"/>
        <rFont val="Times New Roman"/>
        <family val="1"/>
      </rPr>
      <t>Cliricidia sepium</t>
    </r>
    <r>
      <rPr>
        <sz val="11"/>
        <color theme="1"/>
        <rFont val="Times New Roman"/>
        <family val="1"/>
      </rPr>
      <t xml:space="preserve"> (Jacq.) Steud.</t>
    </r>
  </si>
  <si>
    <r>
      <rPr>
        <i/>
        <sz val="11"/>
        <color theme="1"/>
        <rFont val="Times New Roman"/>
        <family val="1"/>
      </rPr>
      <t>Leucaena leucocephala</t>
    </r>
    <r>
      <rPr>
        <sz val="11"/>
        <color theme="1"/>
        <rFont val="Times New Roman"/>
        <family val="1"/>
      </rPr>
      <t xml:space="preserve"> (Lam.) de Wit</t>
    </r>
  </si>
  <si>
    <r>
      <t xml:space="preserve">Mucuna pruriens </t>
    </r>
    <r>
      <rPr>
        <sz val="11"/>
        <rFont val="Times New Roman"/>
        <family val="1"/>
      </rPr>
      <t>(L.) DC.</t>
    </r>
  </si>
  <si>
    <t>pica pica</t>
  </si>
  <si>
    <r>
      <t xml:space="preserve">Pachyrrhizus erosus </t>
    </r>
    <r>
      <rPr>
        <sz val="11"/>
        <rFont val="Times New Roman"/>
        <family val="1"/>
      </rPr>
      <t>(L.) Urb.</t>
    </r>
  </si>
  <si>
    <t>jícama</t>
  </si>
  <si>
    <r>
      <t xml:space="preserve">Phaseolus coccineus </t>
    </r>
    <r>
      <rPr>
        <sz val="11"/>
        <rFont val="Times New Roman"/>
        <family val="1"/>
      </rPr>
      <t>L.</t>
    </r>
  </si>
  <si>
    <t>frijol</t>
  </si>
  <si>
    <r>
      <t xml:space="preserve">Phaseolus </t>
    </r>
    <r>
      <rPr>
        <sz val="11"/>
        <rFont val="Times New Roman"/>
        <family val="1"/>
      </rPr>
      <t>sp.</t>
    </r>
  </si>
  <si>
    <r>
      <t xml:space="preserve">Piscidia piscipula </t>
    </r>
    <r>
      <rPr>
        <sz val="11"/>
        <rFont val="Times New Roman"/>
        <family val="1"/>
      </rPr>
      <t>(L.) Sarg.</t>
    </r>
  </si>
  <si>
    <t>chijol</t>
  </si>
  <si>
    <r>
      <t xml:space="preserve">Pithecellobium dulce </t>
    </r>
    <r>
      <rPr>
        <sz val="11"/>
        <rFont val="Times New Roman"/>
        <family val="1"/>
      </rPr>
      <t>(Roxb.) Benth.</t>
    </r>
  </si>
  <si>
    <r>
      <rPr>
        <i/>
        <sz val="11"/>
        <color theme="1"/>
        <rFont val="Times New Roman"/>
        <family val="1"/>
      </rPr>
      <t>Senna occidentalis</t>
    </r>
    <r>
      <rPr>
        <sz val="11"/>
        <color theme="1"/>
        <rFont val="Times New Roman"/>
        <family val="1"/>
      </rPr>
      <t xml:space="preserve"> (L.) Irwin</t>
    </r>
  </si>
  <si>
    <t>cafecillo</t>
  </si>
  <si>
    <r>
      <t xml:space="preserve">Tamarindus indica </t>
    </r>
    <r>
      <rPr>
        <sz val="11"/>
        <rFont val="Times New Roman"/>
        <family val="1"/>
      </rPr>
      <t>L.</t>
    </r>
  </si>
  <si>
    <r>
      <rPr>
        <i/>
        <sz val="11"/>
        <color theme="1"/>
        <rFont val="Times New Roman"/>
        <family val="1"/>
      </rPr>
      <t>Trifolium</t>
    </r>
    <r>
      <rPr>
        <sz val="11"/>
        <color theme="1"/>
        <rFont val="Times New Roman"/>
        <family val="1"/>
      </rPr>
      <t xml:space="preserve"> sp.</t>
    </r>
  </si>
  <si>
    <t>quelite estrella</t>
  </si>
  <si>
    <r>
      <t xml:space="preserve">Vicia faba </t>
    </r>
    <r>
      <rPr>
        <sz val="11"/>
        <rFont val="Times New Roman"/>
        <family val="1"/>
      </rPr>
      <t>L.</t>
    </r>
  </si>
  <si>
    <t>haba</t>
  </si>
  <si>
    <t>FAGACEAE</t>
  </si>
  <si>
    <r>
      <t xml:space="preserve">Quercus oleoides </t>
    </r>
    <r>
      <rPr>
        <sz val="11"/>
        <rFont val="Times New Roman"/>
        <family val="1"/>
      </rPr>
      <t>Schiltdl. &amp; Cham.</t>
    </r>
  </si>
  <si>
    <t>Gramineae</t>
  </si>
  <si>
    <r>
      <rPr>
        <i/>
        <sz val="11"/>
        <color theme="1"/>
        <rFont val="Times New Roman"/>
        <family val="1"/>
      </rPr>
      <t>Lasiacis divaricata</t>
    </r>
    <r>
      <rPr>
        <sz val="11"/>
        <color theme="1"/>
        <rFont val="Times New Roman"/>
        <family val="1"/>
      </rPr>
      <t xml:space="preserve"> (L) A. S. Hitch.</t>
    </r>
  </si>
  <si>
    <t>bambú</t>
  </si>
  <si>
    <t>HAMEMELIDACEAE</t>
  </si>
  <si>
    <r>
      <t>Liquidambar macrophylla</t>
    </r>
    <r>
      <rPr>
        <sz val="11"/>
        <rFont val="Times New Roman"/>
        <family val="1"/>
      </rPr>
      <t xml:space="preserve"> Oerst. </t>
    </r>
  </si>
  <si>
    <t>Heliconiaceae</t>
  </si>
  <si>
    <r>
      <t xml:space="preserve">Heliconia schiedeana </t>
    </r>
    <r>
      <rPr>
        <sz val="11"/>
        <rFont val="Times New Roman"/>
        <family val="1"/>
      </rPr>
      <t>Klotzch</t>
    </r>
  </si>
  <si>
    <t>Lamiaceae</t>
  </si>
  <si>
    <r>
      <t xml:space="preserve">Clerodendrum thomsoniae </t>
    </r>
    <r>
      <rPr>
        <sz val="11"/>
        <rFont val="Times New Roman"/>
        <family val="1"/>
      </rPr>
      <t>Balf.</t>
    </r>
  </si>
  <si>
    <t>velo de novia</t>
  </si>
  <si>
    <r>
      <t>Mentha spicata</t>
    </r>
    <r>
      <rPr>
        <sz val="11"/>
        <rFont val="Times New Roman"/>
        <family val="1"/>
      </rPr>
      <t xml:space="preserve"> L.</t>
    </r>
  </si>
  <si>
    <t>hierba buena</t>
  </si>
  <si>
    <r>
      <t>Ocimum basilicum</t>
    </r>
    <r>
      <rPr>
        <sz val="11"/>
        <rFont val="Times New Roman"/>
        <family val="1"/>
      </rPr>
      <t xml:space="preserve"> L. </t>
    </r>
  </si>
  <si>
    <t>albahaca</t>
  </si>
  <si>
    <r>
      <t xml:space="preserve">Origanum mejorana </t>
    </r>
    <r>
      <rPr>
        <sz val="11"/>
        <rFont val="Times New Roman"/>
        <family val="1"/>
      </rPr>
      <t>L.</t>
    </r>
  </si>
  <si>
    <t>mejorana</t>
  </si>
  <si>
    <r>
      <t>Origanum vulgare</t>
    </r>
    <r>
      <rPr>
        <sz val="11"/>
        <rFont val="Times New Roman"/>
        <family val="1"/>
      </rPr>
      <t xml:space="preserve"> L. </t>
    </r>
  </si>
  <si>
    <t>orégano</t>
  </si>
  <si>
    <r>
      <t>Rosmarinus officinalis</t>
    </r>
    <r>
      <rPr>
        <sz val="11"/>
        <rFont val="Times New Roman"/>
        <family val="1"/>
      </rPr>
      <t xml:space="preserve"> L.</t>
    </r>
  </si>
  <si>
    <t>romero</t>
  </si>
  <si>
    <r>
      <rPr>
        <i/>
        <sz val="11"/>
        <color theme="1"/>
        <rFont val="Times New Roman"/>
        <family val="1"/>
      </rPr>
      <t>Sesamum indicum</t>
    </r>
    <r>
      <rPr>
        <sz val="11"/>
        <color theme="1"/>
        <rFont val="Times New Roman"/>
        <family val="1"/>
      </rPr>
      <t> L.</t>
    </r>
  </si>
  <si>
    <t>ajonjolí</t>
  </si>
  <si>
    <t>LAURACEAE</t>
  </si>
  <si>
    <r>
      <t>Cinnamomum camphora</t>
    </r>
    <r>
      <rPr>
        <sz val="11"/>
        <rFont val="Times New Roman"/>
        <family val="1"/>
      </rPr>
      <t xml:space="preserve"> L.</t>
    </r>
  </si>
  <si>
    <t>alcanfor</t>
  </si>
  <si>
    <r>
      <t>Cinnamomum verum</t>
    </r>
    <r>
      <rPr>
        <sz val="11"/>
        <rFont val="Times New Roman"/>
        <family val="1"/>
      </rPr>
      <t xml:space="preserve"> J. Presl</t>
    </r>
  </si>
  <si>
    <t>canela</t>
  </si>
  <si>
    <r>
      <rPr>
        <i/>
        <sz val="11"/>
        <color theme="1"/>
        <rFont val="Times New Roman"/>
        <family val="1"/>
      </rPr>
      <t>Licaria capitata</t>
    </r>
    <r>
      <rPr>
        <sz val="11"/>
        <color theme="1"/>
        <rFont val="Times New Roman"/>
        <family val="1"/>
      </rPr>
      <t xml:space="preserve"> (Cham. &amp; Schdtl.) Kosterm.</t>
    </r>
  </si>
  <si>
    <r>
      <t xml:space="preserve">Persea americana </t>
    </r>
    <r>
      <rPr>
        <sz val="11"/>
        <rFont val="Times New Roman"/>
        <family val="1"/>
      </rPr>
      <t>Miller</t>
    </r>
  </si>
  <si>
    <r>
      <rPr>
        <i/>
        <sz val="11"/>
        <rFont val="Times New Roman"/>
        <family val="1"/>
      </rPr>
      <t xml:space="preserve">Persea americana </t>
    </r>
    <r>
      <rPr>
        <sz val="11"/>
        <rFont val="Times New Roman"/>
        <family val="1"/>
      </rPr>
      <t>var.</t>
    </r>
    <r>
      <rPr>
        <i/>
        <sz val="11"/>
        <rFont val="Times New Roman"/>
        <family val="1"/>
      </rPr>
      <t xml:space="preserve"> drymifolia</t>
    </r>
    <r>
      <rPr>
        <sz val="11"/>
        <rFont val="Times New Roman"/>
        <family val="1"/>
      </rPr>
      <t xml:space="preserve"> (Schldl. &amp; Cham.) S. F. Blake</t>
    </r>
  </si>
  <si>
    <t>aguacate oloroso / aguacate tlapanilli</t>
  </si>
  <si>
    <r>
      <t xml:space="preserve">Persea schiedeana </t>
    </r>
    <r>
      <rPr>
        <sz val="11"/>
        <rFont val="Times New Roman"/>
        <family val="1"/>
      </rPr>
      <t>Nees</t>
    </r>
  </si>
  <si>
    <t>LILIACEAE</t>
  </si>
  <si>
    <r>
      <t>Allium sativum</t>
    </r>
    <r>
      <rPr>
        <sz val="11"/>
        <rFont val="Times New Roman"/>
        <family val="1"/>
      </rPr>
      <t xml:space="preserve"> L. </t>
    </r>
  </si>
  <si>
    <t>ajo</t>
  </si>
  <si>
    <t>Loranthaceae</t>
  </si>
  <si>
    <r>
      <t xml:space="preserve">Struthanthus crassipes </t>
    </r>
    <r>
      <rPr>
        <sz val="11"/>
        <rFont val="Times New Roman"/>
        <family val="1"/>
      </rPr>
      <t>(Oliver) Eichler</t>
    </r>
  </si>
  <si>
    <t>seca palo</t>
  </si>
  <si>
    <t>MAGNOLIACEAE</t>
  </si>
  <si>
    <r>
      <rPr>
        <i/>
        <sz val="11"/>
        <rFont val="Times New Roman"/>
        <family val="1"/>
      </rPr>
      <t>Magnolia grandifolia</t>
    </r>
    <r>
      <rPr>
        <sz val="11"/>
        <rFont val="Times New Roman"/>
        <family val="1"/>
      </rPr>
      <t xml:space="preserve"> L.</t>
    </r>
  </si>
  <si>
    <t>magnolia</t>
  </si>
  <si>
    <r>
      <t xml:space="preserve">Talauma mexicana </t>
    </r>
    <r>
      <rPr>
        <sz val="11"/>
        <rFont val="Times New Roman"/>
        <family val="1"/>
      </rPr>
      <t>(DC.) Don</t>
    </r>
  </si>
  <si>
    <t>MALPIGHIACEAE</t>
  </si>
  <si>
    <r>
      <t xml:space="preserve">Bunchosia palmeri </t>
    </r>
    <r>
      <rPr>
        <sz val="11"/>
        <rFont val="Times New Roman"/>
        <family val="1"/>
      </rPr>
      <t>S. Watson</t>
    </r>
  </si>
  <si>
    <r>
      <rPr>
        <i/>
        <sz val="11"/>
        <color theme="1"/>
        <rFont val="Times New Roman"/>
        <family val="1"/>
      </rPr>
      <t>Byrsonima crassifolia</t>
    </r>
    <r>
      <rPr>
        <sz val="11"/>
        <color theme="1"/>
        <rFont val="Times New Roman"/>
        <family val="1"/>
      </rPr>
      <t xml:space="preserve"> (L.) Kunth</t>
    </r>
  </si>
  <si>
    <t>MALVACEAE</t>
  </si>
  <si>
    <r>
      <t xml:space="preserve">Hibiscus rosa-sinensis </t>
    </r>
    <r>
      <rPr>
        <sz val="11"/>
        <rFont val="Times New Roman"/>
        <family val="1"/>
      </rPr>
      <t>L.</t>
    </r>
  </si>
  <si>
    <t>tulipán</t>
  </si>
  <si>
    <r>
      <t xml:space="preserve">Hibiscus sabdariffa </t>
    </r>
    <r>
      <rPr>
        <sz val="11"/>
        <color rgb="FF000000"/>
        <rFont val="Times New Roman"/>
        <family val="1"/>
      </rPr>
      <t>L.</t>
    </r>
  </si>
  <si>
    <t>jamaica</t>
  </si>
  <si>
    <r>
      <t xml:space="preserve">Malvaviscus arboreus </t>
    </r>
    <r>
      <rPr>
        <sz val="11"/>
        <rFont val="Times New Roman"/>
        <family val="1"/>
      </rPr>
      <t>Cav.</t>
    </r>
  </si>
  <si>
    <t>manzanita</t>
  </si>
  <si>
    <r>
      <rPr>
        <i/>
        <sz val="11"/>
        <color theme="1"/>
        <rFont val="Times New Roman"/>
        <family val="1"/>
      </rPr>
      <t>Quararibea funebris</t>
    </r>
    <r>
      <rPr>
        <sz val="11"/>
        <color theme="1"/>
        <rFont val="Times New Roman"/>
        <family val="1"/>
      </rPr>
      <t xml:space="preserve"> (La Llave) Vischer</t>
    </r>
  </si>
  <si>
    <t>MELASTOMATACEAE</t>
  </si>
  <si>
    <r>
      <t xml:space="preserve">Arthrostemma ciliatum </t>
    </r>
    <r>
      <rPr>
        <sz val="11"/>
        <rFont val="Times New Roman"/>
        <family val="1"/>
      </rPr>
      <t>Pav. ex D. Don</t>
    </r>
  </si>
  <si>
    <t>MELIACEAE</t>
  </si>
  <si>
    <r>
      <t xml:space="preserve">Azadirachta indica </t>
    </r>
    <r>
      <rPr>
        <sz val="11"/>
        <rFont val="Times New Roman"/>
        <family val="1"/>
      </rPr>
      <t>A. Juss</t>
    </r>
  </si>
  <si>
    <t>nin</t>
  </si>
  <si>
    <r>
      <rPr>
        <i/>
        <sz val="11"/>
        <rFont val="Times New Roman"/>
        <family val="1"/>
      </rPr>
      <t>Cedrela odorata</t>
    </r>
    <r>
      <rPr>
        <sz val="11"/>
        <rFont val="Times New Roman"/>
        <family val="1"/>
      </rPr>
      <t xml:space="preserve">  L.</t>
    </r>
  </si>
  <si>
    <t>cedro / cedro rojo</t>
  </si>
  <si>
    <r>
      <t xml:space="preserve">Guarea glabra </t>
    </r>
    <r>
      <rPr>
        <sz val="11"/>
        <rFont val="Times New Roman"/>
        <family val="1"/>
      </rPr>
      <t>Vahl</t>
    </r>
  </si>
  <si>
    <r>
      <t xml:space="preserve">Melia azedarach </t>
    </r>
    <r>
      <rPr>
        <sz val="11"/>
        <rFont val="Times New Roman"/>
        <family val="1"/>
      </rPr>
      <t>L.</t>
    </r>
  </si>
  <si>
    <t>pioche / piochi</t>
  </si>
  <si>
    <r>
      <t xml:space="preserve">Swietenia macrophylla </t>
    </r>
    <r>
      <rPr>
        <sz val="11"/>
        <rFont val="Times New Roman"/>
        <family val="1"/>
      </rPr>
      <t>King</t>
    </r>
  </si>
  <si>
    <t>caoba</t>
  </si>
  <si>
    <t>MIMOSACEAE</t>
  </si>
  <si>
    <r>
      <t xml:space="preserve">Inga jinicuil </t>
    </r>
    <r>
      <rPr>
        <sz val="11"/>
        <rFont val="Times New Roman"/>
        <family val="1"/>
      </rPr>
      <t>Schltdl. &amp; Cham. Ex G. Don</t>
    </r>
  </si>
  <si>
    <r>
      <t xml:space="preserve">Inga vera </t>
    </r>
    <r>
      <rPr>
        <sz val="11"/>
        <rFont val="Times New Roman"/>
        <family val="1"/>
      </rPr>
      <t>Willd.</t>
    </r>
  </si>
  <si>
    <t>MORACEAE</t>
  </si>
  <si>
    <r>
      <rPr>
        <i/>
        <sz val="11"/>
        <color theme="1"/>
        <rFont val="Times New Roman"/>
        <family val="1"/>
      </rPr>
      <t>Brosimum alicastrum</t>
    </r>
    <r>
      <rPr>
        <sz val="11"/>
        <color theme="1"/>
        <rFont val="Times New Roman"/>
        <family val="1"/>
      </rPr>
      <t xml:space="preserve"> Sw.</t>
    </r>
  </si>
  <si>
    <t>ojite</t>
  </si>
  <si>
    <r>
      <rPr>
        <i/>
        <sz val="11"/>
        <color theme="1"/>
        <rFont val="Times New Roman"/>
        <family val="1"/>
      </rPr>
      <t>Castilla elastica</t>
    </r>
    <r>
      <rPr>
        <sz val="11"/>
        <color theme="1"/>
        <rFont val="Times New Roman"/>
        <family val="1"/>
      </rPr>
      <t xml:space="preserve"> Cerv.</t>
    </r>
  </si>
  <si>
    <t>palo de hule</t>
  </si>
  <si>
    <r>
      <t xml:space="preserve">Ficus padifolia </t>
    </r>
    <r>
      <rPr>
        <sz val="11"/>
        <rFont val="Times New Roman"/>
        <family val="1"/>
      </rPr>
      <t>H.B.K.</t>
    </r>
  </si>
  <si>
    <r>
      <rPr>
        <i/>
        <sz val="11"/>
        <color theme="1"/>
        <rFont val="Times New Roman"/>
        <family val="1"/>
      </rPr>
      <t>Maclura tinctoria</t>
    </r>
    <r>
      <rPr>
        <sz val="11"/>
        <color theme="1"/>
        <rFont val="Times New Roman"/>
        <family val="1"/>
      </rPr>
      <t xml:space="preserve"> (L.) D. Don ex Steud</t>
    </r>
  </si>
  <si>
    <t>mora</t>
  </si>
  <si>
    <t>Muntingiaceae</t>
  </si>
  <si>
    <r>
      <rPr>
        <i/>
        <sz val="11"/>
        <color theme="1"/>
        <rFont val="Times New Roman"/>
        <family val="1"/>
      </rPr>
      <t>Muntingia calabura</t>
    </r>
    <r>
      <rPr>
        <sz val="11"/>
        <color theme="1"/>
        <rFont val="Times New Roman"/>
        <family val="1"/>
      </rPr>
      <t xml:space="preserve"> L.</t>
    </r>
  </si>
  <si>
    <t>capulín pujhua</t>
  </si>
  <si>
    <t>MUSACEAE</t>
  </si>
  <si>
    <r>
      <t>Musa paradisiaca</t>
    </r>
    <r>
      <rPr>
        <sz val="11"/>
        <rFont val="Times New Roman"/>
        <family val="1"/>
      </rPr>
      <t xml:space="preserve"> L.</t>
    </r>
  </si>
  <si>
    <t>plátano</t>
  </si>
  <si>
    <r>
      <t>Musa balbisiana</t>
    </r>
    <r>
      <rPr>
        <sz val="11"/>
        <rFont val="Times New Roman"/>
        <family val="1"/>
      </rPr>
      <t xml:space="preserve"> Colla</t>
    </r>
  </si>
  <si>
    <t>plátano macho</t>
  </si>
  <si>
    <t>Myrsinaceae</t>
  </si>
  <si>
    <r>
      <t xml:space="preserve">Stylogyne </t>
    </r>
    <r>
      <rPr>
        <sz val="11"/>
        <rFont val="Times New Roman"/>
        <family val="1"/>
      </rPr>
      <t>sp.</t>
    </r>
  </si>
  <si>
    <t>capulín / capolín</t>
  </si>
  <si>
    <t>Myrtaceae</t>
  </si>
  <si>
    <r>
      <rPr>
        <i/>
        <sz val="11"/>
        <color theme="1"/>
        <rFont val="Times New Roman"/>
        <family val="1"/>
      </rPr>
      <t>Eugenia capuli</t>
    </r>
    <r>
      <rPr>
        <sz val="11"/>
        <color theme="1"/>
        <rFont val="Times New Roman"/>
        <family val="1"/>
      </rPr>
      <t xml:space="preserve"> (Cham. &amp; Schldl.) O. Berg</t>
    </r>
  </si>
  <si>
    <t>piste</t>
  </si>
  <si>
    <r>
      <t xml:space="preserve">Pimenta dioica </t>
    </r>
    <r>
      <rPr>
        <sz val="11"/>
        <rFont val="Times New Roman"/>
        <family val="1"/>
      </rPr>
      <t>(L.) Merr.</t>
    </r>
  </si>
  <si>
    <t>pimienta</t>
  </si>
  <si>
    <r>
      <t xml:space="preserve">Psidium guajava </t>
    </r>
    <r>
      <rPr>
        <sz val="11"/>
        <rFont val="Times New Roman"/>
        <family val="1"/>
      </rPr>
      <t>L.</t>
    </r>
  </si>
  <si>
    <t>NICTAGYNACEAE</t>
  </si>
  <si>
    <r>
      <t>Bougainvillea glabra</t>
    </r>
    <r>
      <rPr>
        <sz val="11"/>
        <rFont val="Times New Roman"/>
        <family val="1"/>
      </rPr>
      <t xml:space="preserve"> Cholsy</t>
    </r>
  </si>
  <si>
    <t>bugambilia</t>
  </si>
  <si>
    <t>ONAGRACEAE</t>
  </si>
  <si>
    <r>
      <t xml:space="preserve">Fuchsia microphylla </t>
    </r>
    <r>
      <rPr>
        <sz val="11"/>
        <rFont val="Times New Roman"/>
        <family val="1"/>
      </rPr>
      <t>Kunth</t>
    </r>
  </si>
  <si>
    <t>aretillo</t>
  </si>
  <si>
    <t>ORCHIDACEAE</t>
  </si>
  <si>
    <r>
      <t xml:space="preserve">Oncidium sphacelatum </t>
    </r>
    <r>
      <rPr>
        <sz val="11"/>
        <rFont val="Times New Roman"/>
        <family val="1"/>
      </rPr>
      <t>Lindl.</t>
    </r>
  </si>
  <si>
    <t>flor de la santa cruz / flor de cuaresma</t>
  </si>
  <si>
    <r>
      <t xml:space="preserve">Vanilla planifolia </t>
    </r>
    <r>
      <rPr>
        <sz val="11"/>
        <rFont val="Times New Roman"/>
        <family val="1"/>
      </rPr>
      <t>Jacks.</t>
    </r>
  </si>
  <si>
    <t>vainilla</t>
  </si>
  <si>
    <t>Oxalidaceae</t>
  </si>
  <si>
    <r>
      <t xml:space="preserve">Averrhoa carambola </t>
    </r>
    <r>
      <rPr>
        <sz val="11"/>
        <color rgb="FF000000"/>
        <rFont val="Times New Roman"/>
        <family val="1"/>
      </rPr>
      <t>L.</t>
    </r>
  </si>
  <si>
    <t>carambola</t>
  </si>
  <si>
    <t>PIPERACEAE</t>
  </si>
  <si>
    <r>
      <t>Piper auritum</t>
    </r>
    <r>
      <rPr>
        <sz val="11"/>
        <rFont val="Times New Roman"/>
        <family val="1"/>
      </rPr>
      <t xml:space="preserve"> Kunth</t>
    </r>
  </si>
  <si>
    <r>
      <t xml:space="preserve">Peperomia </t>
    </r>
    <r>
      <rPr>
        <sz val="11"/>
        <rFont val="Times New Roman"/>
        <family val="1"/>
      </rPr>
      <t>sp.</t>
    </r>
  </si>
  <si>
    <t>verdolaga</t>
  </si>
  <si>
    <t>PLATANACEAE</t>
  </si>
  <si>
    <r>
      <t xml:space="preserve">Platanus mexicana </t>
    </r>
    <r>
      <rPr>
        <sz val="11"/>
        <rFont val="Times New Roman"/>
        <family val="1"/>
      </rPr>
      <t>Moric.</t>
    </r>
  </si>
  <si>
    <t>POACEAE</t>
  </si>
  <si>
    <r>
      <t xml:space="preserve">Arundo donax </t>
    </r>
    <r>
      <rPr>
        <sz val="11"/>
        <rFont val="Times New Roman"/>
        <family val="1"/>
      </rPr>
      <t>L.</t>
    </r>
  </si>
  <si>
    <t>carrizo</t>
  </si>
  <si>
    <r>
      <t xml:space="preserve">Echinochloa colona </t>
    </r>
    <r>
      <rPr>
        <sz val="11"/>
        <rFont val="Times New Roman"/>
        <family val="1"/>
      </rPr>
      <t xml:space="preserve">(L.) Link  </t>
    </r>
  </si>
  <si>
    <t>zacate colorado</t>
  </si>
  <si>
    <r>
      <t xml:space="preserve">Digitaria decumbens </t>
    </r>
    <r>
      <rPr>
        <sz val="11"/>
        <rFont val="Times New Roman"/>
        <family val="1"/>
      </rPr>
      <t>Stent.</t>
    </r>
  </si>
  <si>
    <t>pasto pamgola</t>
  </si>
  <si>
    <r>
      <t xml:space="preserve">Guadua amplexifolia </t>
    </r>
    <r>
      <rPr>
        <sz val="11"/>
        <color theme="1"/>
        <rFont val="Times New Roman"/>
        <family val="1"/>
      </rPr>
      <t>J.Presl</t>
    </r>
  </si>
  <si>
    <t>otate</t>
  </si>
  <si>
    <r>
      <t xml:space="preserve">Pennisetum purpureum </t>
    </r>
    <r>
      <rPr>
        <sz val="11"/>
        <rFont val="Times New Roman"/>
        <family val="1"/>
      </rPr>
      <t>Schumach.</t>
    </r>
  </si>
  <si>
    <t>pasto taiwán</t>
  </si>
  <si>
    <r>
      <t xml:space="preserve">Saccharum officinarum </t>
    </r>
    <r>
      <rPr>
        <sz val="11"/>
        <rFont val="Times New Roman"/>
        <family val="1"/>
      </rPr>
      <t>L.</t>
    </r>
  </si>
  <si>
    <t>caña de azúcar</t>
  </si>
  <si>
    <r>
      <rPr>
        <i/>
        <sz val="11"/>
        <color theme="1"/>
        <rFont val="Times New Roman"/>
        <family val="1"/>
      </rPr>
      <t>Zea mays</t>
    </r>
    <r>
      <rPr>
        <sz val="11"/>
        <color theme="1"/>
        <rFont val="Times New Roman"/>
        <family val="1"/>
      </rPr>
      <t xml:space="preserve"> L.</t>
    </r>
  </si>
  <si>
    <t>maíz</t>
  </si>
  <si>
    <t>Polygonaceae</t>
  </si>
  <si>
    <r>
      <t xml:space="preserve">Rumex </t>
    </r>
    <r>
      <rPr>
        <sz val="11"/>
        <rFont val="Times New Roman"/>
        <family val="1"/>
      </rPr>
      <t>sp.</t>
    </r>
  </si>
  <si>
    <t>lengua de vaca</t>
  </si>
  <si>
    <t>Pteridaceae</t>
  </si>
  <si>
    <r>
      <rPr>
        <i/>
        <sz val="11"/>
        <color theme="1"/>
        <rFont val="Times New Roman"/>
        <family val="1"/>
      </rPr>
      <t>Adiantum</t>
    </r>
    <r>
      <rPr>
        <sz val="11"/>
        <color theme="1"/>
        <rFont val="Times New Roman"/>
        <family val="1"/>
      </rPr>
      <t xml:space="preserve"> sp.</t>
    </r>
  </si>
  <si>
    <t>pesmita</t>
  </si>
  <si>
    <r>
      <rPr>
        <i/>
        <sz val="11"/>
        <color theme="1"/>
        <rFont val="Times New Roman"/>
        <family val="1"/>
      </rPr>
      <t xml:space="preserve">Tectaria heracleifolia </t>
    </r>
    <r>
      <rPr>
        <sz val="11"/>
        <color theme="1"/>
        <rFont val="Times New Roman"/>
        <family val="1"/>
      </rPr>
      <t>(Willd.) Underw.</t>
    </r>
  </si>
  <si>
    <t>RHAMNACEAE</t>
  </si>
  <si>
    <r>
      <t xml:space="preserve">Karwinskia humboldtiana </t>
    </r>
    <r>
      <rPr>
        <sz val="11"/>
        <rFont val="Times New Roman"/>
        <family val="1"/>
      </rPr>
      <t>(Roemer &amp; Schultes) Zucc.</t>
    </r>
  </si>
  <si>
    <t>capulín de zorra / capulín cimarrón</t>
  </si>
  <si>
    <t>Rosaceae</t>
  </si>
  <si>
    <r>
      <t>Prunus persica</t>
    </r>
    <r>
      <rPr>
        <sz val="11"/>
        <rFont val="Times New Roman"/>
        <family val="1"/>
      </rPr>
      <t xml:space="preserve"> (L.) Batsch.</t>
    </r>
  </si>
  <si>
    <t>durazno</t>
  </si>
  <si>
    <t>RUBIACEAE</t>
  </si>
  <si>
    <r>
      <t xml:space="preserve">Coffea arabica </t>
    </r>
    <r>
      <rPr>
        <sz val="11"/>
        <rFont val="Times New Roman"/>
        <family val="1"/>
      </rPr>
      <t>L.</t>
    </r>
  </si>
  <si>
    <t>café</t>
  </si>
  <si>
    <r>
      <t xml:space="preserve">Hamelia patens </t>
    </r>
    <r>
      <rPr>
        <sz val="11"/>
        <rFont val="Times New Roman"/>
        <family val="1"/>
      </rPr>
      <t>Jacq.</t>
    </r>
  </si>
  <si>
    <t>maduro zapote / maduro plantor</t>
  </si>
  <si>
    <t>RUTACEAE</t>
  </si>
  <si>
    <r>
      <t xml:space="preserve">Casimiroa edulis </t>
    </r>
    <r>
      <rPr>
        <sz val="11"/>
        <rFont val="Times New Roman"/>
        <family val="1"/>
      </rPr>
      <t>Llave &amp; Lex.</t>
    </r>
  </si>
  <si>
    <r>
      <t xml:space="preserve">Citrus aurantifolia </t>
    </r>
    <r>
      <rPr>
        <sz val="11"/>
        <rFont val="Times New Roman"/>
        <family val="1"/>
      </rPr>
      <t xml:space="preserve">(Christm.) Swingle </t>
    </r>
  </si>
  <si>
    <t>naranja cimarrona / naranja agría</t>
  </si>
  <si>
    <r>
      <t xml:space="preserve">Citrus × sinensis </t>
    </r>
    <r>
      <rPr>
        <sz val="11"/>
        <rFont val="Times New Roman"/>
        <family val="1"/>
      </rPr>
      <t>Osbeck</t>
    </r>
  </si>
  <si>
    <r>
      <t xml:space="preserve">Citrus limetta </t>
    </r>
    <r>
      <rPr>
        <sz val="11"/>
        <rFont val="Times New Roman"/>
        <family val="1"/>
      </rPr>
      <t>Risso</t>
    </r>
  </si>
  <si>
    <r>
      <t>Citrus maxima</t>
    </r>
    <r>
      <rPr>
        <sz val="11"/>
        <rFont val="Times New Roman"/>
        <family val="1"/>
      </rPr>
      <t xml:space="preserve"> (Burm. ex Rumph.) Merr.</t>
    </r>
  </si>
  <si>
    <r>
      <t xml:space="preserve">Citrus reticulata </t>
    </r>
    <r>
      <rPr>
        <sz val="11"/>
        <rFont val="Times New Roman"/>
        <family val="1"/>
      </rPr>
      <t>Blanco</t>
    </r>
  </si>
  <si>
    <r>
      <t>Citrus</t>
    </r>
    <r>
      <rPr>
        <sz val="11"/>
        <rFont val="Times New Roman"/>
        <family val="1"/>
      </rPr>
      <t xml:space="preserve"> x </t>
    </r>
    <r>
      <rPr>
        <i/>
        <sz val="11"/>
        <rFont val="Times New Roman"/>
        <family val="1"/>
      </rPr>
      <t>paradisi</t>
    </r>
    <r>
      <rPr>
        <sz val="11"/>
        <rFont val="Times New Roman"/>
        <family val="1"/>
      </rPr>
      <t xml:space="preserve"> Macfad.</t>
    </r>
  </si>
  <si>
    <r>
      <t xml:space="preserve">Murraya paniculata </t>
    </r>
    <r>
      <rPr>
        <sz val="11"/>
        <rFont val="Times New Roman"/>
        <family val="1"/>
      </rPr>
      <t>Jokoening Ex L.</t>
    </r>
  </si>
  <si>
    <t>limonaria</t>
  </si>
  <si>
    <r>
      <t>Ruta chalepensis</t>
    </r>
    <r>
      <rPr>
        <sz val="11"/>
        <rFont val="Times New Roman"/>
        <family val="1"/>
      </rPr>
      <t xml:space="preserve"> L.</t>
    </r>
  </si>
  <si>
    <t>ruda</t>
  </si>
  <si>
    <t>SALICACAEA</t>
  </si>
  <si>
    <r>
      <t xml:space="preserve">Salix humboldtiana </t>
    </r>
    <r>
      <rPr>
        <sz val="11"/>
        <rFont val="Times New Roman"/>
        <family val="1"/>
      </rPr>
      <t>Willd.</t>
    </r>
  </si>
  <si>
    <t>sauce</t>
  </si>
  <si>
    <r>
      <rPr>
        <i/>
        <sz val="11"/>
        <color theme="1"/>
        <rFont val="Times New Roman"/>
        <family val="1"/>
      </rPr>
      <t>Zuelania guidonia</t>
    </r>
    <r>
      <rPr>
        <sz val="11"/>
        <color theme="1"/>
        <rFont val="Times New Roman"/>
        <family val="1"/>
      </rPr>
      <t xml:space="preserve"> (Sw.) Britt. &amp; Millsp.</t>
    </r>
  </si>
  <si>
    <t>volarín</t>
  </si>
  <si>
    <t>SAPINDACEAE</t>
  </si>
  <si>
    <r>
      <t xml:space="preserve">Litchi chinensis </t>
    </r>
    <r>
      <rPr>
        <sz val="11"/>
        <rFont val="Times New Roman"/>
        <family val="1"/>
      </rPr>
      <t>Sonn.</t>
    </r>
  </si>
  <si>
    <r>
      <rPr>
        <i/>
        <sz val="11"/>
        <color theme="1"/>
        <rFont val="Times New Roman"/>
        <family val="1"/>
      </rPr>
      <t>Sapindus saponaria</t>
    </r>
    <r>
      <rPr>
        <sz val="11"/>
        <color theme="1"/>
        <rFont val="Times New Roman"/>
        <family val="1"/>
      </rPr>
      <t xml:space="preserve"> L.</t>
    </r>
  </si>
  <si>
    <t>jaboncito</t>
  </si>
  <si>
    <t>SAPOTACEAE</t>
  </si>
  <si>
    <r>
      <t xml:space="preserve">Manilkara zapota </t>
    </r>
    <r>
      <rPr>
        <sz val="11"/>
        <rFont val="Times New Roman"/>
        <family val="1"/>
      </rPr>
      <t>(L.) van Royen</t>
    </r>
  </si>
  <si>
    <r>
      <rPr>
        <i/>
        <sz val="11"/>
        <color theme="1"/>
        <rFont val="Times New Roman"/>
        <family val="1"/>
      </rPr>
      <t>Pouteria campechiana</t>
    </r>
    <r>
      <rPr>
        <sz val="11"/>
        <color theme="1"/>
        <rFont val="Times New Roman"/>
        <family val="1"/>
      </rPr>
      <t xml:space="preserve"> (Kunth) Baehni</t>
    </r>
  </si>
  <si>
    <t>zapote amarillo</t>
  </si>
  <si>
    <r>
      <rPr>
        <i/>
        <sz val="11"/>
        <rFont val="Times New Roman"/>
        <family val="1"/>
      </rPr>
      <t xml:space="preserve">Pouteria sapota </t>
    </r>
    <r>
      <rPr>
        <sz val="11"/>
        <rFont val="Times New Roman"/>
        <family val="1"/>
      </rPr>
      <t>(Jacq.) H.E. Moore &amp; Stearn.</t>
    </r>
  </si>
  <si>
    <t>SIMAROUBACEAE</t>
  </si>
  <si>
    <r>
      <t xml:space="preserve">Simarouba glauca </t>
    </r>
    <r>
      <rPr>
        <sz val="11"/>
        <rFont val="Times New Roman"/>
        <family val="1"/>
      </rPr>
      <t>DC.</t>
    </r>
  </si>
  <si>
    <t>pistache</t>
  </si>
  <si>
    <t>SOLANACEAE</t>
  </si>
  <si>
    <r>
      <t xml:space="preserve">Capsicum annuum </t>
    </r>
    <r>
      <rPr>
        <sz val="11"/>
        <rFont val="Times New Roman"/>
        <family val="1"/>
      </rPr>
      <t>L.</t>
    </r>
  </si>
  <si>
    <t>Capsicum sp.</t>
  </si>
  <si>
    <t>chile</t>
  </si>
  <si>
    <r>
      <t>Brugmansia</t>
    </r>
    <r>
      <rPr>
        <sz val="11"/>
        <rFont val="Times New Roman"/>
        <family val="1"/>
      </rPr>
      <t xml:space="preserve"> × </t>
    </r>
    <r>
      <rPr>
        <i/>
        <sz val="11"/>
        <rFont val="Times New Roman"/>
        <family val="1"/>
      </rPr>
      <t xml:space="preserve">candida </t>
    </r>
    <r>
      <rPr>
        <sz val="11"/>
        <rFont val="Times New Roman"/>
        <family val="1"/>
      </rPr>
      <t>Pers.</t>
    </r>
  </si>
  <si>
    <t>Nectandra sanguínea</t>
  </si>
  <si>
    <t>aguacachile</t>
  </si>
  <si>
    <r>
      <rPr>
        <i/>
        <sz val="11"/>
        <rFont val="Times New Roman"/>
        <family val="1"/>
      </rPr>
      <t>Nicotiana tabacum</t>
    </r>
    <r>
      <rPr>
        <sz val="11"/>
        <rFont val="Times New Roman"/>
        <family val="1"/>
      </rPr>
      <t xml:space="preserve"> L.</t>
    </r>
  </si>
  <si>
    <t>tabaco</t>
  </si>
  <si>
    <r>
      <rPr>
        <i/>
        <sz val="11"/>
        <color theme="1"/>
        <rFont val="Times New Roman"/>
        <family val="1"/>
      </rPr>
      <t>Solanum nigrescens</t>
    </r>
    <r>
      <rPr>
        <sz val="11"/>
        <color theme="1"/>
        <rFont val="Times New Roman"/>
        <family val="1"/>
      </rPr>
      <t xml:space="preserve"> Mart. &amp; Gal.</t>
    </r>
  </si>
  <si>
    <t>tomatillo</t>
  </si>
  <si>
    <t>STERCULIACEAE</t>
  </si>
  <si>
    <r>
      <t xml:space="preserve">Guazuma ulmifolia </t>
    </r>
    <r>
      <rPr>
        <sz val="11"/>
        <rFont val="Times New Roman"/>
        <family val="1"/>
      </rPr>
      <t>Lam.</t>
    </r>
  </si>
  <si>
    <t>guasima / aquiche</t>
  </si>
  <si>
    <r>
      <t xml:space="preserve">Theobroma cacao </t>
    </r>
    <r>
      <rPr>
        <sz val="11"/>
        <rFont val="Times New Roman"/>
        <family val="1"/>
      </rPr>
      <t>L.</t>
    </r>
  </si>
  <si>
    <t>cacao</t>
  </si>
  <si>
    <t>TILIACEAE</t>
  </si>
  <si>
    <r>
      <t xml:space="preserve">Heliocarpus donnell-smithii </t>
    </r>
    <r>
      <rPr>
        <sz val="11"/>
        <rFont val="Times New Roman"/>
        <family val="1"/>
      </rPr>
      <t>Rose</t>
    </r>
  </si>
  <si>
    <t>jonote</t>
  </si>
  <si>
    <t>ULMACEAE</t>
  </si>
  <si>
    <r>
      <t xml:space="preserve">Aphananthe monoica </t>
    </r>
    <r>
      <rPr>
        <sz val="11"/>
        <rFont val="Times New Roman"/>
        <family val="1"/>
      </rPr>
      <t>(Hemsl.) J.-F. Leroy</t>
    </r>
  </si>
  <si>
    <r>
      <t xml:space="preserve">Ulmus mexicana  </t>
    </r>
    <r>
      <rPr>
        <sz val="11"/>
        <rFont val="Times New Roman"/>
        <family val="1"/>
      </rPr>
      <t>(Liebm.) Planch.</t>
    </r>
  </si>
  <si>
    <r>
      <t xml:space="preserve">Trema micrantha </t>
    </r>
    <r>
      <rPr>
        <sz val="11"/>
        <rFont val="Times New Roman"/>
        <family val="1"/>
      </rPr>
      <t>(L.) Blume</t>
    </r>
  </si>
  <si>
    <t>guinda / capolín</t>
  </si>
  <si>
    <t>URTICACEAE</t>
  </si>
  <si>
    <r>
      <t xml:space="preserve">Urera caracasana </t>
    </r>
    <r>
      <rPr>
        <sz val="11"/>
        <rFont val="Times New Roman"/>
        <family val="1"/>
      </rPr>
      <t>(Jacq.) Griseb.</t>
    </r>
  </si>
  <si>
    <t>ortiga real</t>
  </si>
  <si>
    <r>
      <t xml:space="preserve">Urtica mexicana </t>
    </r>
    <r>
      <rPr>
        <sz val="11"/>
        <rFont val="Times New Roman"/>
        <family val="1"/>
      </rPr>
      <t>Liemb.</t>
    </r>
  </si>
  <si>
    <t xml:space="preserve">ortiga </t>
  </si>
  <si>
    <t>VERBENACEAE</t>
  </si>
  <si>
    <t>Petrea volubilis L.</t>
  </si>
  <si>
    <t>raspasombrero</t>
  </si>
  <si>
    <t>VITACEAE</t>
  </si>
  <si>
    <r>
      <t xml:space="preserve">Vitis tiliifolia </t>
    </r>
    <r>
      <rPr>
        <sz val="11"/>
        <rFont val="Times New Roman"/>
        <family val="1"/>
      </rPr>
      <t>Humb. &amp; Bonpl. ex Roem. &amp; Schult.</t>
    </r>
  </si>
  <si>
    <t>Xanthorrhoeaceae</t>
  </si>
  <si>
    <r>
      <t>Aloe vera</t>
    </r>
    <r>
      <rPr>
        <sz val="11"/>
        <rFont val="Times New Roman"/>
        <family val="1"/>
      </rPr>
      <t xml:space="preserve"> (L.) Burm. f.</t>
    </r>
  </si>
  <si>
    <t>sábila</t>
  </si>
  <si>
    <t>ZAMIACEAE</t>
  </si>
  <si>
    <r>
      <t xml:space="preserve">Zamia herrerae </t>
    </r>
    <r>
      <rPr>
        <sz val="11"/>
        <rFont val="Times New Roman"/>
        <family val="1"/>
      </rPr>
      <t>Calderón &amp; Standl.</t>
    </r>
  </si>
  <si>
    <t>ZINGIBERACEAE</t>
  </si>
  <si>
    <r>
      <t>Costus mexicanus</t>
    </r>
    <r>
      <rPr>
        <sz val="11"/>
        <rFont val="Times New Roman"/>
        <family val="1"/>
      </rPr>
      <t xml:space="preserve"> Liebm.</t>
    </r>
  </si>
  <si>
    <r>
      <t xml:space="preserve">Zingiber officinale </t>
    </r>
    <r>
      <rPr>
        <sz val="11"/>
        <rFont val="Times New Roman"/>
        <family val="1"/>
      </rPr>
      <t>(L) Roscoe.</t>
    </r>
  </si>
  <si>
    <t>jengibre</t>
  </si>
  <si>
    <t>f</t>
  </si>
  <si>
    <r>
      <t>∑</t>
    </r>
    <r>
      <rPr>
        <b/>
        <i/>
        <sz val="12"/>
        <color theme="1"/>
        <rFont val="Times New Roman"/>
        <family val="1"/>
      </rPr>
      <t>f</t>
    </r>
  </si>
  <si>
    <t>mahuite / mohuite /muitle</t>
  </si>
  <si>
    <t>quelite / quilitl</t>
  </si>
  <si>
    <t>mano de león / micantxuchitl</t>
  </si>
  <si>
    <t>cebolleja / xonacate / xonacatl</t>
  </si>
  <si>
    <t>mango / mango criollo / mangocuahuitl</t>
  </si>
  <si>
    <t>jobo / cuaxocotl</t>
  </si>
  <si>
    <t>ciruela / xocotl</t>
  </si>
  <si>
    <t>cilantro / colantro</t>
  </si>
  <si>
    <t>cilantro extranjero / viscolantro</t>
  </si>
  <si>
    <t>cacalotlxuchitl</t>
  </si>
  <si>
    <t xml:space="preserve">hoja de luna /  queshqueshquilitl </t>
  </si>
  <si>
    <t>tamalcuahuitl</t>
  </si>
  <si>
    <t>coyol</t>
  </si>
  <si>
    <t>escobilla / tepetlpushtle</t>
  </si>
  <si>
    <t>mozote / mozotl</t>
  </si>
  <si>
    <t>papaloquelite / papalotlquilitl</t>
  </si>
  <si>
    <t>cempoal / cempoalxuchitl</t>
  </si>
  <si>
    <t>cuatecomate / timo / cuatecomactli</t>
  </si>
  <si>
    <t>chote / chochtli</t>
  </si>
  <si>
    <t>san josexuchitl</t>
  </si>
  <si>
    <t>atehuaxuchitl</t>
  </si>
  <si>
    <t>ceiba</t>
  </si>
  <si>
    <t>cabello de ángel / mocoquetl</t>
  </si>
  <si>
    <t>quelite de col / colquilitl</t>
  </si>
  <si>
    <t>tecolometl</t>
  </si>
  <si>
    <t>palo brujo / yuhualcuahuitl / mictuticacuahuitl</t>
  </si>
  <si>
    <t>chaca</t>
  </si>
  <si>
    <t>copal / copalitl</t>
  </si>
  <si>
    <t>rama-nopal / jacube</t>
  </si>
  <si>
    <t>nopal / nopali</t>
  </si>
  <si>
    <t>ochonite / ochonictli</t>
  </si>
  <si>
    <t>palo de canal / hormiguillo / cuaqueshqueshtli</t>
  </si>
  <si>
    <t>epazote / epazoctli</t>
  </si>
  <si>
    <t>camote / camoctli</t>
  </si>
  <si>
    <t>soyo</t>
  </si>
  <si>
    <t>olopillo</t>
  </si>
  <si>
    <t>chaya / chichacuahuitl</t>
  </si>
  <si>
    <t>tesonquilitl</t>
  </si>
  <si>
    <t>sangregado / palo de sangre / escuahuitl</t>
  </si>
  <si>
    <t xml:space="preserve">flor de la virgen / noche buena / tonantzinxiuhutl </t>
  </si>
  <si>
    <t>cola de caballo / aquiztopile</t>
  </si>
  <si>
    <t>papaloxihuitl</t>
  </si>
  <si>
    <t>cacahuate / cacahuatl</t>
  </si>
  <si>
    <t>pata de buey / zahuach</t>
  </si>
  <si>
    <t>cabello de ángel / tzotzocometl</t>
  </si>
  <si>
    <t>palo escrito / tlacuilocuahuitl</t>
  </si>
  <si>
    <t>quiebra hacha / quebrache / quebrachi</t>
  </si>
  <si>
    <t>pemuche / colorín / pemuch</t>
  </si>
  <si>
    <t>cacahuitl</t>
  </si>
  <si>
    <t>árbol de guaje / guactli</t>
  </si>
  <si>
    <t>cashtilán</t>
  </si>
  <si>
    <t>frijolillo / humos</t>
  </si>
  <si>
    <t>tamarindo / tamarindocuahuitl</t>
  </si>
  <si>
    <t>encino / encino blanco / tiocuahuitl / itztactiocuahuitl</t>
  </si>
  <si>
    <t>suchiate / suchiatl</t>
  </si>
  <si>
    <t>papatla / papatl</t>
  </si>
  <si>
    <t>xolime</t>
  </si>
  <si>
    <t>aguacate / aguacatl</t>
  </si>
  <si>
    <t>pahua / pahuatl</t>
  </si>
  <si>
    <t>yoloxuchitl</t>
  </si>
  <si>
    <t>huasha</t>
  </si>
  <si>
    <t>nantzi</t>
  </si>
  <si>
    <t>cacahuaxochitl</t>
  </si>
  <si>
    <t>quelite agrio / xocoquilitl</t>
  </si>
  <si>
    <t>palo blanco / itztaccuahuitl</t>
  </si>
  <si>
    <t>chalahuite / chalahuichtli</t>
  </si>
  <si>
    <t>jalamate / xalamatl</t>
  </si>
  <si>
    <t>guayaba / chalchocotl</t>
  </si>
  <si>
    <t>tequelite / acoyo / tequequilitl</t>
  </si>
  <si>
    <t>álamo / acuahuitl</t>
  </si>
  <si>
    <t>zapote blanco / iztaczapotl</t>
  </si>
  <si>
    <t>naranja / naranjacuahuitl</t>
  </si>
  <si>
    <t>lima / limacuahuitl</t>
  </si>
  <si>
    <t>limón / lemonjcuahuitl</t>
  </si>
  <si>
    <t>mandarina / mandarinacuahuitl</t>
  </si>
  <si>
    <t>toronja / tojonjacuahuitl</t>
  </si>
  <si>
    <t>lichi / lichicuahuitl</t>
  </si>
  <si>
    <t>chicozapote / xicotlzapotl</t>
  </si>
  <si>
    <t>zapote mamey / zapotl</t>
  </si>
  <si>
    <t>chiltepín</t>
  </si>
  <si>
    <t>xochilcampana</t>
  </si>
  <si>
    <t>ajuate / ajuactli</t>
  </si>
  <si>
    <t>palo varón / palo de hombre / tlacacuahuitl</t>
  </si>
  <si>
    <t>mecate de uva / cuaxocomecatl</t>
  </si>
  <si>
    <t>zompollo</t>
  </si>
  <si>
    <t>caña de jabalí / acatlcuapitzxihuitl</t>
  </si>
  <si>
    <t>bejuco de canasta / cosolmecatl</t>
  </si>
  <si>
    <t>Auriculariaceae</t>
  </si>
  <si>
    <t>Pleurotaceae</t>
  </si>
  <si>
    <t>Schizophyllaceae</t>
  </si>
  <si>
    <t>Cantharellaceae</t>
  </si>
  <si>
    <t>Ustilaginaceae</t>
  </si>
  <si>
    <t>Cambaridae</t>
  </si>
  <si>
    <t>Palaemonidae</t>
  </si>
  <si>
    <r>
      <rPr>
        <i/>
        <sz val="11"/>
        <color theme="1"/>
        <rFont val="Times New Roman"/>
        <family val="1"/>
      </rPr>
      <t>Procambarus</t>
    </r>
    <r>
      <rPr>
        <sz val="11"/>
        <color theme="1"/>
        <rFont val="Times New Roman"/>
        <family val="1"/>
      </rPr>
      <t xml:space="preserve"> sp.</t>
    </r>
  </si>
  <si>
    <r>
      <rPr>
        <i/>
        <sz val="11"/>
        <color theme="1"/>
        <rFont val="Times New Roman"/>
        <family val="1"/>
      </rPr>
      <t>Macrobranchium</t>
    </r>
    <r>
      <rPr>
        <sz val="11"/>
        <color theme="1"/>
        <rFont val="Times New Roman"/>
        <family val="1"/>
      </rPr>
      <t xml:space="preserve"> sp. </t>
    </r>
  </si>
  <si>
    <r>
      <t xml:space="preserve">Sciurus aureogaster </t>
    </r>
    <r>
      <rPr>
        <sz val="11"/>
        <color theme="1"/>
        <rFont val="Times New Roman"/>
        <family val="1"/>
      </rPr>
      <t>Cuvier, 1829</t>
    </r>
  </si>
  <si>
    <t>garza</t>
  </si>
  <si>
    <t>carpintero</t>
  </si>
  <si>
    <t>calandria / pájaro del sol / tonaltototl</t>
  </si>
  <si>
    <r>
      <rPr>
        <i/>
        <sz val="11"/>
        <color theme="1"/>
        <rFont val="Times New Roman"/>
        <family val="1"/>
      </rPr>
      <t>Crotalus</t>
    </r>
    <r>
      <rPr>
        <sz val="11"/>
        <color theme="1"/>
        <rFont val="Times New Roman"/>
        <family val="1"/>
      </rPr>
      <t xml:space="preserve"> sp.</t>
    </r>
  </si>
  <si>
    <t>cola blanca / xochicuitlapilii</t>
  </si>
  <si>
    <t>lagartija güera / huija</t>
  </si>
  <si>
    <t>lagartija verde / iguana</t>
  </si>
  <si>
    <t>mojarras / tecoxitle/ xomaquictle/ xumaquictle</t>
  </si>
  <si>
    <t>huavina / guavina</t>
  </si>
  <si>
    <t>bagre / xolotl / miquecuani / xolomichi</t>
  </si>
  <si>
    <t>orejita / orejita de viejita / nalga de la abuelita / cuapetachiquinte / cualeleshtli / chocoyos</t>
  </si>
  <si>
    <t>chipahuachiquinte/ amarillo-chiquinte / xochilnanacatl</t>
  </si>
  <si>
    <t>hongo de milpa / hongo de maíz / cuitlacoche</t>
  </si>
  <si>
    <r>
      <t>Omsp</t>
    </r>
    <r>
      <rPr>
        <b/>
        <i/>
        <sz val="12"/>
        <color theme="1"/>
        <rFont val="Times New Roman"/>
        <family val="1"/>
      </rPr>
      <t>i</t>
    </r>
  </si>
  <si>
    <r>
      <t>∑Omsp</t>
    </r>
    <r>
      <rPr>
        <b/>
        <i/>
        <sz val="12"/>
        <color theme="1"/>
        <rFont val="Times New Roman"/>
        <family val="1"/>
      </rPr>
      <t>i</t>
    </r>
  </si>
  <si>
    <r>
      <t>Omsp</t>
    </r>
    <r>
      <rPr>
        <b/>
        <i/>
        <sz val="12"/>
        <color theme="1"/>
        <rFont val="Times New Roman"/>
        <family val="1"/>
      </rPr>
      <t>i</t>
    </r>
    <r>
      <rPr>
        <b/>
        <sz val="12"/>
        <color theme="1"/>
        <rFont val="Times New Roman"/>
        <family val="1"/>
      </rPr>
      <t>/∑Omspi</t>
    </r>
  </si>
  <si>
    <t>FC (n/N)</t>
  </si>
  <si>
    <t>OMP*FC</t>
  </si>
  <si>
    <t>insectivora</t>
  </si>
  <si>
    <t>chiroptera</t>
  </si>
  <si>
    <t>muridae</t>
  </si>
  <si>
    <t>Family</t>
  </si>
  <si>
    <t>Specie</t>
  </si>
  <si>
    <t>Traditional Name</t>
  </si>
  <si>
    <t>Category Value</t>
  </si>
  <si>
    <t>Association Value</t>
  </si>
  <si>
    <t>Total Categories</t>
  </si>
  <si>
    <t>Number Usage Categories</t>
  </si>
  <si>
    <t>Parts Total</t>
  </si>
  <si>
    <t>Number Parts Used by Species i</t>
  </si>
  <si>
    <r>
      <t>MF</t>
    </r>
    <r>
      <rPr>
        <b/>
        <vertAlign val="subscript"/>
        <sz val="12"/>
        <color theme="1"/>
        <rFont val="Times New Roman"/>
        <family val="1"/>
      </rPr>
      <t>R-A</t>
    </r>
  </si>
  <si>
    <t>AMO</t>
  </si>
  <si>
    <t>VTU/PU</t>
  </si>
  <si>
    <t>BKSI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</si>
</sst>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Times New Roman"/>
      <family val="2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i/>
      <sz val="11"/>
      <name val="Times New Roman"/>
      <family val="1"/>
    </font>
    <font>
      <i/>
      <sz val="11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333333"/>
      <name val="Times New Roman"/>
      <family val="1"/>
    </font>
    <font>
      <sz val="11"/>
      <color rgb="FF222222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0" fillId="0" borderId="0" xfId="0" applyNumberFormat="1" applyFill="1" applyAlignment="1">
      <alignment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4" fillId="0" borderId="0" xfId="1" applyFont="1" applyFill="1" applyBorder="1" applyAlignment="1">
      <alignment vertical="center" wrapText="1"/>
    </xf>
    <xf numFmtId="0" fontId="4" fillId="0" borderId="0" xfId="1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wrapText="1"/>
    </xf>
    <xf numFmtId="0" fontId="6" fillId="0" borderId="0" xfId="1" applyFont="1" applyFill="1" applyBorder="1" applyAlignment="1">
      <alignment wrapText="1"/>
    </xf>
    <xf numFmtId="0" fontId="4" fillId="0" borderId="0" xfId="0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0" fillId="0" borderId="0" xfId="0" applyFont="1" applyFill="1"/>
    <xf numFmtId="0" fontId="1" fillId="0" borderId="0" xfId="0" applyFont="1" applyFill="1" applyAlignment="1">
      <alignment horizontal="left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wrapText="1"/>
    </xf>
    <xf numFmtId="0" fontId="11" fillId="3" borderId="0" xfId="0" applyFont="1" applyFill="1" applyAlignment="1">
      <alignment wrapText="1"/>
    </xf>
    <xf numFmtId="0" fontId="12" fillId="2" borderId="0" xfId="0" applyFont="1" applyFill="1" applyAlignment="1">
      <alignment wrapText="1"/>
    </xf>
    <xf numFmtId="0" fontId="11" fillId="2" borderId="0" xfId="0" applyFont="1" applyFill="1" applyAlignment="1">
      <alignment wrapText="1"/>
    </xf>
    <xf numFmtId="0" fontId="11" fillId="4" borderId="0" xfId="0" applyFont="1" applyFill="1" applyAlignment="1">
      <alignment wrapText="1"/>
    </xf>
    <xf numFmtId="0" fontId="11" fillId="5" borderId="0" xfId="0" applyFont="1" applyFill="1" applyAlignment="1">
      <alignment wrapText="1"/>
    </xf>
    <xf numFmtId="0" fontId="11" fillId="6" borderId="0" xfId="0" applyFont="1" applyFill="1" applyAlignment="1">
      <alignment wrapText="1"/>
    </xf>
    <xf numFmtId="0" fontId="11" fillId="3" borderId="0" xfId="0" applyFont="1" applyFill="1"/>
    <xf numFmtId="0" fontId="0" fillId="3" borderId="0" xfId="0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tis.gov/servlet/SingleRpt/RefRpt?search_type=author&amp;search_id=author_id&amp;search_id_value=45390" TargetMode="External"/><Relationship Id="rId3" Type="http://schemas.openxmlformats.org/officeDocument/2006/relationships/hyperlink" Target="http://es.wikipedia.org/wiki/Combretaceae" TargetMode="External"/><Relationship Id="rId7" Type="http://schemas.openxmlformats.org/officeDocument/2006/relationships/hyperlink" Target="http://www.itis.gov/servlet/SingleRpt/RefRpt?search_type=author&amp;search_id=author_id&amp;search_id_value=56227" TargetMode="External"/><Relationship Id="rId12" Type="http://schemas.openxmlformats.org/officeDocument/2006/relationships/hyperlink" Target="http://www.itis.gov/servlet/SingleRpt/RefRpt?search_type=author&amp;search_id=author_id&amp;search_id_value=56227" TargetMode="External"/><Relationship Id="rId2" Type="http://schemas.openxmlformats.org/officeDocument/2006/relationships/hyperlink" Target="http://www.itis.gov/servlet/SingleRpt/RefRpt?search_type=author&amp;search_id=author_id&amp;search_id_value=45390" TargetMode="External"/><Relationship Id="rId1" Type="http://schemas.openxmlformats.org/officeDocument/2006/relationships/hyperlink" Target="http://es.wikipedia.org/wiki/Brassicaceae" TargetMode="External"/><Relationship Id="rId6" Type="http://schemas.openxmlformats.org/officeDocument/2006/relationships/hyperlink" Target="http://www.itis.gov/servlet/SingleRpt/RefRpt?search_type=author&amp;search_id=author_id&amp;search_id_value=41302" TargetMode="External"/><Relationship Id="rId11" Type="http://schemas.openxmlformats.org/officeDocument/2006/relationships/hyperlink" Target="http://www.itis.gov/servlet/SingleRpt/RefRpt?search_type=author&amp;search_id=author_id&amp;search_id_value=41302" TargetMode="External"/><Relationship Id="rId5" Type="http://schemas.openxmlformats.org/officeDocument/2006/relationships/hyperlink" Target="http://es.wikipedia.org/wiki/Citrus_%C3%97_sinensis" TargetMode="External"/><Relationship Id="rId10" Type="http://schemas.openxmlformats.org/officeDocument/2006/relationships/hyperlink" Target="http://es.wikipedia.org/wiki/Citrus_%C3%97_sinensis" TargetMode="External"/><Relationship Id="rId4" Type="http://schemas.openxmlformats.org/officeDocument/2006/relationships/hyperlink" Target="http://www.tropicos.org/NamePage.aspx?nameid=13009344" TargetMode="External"/><Relationship Id="rId9" Type="http://schemas.openxmlformats.org/officeDocument/2006/relationships/hyperlink" Target="http://www.tropicos.org/NamePage.aspx?nameid=130093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37"/>
  <sheetViews>
    <sheetView tabSelected="1" zoomScale="80" zoomScaleNormal="80" workbookViewId="0"/>
  </sheetViews>
  <sheetFormatPr baseColWidth="10" defaultRowHeight="15.75" x14ac:dyDescent="0.25"/>
  <cols>
    <col min="1" max="1" width="20.25" style="2" customWidth="1"/>
    <col min="2" max="2" width="30.5" style="2" customWidth="1"/>
    <col min="3" max="3" width="31" style="2" customWidth="1"/>
    <col min="4" max="4" width="7.625" style="2" customWidth="1"/>
    <col min="5" max="5" width="7.75" style="2" customWidth="1"/>
    <col min="6" max="9" width="11.625" style="2" customWidth="1"/>
    <col min="10" max="10" width="11.75" style="2" customWidth="1"/>
    <col min="11" max="11" width="11.625" style="2" customWidth="1"/>
    <col min="12" max="13" width="7.625" style="2" customWidth="1"/>
    <col min="14" max="16" width="11.625" style="2" customWidth="1"/>
    <col min="17" max="17" width="11.75" style="2" customWidth="1"/>
    <col min="18" max="19" width="9.875" style="2" customWidth="1"/>
    <col min="20" max="20" width="11" style="2"/>
    <col min="21" max="21" width="9.875" style="2" customWidth="1"/>
    <col min="22" max="22" width="10.125" style="2" customWidth="1"/>
    <col min="23" max="23" width="10.5" style="2" customWidth="1"/>
    <col min="24" max="27" width="11" style="2"/>
    <col min="28" max="28" width="10.125" style="2" customWidth="1"/>
    <col min="29" max="29" width="10.5" style="2" customWidth="1"/>
    <col min="30" max="34" width="11" style="2"/>
    <col min="35" max="35" width="28.75" style="2" customWidth="1"/>
    <col min="36" max="16384" width="11" style="2"/>
  </cols>
  <sheetData>
    <row r="1" spans="1:40" ht="48" x14ac:dyDescent="0.3">
      <c r="A1" s="34" t="s">
        <v>877</v>
      </c>
      <c r="B1" s="34" t="s">
        <v>878</v>
      </c>
      <c r="C1" s="34" t="s">
        <v>879</v>
      </c>
      <c r="D1" s="35" t="s">
        <v>757</v>
      </c>
      <c r="E1" s="36" t="s">
        <v>758</v>
      </c>
      <c r="F1" s="36" t="s">
        <v>83</v>
      </c>
      <c r="G1" s="36" t="s">
        <v>84</v>
      </c>
      <c r="H1" s="36" t="s">
        <v>85</v>
      </c>
      <c r="I1" s="36" t="s">
        <v>87</v>
      </c>
      <c r="J1" s="37" t="s">
        <v>869</v>
      </c>
      <c r="K1" s="37" t="s">
        <v>870</v>
      </c>
      <c r="L1" s="37" t="s">
        <v>81</v>
      </c>
      <c r="M1" s="37" t="s">
        <v>82</v>
      </c>
      <c r="N1" s="37" t="s">
        <v>871</v>
      </c>
      <c r="O1" s="37" t="s">
        <v>872</v>
      </c>
      <c r="P1" s="37" t="s">
        <v>873</v>
      </c>
      <c r="Q1" s="37" t="s">
        <v>86</v>
      </c>
      <c r="R1" s="38" t="s">
        <v>89</v>
      </c>
      <c r="S1" s="38" t="s">
        <v>90</v>
      </c>
      <c r="T1" s="38" t="s">
        <v>880</v>
      </c>
      <c r="U1" s="38" t="s">
        <v>881</v>
      </c>
      <c r="V1" s="38" t="s">
        <v>81</v>
      </c>
      <c r="W1" s="38" t="s">
        <v>82</v>
      </c>
      <c r="X1" s="38" t="s">
        <v>91</v>
      </c>
      <c r="Y1" s="38" t="s">
        <v>92</v>
      </c>
      <c r="Z1" s="38" t="s">
        <v>88</v>
      </c>
      <c r="AA1" s="38" t="s">
        <v>93</v>
      </c>
      <c r="AB1" s="39" t="s">
        <v>81</v>
      </c>
      <c r="AC1" s="39" t="s">
        <v>82</v>
      </c>
      <c r="AD1" s="39" t="s">
        <v>882</v>
      </c>
      <c r="AE1" s="39" t="s">
        <v>883</v>
      </c>
      <c r="AF1" s="39" t="s">
        <v>884</v>
      </c>
      <c r="AG1" s="39" t="s">
        <v>885</v>
      </c>
      <c r="AH1" s="39" t="s">
        <v>94</v>
      </c>
      <c r="AI1" s="34" t="s">
        <v>878</v>
      </c>
      <c r="AJ1" s="40" t="s">
        <v>886</v>
      </c>
      <c r="AK1" s="40" t="s">
        <v>887</v>
      </c>
      <c r="AL1" s="34" t="s">
        <v>93</v>
      </c>
      <c r="AM1" s="40" t="s">
        <v>888</v>
      </c>
      <c r="AN1" s="34" t="s">
        <v>889</v>
      </c>
    </row>
    <row r="2" spans="1:40" x14ac:dyDescent="0.25">
      <c r="A2" s="1" t="s">
        <v>0</v>
      </c>
      <c r="B2" s="24" t="s">
        <v>1</v>
      </c>
      <c r="C2" s="1" t="s">
        <v>2</v>
      </c>
      <c r="D2" s="1">
        <v>4</v>
      </c>
      <c r="E2" s="2">
        <v>664</v>
      </c>
      <c r="F2" s="2">
        <f>(D2/E2)</f>
        <v>6.024096385542169E-3</v>
      </c>
      <c r="G2" s="2">
        <f>-LN(F2)</f>
        <v>5.1119877883565428</v>
      </c>
      <c r="H2" s="2">
        <f>(F2*G2)</f>
        <v>3.0795107158774357E-2</v>
      </c>
      <c r="I2" s="2">
        <f>(H2*10)</f>
        <v>0.3079510715877436</v>
      </c>
      <c r="J2" s="2">
        <v>51</v>
      </c>
      <c r="K2" s="2">
        <v>5309</v>
      </c>
      <c r="L2" s="1">
        <v>4</v>
      </c>
      <c r="M2" s="2">
        <v>50</v>
      </c>
      <c r="N2" s="2">
        <f>(J2/K2)</f>
        <v>9.6063288754944434E-3</v>
      </c>
      <c r="O2" s="2">
        <f>(L2/M2)</f>
        <v>0.08</v>
      </c>
      <c r="P2" s="2">
        <f>(N2*O2)</f>
        <v>7.6850631003955552E-4</v>
      </c>
      <c r="Q2" s="2">
        <f>P2*100</f>
        <v>7.6850631003955547E-2</v>
      </c>
      <c r="R2" s="1">
        <v>2</v>
      </c>
      <c r="S2" s="1">
        <v>67</v>
      </c>
      <c r="T2" s="2">
        <v>0.25</v>
      </c>
      <c r="U2" s="2">
        <v>2</v>
      </c>
      <c r="V2" s="1">
        <v>4</v>
      </c>
      <c r="W2" s="2">
        <v>50</v>
      </c>
      <c r="X2" s="2">
        <f>(R2/S2)</f>
        <v>2.9850746268656716E-2</v>
      </c>
      <c r="Y2" s="2">
        <f>(T2+U2)</f>
        <v>2.25</v>
      </c>
      <c r="Z2" s="2">
        <f>(V2/W2)</f>
        <v>0.08</v>
      </c>
      <c r="AA2" s="2">
        <f>(X2*Y2*Z2)*10</f>
        <v>5.3731343283582096E-2</v>
      </c>
      <c r="AB2" s="1">
        <v>4</v>
      </c>
      <c r="AC2" s="2">
        <v>50</v>
      </c>
      <c r="AD2" s="2">
        <v>7</v>
      </c>
      <c r="AE2" s="5">
        <v>0</v>
      </c>
      <c r="AF2" s="2">
        <v>15</v>
      </c>
      <c r="AG2" s="2">
        <v>0</v>
      </c>
      <c r="AH2" s="2">
        <f>(AE2/AD2)*(AG2/AF2)*(AB2/AC2)*10</f>
        <v>0</v>
      </c>
      <c r="AI2" s="24" t="s">
        <v>1</v>
      </c>
      <c r="AJ2" s="2">
        <v>0.3079510715877436</v>
      </c>
      <c r="AK2" s="2">
        <v>7.6850631003955547E-2</v>
      </c>
      <c r="AL2" s="2">
        <v>5.3731343283582096E-2</v>
      </c>
      <c r="AM2" s="2">
        <v>0</v>
      </c>
      <c r="AN2" s="2">
        <f>(AJ2+AK2+AL2+AM2)+1</f>
        <v>1.4385330458752812</v>
      </c>
    </row>
    <row r="3" spans="1:40" ht="30" x14ac:dyDescent="0.25">
      <c r="A3" s="1" t="s">
        <v>3</v>
      </c>
      <c r="B3" s="24" t="s">
        <v>4</v>
      </c>
      <c r="C3" s="1" t="s">
        <v>5</v>
      </c>
      <c r="D3" s="1">
        <v>34</v>
      </c>
      <c r="E3" s="2">
        <v>664</v>
      </c>
      <c r="F3" s="2">
        <f t="shared" ref="F3:F35" si="0">(D3/E3)</f>
        <v>5.1204819277108432E-2</v>
      </c>
      <c r="G3" s="2">
        <f t="shared" ref="G3:G35" si="1">-LN(F3)</f>
        <v>2.9719216248602724</v>
      </c>
      <c r="H3" s="2">
        <f t="shared" ref="H3:H35" si="2">(F3*G3)</f>
        <v>0.15217670970670069</v>
      </c>
      <c r="I3" s="2">
        <f t="shared" ref="I3:I35" si="3">(H3*100)</f>
        <v>15.217670970670069</v>
      </c>
      <c r="J3" s="2">
        <v>262</v>
      </c>
      <c r="K3" s="2">
        <v>5309</v>
      </c>
      <c r="L3" s="1">
        <v>34</v>
      </c>
      <c r="M3" s="2">
        <v>50</v>
      </c>
      <c r="N3" s="2">
        <f t="shared" ref="N3:N35" si="4">(J3/K3)</f>
        <v>4.935016010548126E-2</v>
      </c>
      <c r="O3" s="2">
        <f t="shared" ref="O3:O35" si="5">(L3/M3)</f>
        <v>0.68</v>
      </c>
      <c r="P3" s="2">
        <f t="shared" ref="P3:P35" si="6">(N3*O3)</f>
        <v>3.3558108871727256E-2</v>
      </c>
      <c r="Q3" s="2">
        <f t="shared" ref="Q3:Q35" si="7">P3*100</f>
        <v>3.3558108871727255</v>
      </c>
      <c r="R3" s="1">
        <v>2</v>
      </c>
      <c r="S3" s="1">
        <v>67</v>
      </c>
      <c r="T3" s="2">
        <v>0.25</v>
      </c>
      <c r="U3" s="2">
        <v>2</v>
      </c>
      <c r="V3" s="1">
        <v>34</v>
      </c>
      <c r="W3" s="2">
        <v>50</v>
      </c>
      <c r="X3" s="2">
        <f t="shared" ref="X3:X35" si="8">(R3/S3)</f>
        <v>2.9850746268656716E-2</v>
      </c>
      <c r="Y3" s="2">
        <f t="shared" ref="Y3:Y35" si="9">(T3+U3)</f>
        <v>2.25</v>
      </c>
      <c r="Z3" s="2">
        <f t="shared" ref="Z3:Z35" si="10">(V3/W3)</f>
        <v>0.68</v>
      </c>
      <c r="AA3" s="2">
        <f t="shared" ref="AA3:AA35" si="11">(X3*Y3*Z3)*10</f>
        <v>0.45671641791044776</v>
      </c>
      <c r="AB3" s="1">
        <v>34</v>
      </c>
      <c r="AC3" s="2">
        <v>50</v>
      </c>
      <c r="AD3" s="2">
        <v>7</v>
      </c>
      <c r="AE3" s="5">
        <v>4</v>
      </c>
      <c r="AF3" s="2">
        <v>15</v>
      </c>
      <c r="AG3" s="2">
        <v>6</v>
      </c>
      <c r="AH3" s="2">
        <f t="shared" ref="AH3:AH35" si="12">(AE3/AD3)*(AG3/AF3)*(AB3/AC3)*10</f>
        <v>1.5542857142857145</v>
      </c>
      <c r="AI3" s="24" t="s">
        <v>4</v>
      </c>
      <c r="AJ3" s="2">
        <v>1.521767097067007</v>
      </c>
      <c r="AK3" s="2">
        <v>3.3558108871727255</v>
      </c>
      <c r="AL3" s="2">
        <v>0.45671641791044776</v>
      </c>
      <c r="AM3" s="2">
        <v>1.5542857142857145</v>
      </c>
      <c r="AN3" s="2">
        <f t="shared" ref="AN3:AN35" si="13">(AJ3+AK3+AL3+AM3)+1</f>
        <v>7.888580116435894</v>
      </c>
    </row>
    <row r="4" spans="1:40" x14ac:dyDescent="0.25">
      <c r="A4" s="1"/>
      <c r="B4" s="24" t="s">
        <v>6</v>
      </c>
      <c r="C4" s="1" t="s">
        <v>7</v>
      </c>
      <c r="D4" s="1">
        <v>4</v>
      </c>
      <c r="E4" s="2">
        <v>664</v>
      </c>
      <c r="F4" s="2">
        <f t="shared" si="0"/>
        <v>6.024096385542169E-3</v>
      </c>
      <c r="G4" s="2">
        <f t="shared" si="1"/>
        <v>5.1119877883565428</v>
      </c>
      <c r="H4" s="2">
        <f t="shared" si="2"/>
        <v>3.0795107158774357E-2</v>
      </c>
      <c r="I4" s="2">
        <f t="shared" si="3"/>
        <v>3.0795107158774355</v>
      </c>
      <c r="J4" s="2">
        <v>62</v>
      </c>
      <c r="K4" s="2">
        <v>5309</v>
      </c>
      <c r="L4" s="1">
        <v>4</v>
      </c>
      <c r="M4" s="2">
        <v>50</v>
      </c>
      <c r="N4" s="2">
        <f t="shared" si="4"/>
        <v>1.1678282162365794E-2</v>
      </c>
      <c r="O4" s="2">
        <f t="shared" si="5"/>
        <v>0.08</v>
      </c>
      <c r="P4" s="2">
        <f t="shared" si="6"/>
        <v>9.3426257298926361E-4</v>
      </c>
      <c r="Q4" s="2">
        <f t="shared" si="7"/>
        <v>9.3426257298926368E-2</v>
      </c>
      <c r="R4" s="1">
        <v>2</v>
      </c>
      <c r="S4" s="1">
        <v>67</v>
      </c>
      <c r="T4" s="2">
        <v>0.25</v>
      </c>
      <c r="U4" s="2">
        <v>2</v>
      </c>
      <c r="V4" s="1">
        <v>4</v>
      </c>
      <c r="W4" s="2">
        <v>50</v>
      </c>
      <c r="X4" s="2">
        <f t="shared" si="8"/>
        <v>2.9850746268656716E-2</v>
      </c>
      <c r="Y4" s="2">
        <f t="shared" si="9"/>
        <v>2.25</v>
      </c>
      <c r="Z4" s="2">
        <f t="shared" si="10"/>
        <v>0.08</v>
      </c>
      <c r="AA4" s="2">
        <f t="shared" si="11"/>
        <v>5.3731343283582096E-2</v>
      </c>
      <c r="AB4" s="1">
        <v>4</v>
      </c>
      <c r="AC4" s="2">
        <v>50</v>
      </c>
      <c r="AD4" s="2">
        <v>7</v>
      </c>
      <c r="AE4" s="5">
        <v>4</v>
      </c>
      <c r="AF4" s="2">
        <v>15</v>
      </c>
      <c r="AG4" s="2">
        <v>6</v>
      </c>
      <c r="AH4" s="2">
        <f t="shared" si="12"/>
        <v>0.18285714285714288</v>
      </c>
      <c r="AI4" s="24" t="s">
        <v>6</v>
      </c>
      <c r="AJ4" s="2">
        <v>0.3079510715877436</v>
      </c>
      <c r="AK4" s="2">
        <v>9.3426257298926368E-2</v>
      </c>
      <c r="AL4" s="2">
        <v>5.3731343283582096E-2</v>
      </c>
      <c r="AM4" s="2">
        <v>0.18285714285714288</v>
      </c>
      <c r="AN4" s="2">
        <f t="shared" si="13"/>
        <v>1.637965815027395</v>
      </c>
    </row>
    <row r="5" spans="1:40" x14ac:dyDescent="0.25">
      <c r="A5" s="1"/>
      <c r="B5" s="24" t="s">
        <v>8</v>
      </c>
      <c r="C5" s="1" t="s">
        <v>9</v>
      </c>
      <c r="D5" s="1">
        <v>5</v>
      </c>
      <c r="E5" s="2">
        <v>664</v>
      </c>
      <c r="F5" s="2">
        <f t="shared" si="0"/>
        <v>7.5301204819277108E-3</v>
      </c>
      <c r="G5" s="2">
        <f t="shared" si="1"/>
        <v>4.8888442370423331</v>
      </c>
      <c r="H5" s="2">
        <f t="shared" si="2"/>
        <v>3.6813586122306723E-2</v>
      </c>
      <c r="I5" s="2">
        <f t="shared" si="3"/>
        <v>3.6813586122306723</v>
      </c>
      <c r="J5" s="2">
        <v>75</v>
      </c>
      <c r="K5" s="2">
        <v>5309</v>
      </c>
      <c r="L5" s="1">
        <v>5</v>
      </c>
      <c r="M5" s="2">
        <v>50</v>
      </c>
      <c r="N5" s="2">
        <f t="shared" si="4"/>
        <v>1.4126954228668298E-2</v>
      </c>
      <c r="O5" s="2">
        <f t="shared" si="5"/>
        <v>0.1</v>
      </c>
      <c r="P5" s="2">
        <f t="shared" si="6"/>
        <v>1.4126954228668299E-3</v>
      </c>
      <c r="Q5" s="2">
        <f t="shared" si="7"/>
        <v>0.14126954228668298</v>
      </c>
      <c r="R5" s="1">
        <v>1</v>
      </c>
      <c r="S5" s="1">
        <v>67</v>
      </c>
      <c r="T5" s="2">
        <v>0</v>
      </c>
      <c r="U5" s="2">
        <v>1</v>
      </c>
      <c r="V5" s="1">
        <v>5</v>
      </c>
      <c r="W5" s="2">
        <v>50</v>
      </c>
      <c r="X5" s="2">
        <f t="shared" si="8"/>
        <v>1.4925373134328358E-2</v>
      </c>
      <c r="Y5" s="2">
        <f t="shared" si="9"/>
        <v>1</v>
      </c>
      <c r="Z5" s="2">
        <f t="shared" si="10"/>
        <v>0.1</v>
      </c>
      <c r="AA5" s="2">
        <f t="shared" si="11"/>
        <v>1.4925373134328358E-2</v>
      </c>
      <c r="AB5" s="1">
        <v>5</v>
      </c>
      <c r="AC5" s="2">
        <v>50</v>
      </c>
      <c r="AD5" s="2">
        <v>7</v>
      </c>
      <c r="AE5" s="5">
        <v>0</v>
      </c>
      <c r="AF5" s="2">
        <v>15</v>
      </c>
      <c r="AG5" s="2">
        <v>0</v>
      </c>
      <c r="AH5" s="2">
        <f t="shared" si="12"/>
        <v>0</v>
      </c>
      <c r="AI5" s="24" t="s">
        <v>8</v>
      </c>
      <c r="AJ5" s="2">
        <v>0.36813586122306724</v>
      </c>
      <c r="AK5" s="2">
        <v>0.14126954228668298</v>
      </c>
      <c r="AL5" s="2">
        <v>1.4925373134328358E-2</v>
      </c>
      <c r="AM5" s="2">
        <v>0</v>
      </c>
      <c r="AN5" s="2">
        <f t="shared" si="13"/>
        <v>1.5243307766440786</v>
      </c>
    </row>
    <row r="6" spans="1:40" ht="30" x14ac:dyDescent="0.25">
      <c r="A6" s="1" t="s">
        <v>10</v>
      </c>
      <c r="B6" s="24" t="s">
        <v>11</v>
      </c>
      <c r="C6" s="1" t="s">
        <v>12</v>
      </c>
      <c r="D6" s="1">
        <v>32</v>
      </c>
      <c r="E6" s="2">
        <v>664</v>
      </c>
      <c r="F6" s="2">
        <f t="shared" si="0"/>
        <v>4.8192771084337352E-2</v>
      </c>
      <c r="G6" s="2">
        <f t="shared" si="1"/>
        <v>3.0325462466767075</v>
      </c>
      <c r="H6" s="2">
        <f t="shared" si="2"/>
        <v>0.14614680706875699</v>
      </c>
      <c r="I6" s="2">
        <f t="shared" si="3"/>
        <v>14.614680706875699</v>
      </c>
      <c r="J6" s="2">
        <v>213</v>
      </c>
      <c r="K6" s="2">
        <v>5309</v>
      </c>
      <c r="L6" s="1">
        <v>32</v>
      </c>
      <c r="M6" s="2">
        <v>50</v>
      </c>
      <c r="N6" s="2">
        <f t="shared" si="4"/>
        <v>4.0120550009417971E-2</v>
      </c>
      <c r="O6" s="2">
        <f t="shared" si="5"/>
        <v>0.64</v>
      </c>
      <c r="P6" s="2">
        <f t="shared" si="6"/>
        <v>2.5677152006027503E-2</v>
      </c>
      <c r="Q6" s="2">
        <f t="shared" si="7"/>
        <v>2.5677152006027502</v>
      </c>
      <c r="R6" s="1">
        <v>2</v>
      </c>
      <c r="S6" s="1">
        <v>67</v>
      </c>
      <c r="T6" s="2">
        <v>0.25</v>
      </c>
      <c r="U6" s="2">
        <v>2</v>
      </c>
      <c r="V6" s="1">
        <v>32</v>
      </c>
      <c r="W6" s="2">
        <v>50</v>
      </c>
      <c r="X6" s="2">
        <f t="shared" si="8"/>
        <v>2.9850746268656716E-2</v>
      </c>
      <c r="Y6" s="2">
        <f t="shared" si="9"/>
        <v>2.25</v>
      </c>
      <c r="Z6" s="2">
        <f t="shared" si="10"/>
        <v>0.64</v>
      </c>
      <c r="AA6" s="2">
        <f t="shared" si="11"/>
        <v>0.42985074626865677</v>
      </c>
      <c r="AB6" s="1">
        <v>32</v>
      </c>
      <c r="AC6" s="2">
        <v>50</v>
      </c>
      <c r="AD6" s="2">
        <v>7</v>
      </c>
      <c r="AE6" s="5">
        <v>6</v>
      </c>
      <c r="AF6" s="2">
        <v>15</v>
      </c>
      <c r="AG6" s="2">
        <v>5</v>
      </c>
      <c r="AH6" s="2">
        <f t="shared" si="12"/>
        <v>1.8285714285714285</v>
      </c>
      <c r="AI6" s="24" t="s">
        <v>11</v>
      </c>
      <c r="AJ6" s="2">
        <v>1.46146807068757</v>
      </c>
      <c r="AK6" s="2">
        <v>2.5677152006027502</v>
      </c>
      <c r="AL6" s="2">
        <v>0.42985074626865677</v>
      </c>
      <c r="AM6" s="2">
        <v>1.8285714285714285</v>
      </c>
      <c r="AN6" s="2">
        <f t="shared" si="13"/>
        <v>7.2876054461304047</v>
      </c>
    </row>
    <row r="7" spans="1:40" ht="30" x14ac:dyDescent="0.25">
      <c r="A7" s="1" t="s">
        <v>13</v>
      </c>
      <c r="B7" s="24" t="s">
        <v>14</v>
      </c>
      <c r="C7" s="1" t="s">
        <v>15</v>
      </c>
      <c r="D7" s="1">
        <v>13</v>
      </c>
      <c r="E7" s="2">
        <v>664</v>
      </c>
      <c r="F7" s="2">
        <f t="shared" si="0"/>
        <v>1.9578313253012049E-2</v>
      </c>
      <c r="G7" s="2">
        <f t="shared" si="1"/>
        <v>3.9333327920148973</v>
      </c>
      <c r="H7" s="2">
        <f t="shared" si="2"/>
        <v>7.7008021530412155E-2</v>
      </c>
      <c r="I7" s="2">
        <f t="shared" si="3"/>
        <v>7.7008021530412156</v>
      </c>
      <c r="J7" s="2">
        <v>158</v>
      </c>
      <c r="K7" s="2">
        <v>5309</v>
      </c>
      <c r="L7" s="1">
        <v>13</v>
      </c>
      <c r="M7" s="2">
        <v>50</v>
      </c>
      <c r="N7" s="2">
        <f t="shared" si="4"/>
        <v>2.9760783575061216E-2</v>
      </c>
      <c r="O7" s="2">
        <f t="shared" si="5"/>
        <v>0.26</v>
      </c>
      <c r="P7" s="2">
        <f t="shared" si="6"/>
        <v>7.7378037295159161E-3</v>
      </c>
      <c r="Q7" s="2">
        <f t="shared" si="7"/>
        <v>0.77378037295159163</v>
      </c>
      <c r="R7" s="1">
        <v>3</v>
      </c>
      <c r="S7" s="1">
        <v>67</v>
      </c>
      <c r="T7" s="2">
        <v>0.25</v>
      </c>
      <c r="U7" s="2">
        <v>3</v>
      </c>
      <c r="V7" s="1">
        <v>13</v>
      </c>
      <c r="W7" s="2">
        <v>50</v>
      </c>
      <c r="X7" s="2">
        <f t="shared" si="8"/>
        <v>4.4776119402985072E-2</v>
      </c>
      <c r="Y7" s="2">
        <f t="shared" si="9"/>
        <v>3.25</v>
      </c>
      <c r="Z7" s="2">
        <f t="shared" si="10"/>
        <v>0.26</v>
      </c>
      <c r="AA7" s="2">
        <f t="shared" si="11"/>
        <v>0.37835820895522393</v>
      </c>
      <c r="AB7" s="1">
        <v>13</v>
      </c>
      <c r="AC7" s="2">
        <v>50</v>
      </c>
      <c r="AD7" s="2">
        <v>7</v>
      </c>
      <c r="AE7" s="5">
        <v>4</v>
      </c>
      <c r="AF7" s="2">
        <v>15</v>
      </c>
      <c r="AG7" s="2">
        <v>4</v>
      </c>
      <c r="AH7" s="2">
        <f t="shared" si="12"/>
        <v>0.39619047619047615</v>
      </c>
      <c r="AI7" s="24" t="s">
        <v>14</v>
      </c>
      <c r="AJ7" s="2">
        <v>0.77008021530412152</v>
      </c>
      <c r="AK7" s="2">
        <v>0.77378037295159163</v>
      </c>
      <c r="AL7" s="2">
        <v>0.37835820895522393</v>
      </c>
      <c r="AM7" s="2">
        <v>0.39619047619047615</v>
      </c>
      <c r="AN7" s="2">
        <f t="shared" si="13"/>
        <v>3.318409273401413</v>
      </c>
    </row>
    <row r="8" spans="1:40" x14ac:dyDescent="0.25">
      <c r="A8" s="1" t="s">
        <v>16</v>
      </c>
      <c r="B8" s="1"/>
      <c r="C8" s="1" t="s">
        <v>17</v>
      </c>
      <c r="D8" s="1">
        <v>8</v>
      </c>
      <c r="E8" s="2">
        <v>664</v>
      </c>
      <c r="F8" s="2">
        <f t="shared" si="0"/>
        <v>1.2048192771084338E-2</v>
      </c>
      <c r="G8" s="2">
        <f t="shared" si="1"/>
        <v>4.4188406077965983</v>
      </c>
      <c r="H8" s="2">
        <f t="shared" si="2"/>
        <v>5.3239043467428901E-2</v>
      </c>
      <c r="I8" s="2">
        <f t="shared" si="3"/>
        <v>5.3239043467428901</v>
      </c>
      <c r="J8" s="2">
        <v>85</v>
      </c>
      <c r="K8" s="2">
        <v>5309</v>
      </c>
      <c r="L8" s="1">
        <v>8</v>
      </c>
      <c r="M8" s="2">
        <v>50</v>
      </c>
      <c r="N8" s="2">
        <f t="shared" si="4"/>
        <v>1.6010548125824073E-2</v>
      </c>
      <c r="O8" s="2">
        <f t="shared" si="5"/>
        <v>0.16</v>
      </c>
      <c r="P8" s="2">
        <f t="shared" si="6"/>
        <v>2.5616877001318518E-3</v>
      </c>
      <c r="Q8" s="2">
        <f t="shared" si="7"/>
        <v>0.25616877001318517</v>
      </c>
      <c r="R8" s="1">
        <v>1</v>
      </c>
      <c r="S8" s="1">
        <v>67</v>
      </c>
      <c r="T8" s="2">
        <v>0.25</v>
      </c>
      <c r="U8" s="2">
        <v>1</v>
      </c>
      <c r="V8" s="1">
        <v>8</v>
      </c>
      <c r="W8" s="2">
        <v>50</v>
      </c>
      <c r="X8" s="2">
        <f t="shared" si="8"/>
        <v>1.4925373134328358E-2</v>
      </c>
      <c r="Y8" s="2">
        <f t="shared" si="9"/>
        <v>1.25</v>
      </c>
      <c r="Z8" s="2">
        <f t="shared" si="10"/>
        <v>0.16</v>
      </c>
      <c r="AA8" s="2">
        <f t="shared" si="11"/>
        <v>2.9850746268656712E-2</v>
      </c>
      <c r="AB8" s="1">
        <v>8</v>
      </c>
      <c r="AC8" s="2">
        <v>50</v>
      </c>
      <c r="AD8" s="2">
        <v>7</v>
      </c>
      <c r="AE8" s="5">
        <v>0</v>
      </c>
      <c r="AF8" s="2">
        <v>15</v>
      </c>
      <c r="AG8" s="2">
        <v>0</v>
      </c>
      <c r="AH8" s="2">
        <f t="shared" si="12"/>
        <v>0</v>
      </c>
      <c r="AI8" s="1" t="s">
        <v>874</v>
      </c>
      <c r="AJ8" s="2">
        <v>0.53239043467428904</v>
      </c>
      <c r="AK8" s="2">
        <v>0.25616877001318517</v>
      </c>
      <c r="AL8" s="2">
        <v>2.9850746268656712E-2</v>
      </c>
      <c r="AM8" s="2">
        <v>0</v>
      </c>
      <c r="AN8" s="2">
        <f t="shared" si="13"/>
        <v>1.8184099509561309</v>
      </c>
    </row>
    <row r="9" spans="1:40" x14ac:dyDescent="0.25">
      <c r="A9" s="1" t="s">
        <v>18</v>
      </c>
      <c r="B9" s="1"/>
      <c r="C9" s="1" t="s">
        <v>19</v>
      </c>
      <c r="D9" s="1">
        <v>2</v>
      </c>
      <c r="E9" s="2">
        <v>664</v>
      </c>
      <c r="F9" s="2">
        <f t="shared" si="0"/>
        <v>3.0120481927710845E-3</v>
      </c>
      <c r="G9" s="2">
        <f t="shared" si="1"/>
        <v>5.8051349689164882</v>
      </c>
      <c r="H9" s="2">
        <f t="shared" si="2"/>
        <v>1.7485346291917135E-2</v>
      </c>
      <c r="I9" s="2">
        <f t="shared" si="3"/>
        <v>1.7485346291917134</v>
      </c>
      <c r="J9" s="2">
        <v>31</v>
      </c>
      <c r="K9" s="2">
        <v>5309</v>
      </c>
      <c r="L9" s="1">
        <v>2</v>
      </c>
      <c r="M9" s="2">
        <v>50</v>
      </c>
      <c r="N9" s="2">
        <f t="shared" si="4"/>
        <v>5.8391410811828972E-3</v>
      </c>
      <c r="O9" s="2">
        <f t="shared" si="5"/>
        <v>0.04</v>
      </c>
      <c r="P9" s="2">
        <f t="shared" si="6"/>
        <v>2.335656432473159E-4</v>
      </c>
      <c r="Q9" s="2">
        <f t="shared" si="7"/>
        <v>2.3356564324731592E-2</v>
      </c>
      <c r="R9" s="1">
        <v>2</v>
      </c>
      <c r="S9" s="1">
        <v>67</v>
      </c>
      <c r="T9" s="2">
        <v>0.5</v>
      </c>
      <c r="U9" s="2">
        <v>2</v>
      </c>
      <c r="V9" s="1">
        <v>2</v>
      </c>
      <c r="W9" s="2">
        <v>50</v>
      </c>
      <c r="X9" s="2">
        <f t="shared" si="8"/>
        <v>2.9850746268656716E-2</v>
      </c>
      <c r="Y9" s="2">
        <f t="shared" si="9"/>
        <v>2.5</v>
      </c>
      <c r="Z9" s="2">
        <f t="shared" si="10"/>
        <v>0.04</v>
      </c>
      <c r="AA9" s="2">
        <f t="shared" si="11"/>
        <v>2.9850746268656712E-2</v>
      </c>
      <c r="AB9" s="1">
        <v>2</v>
      </c>
      <c r="AC9" s="2">
        <v>50</v>
      </c>
      <c r="AD9" s="2">
        <v>7</v>
      </c>
      <c r="AE9" s="5">
        <v>2</v>
      </c>
      <c r="AF9" s="2">
        <v>15</v>
      </c>
      <c r="AG9" s="2">
        <v>1</v>
      </c>
      <c r="AH9" s="2">
        <f t="shared" si="12"/>
        <v>7.6190476190476182E-3</v>
      </c>
      <c r="AI9" s="1" t="s">
        <v>875</v>
      </c>
      <c r="AJ9" s="2">
        <v>0.17485346291917137</v>
      </c>
      <c r="AK9" s="2">
        <v>2.3356564324731592E-2</v>
      </c>
      <c r="AL9" s="2">
        <v>2.9850746268656712E-2</v>
      </c>
      <c r="AM9" s="2">
        <v>7.6190476190476182E-3</v>
      </c>
      <c r="AN9" s="2">
        <f t="shared" si="13"/>
        <v>1.2356798211316073</v>
      </c>
    </row>
    <row r="10" spans="1:40" ht="30" x14ac:dyDescent="0.25">
      <c r="A10" s="1" t="s">
        <v>20</v>
      </c>
      <c r="B10" s="24" t="s">
        <v>21</v>
      </c>
      <c r="C10" s="1" t="s">
        <v>22</v>
      </c>
      <c r="D10" s="1">
        <v>33</v>
      </c>
      <c r="E10" s="2">
        <v>664</v>
      </c>
      <c r="F10" s="2">
        <f t="shared" si="0"/>
        <v>4.9698795180722892E-2</v>
      </c>
      <c r="G10" s="2">
        <f t="shared" si="1"/>
        <v>3.0017745880099538</v>
      </c>
      <c r="H10" s="2">
        <f t="shared" si="2"/>
        <v>0.14918458042820554</v>
      </c>
      <c r="I10" s="2">
        <f t="shared" si="3"/>
        <v>14.918458042820554</v>
      </c>
      <c r="J10" s="2">
        <v>235</v>
      </c>
      <c r="K10" s="2">
        <v>5309</v>
      </c>
      <c r="L10" s="1">
        <v>33</v>
      </c>
      <c r="M10" s="2">
        <v>50</v>
      </c>
      <c r="N10" s="2">
        <f t="shared" si="4"/>
        <v>4.4264456583160673E-2</v>
      </c>
      <c r="O10" s="2">
        <f t="shared" si="5"/>
        <v>0.66</v>
      </c>
      <c r="P10" s="2">
        <f t="shared" si="6"/>
        <v>2.9214541344886047E-2</v>
      </c>
      <c r="Q10" s="2">
        <f t="shared" si="7"/>
        <v>2.9214541344886049</v>
      </c>
      <c r="R10" s="1">
        <v>4</v>
      </c>
      <c r="S10" s="1">
        <v>67</v>
      </c>
      <c r="T10" s="2">
        <v>0.25</v>
      </c>
      <c r="U10" s="2">
        <v>4</v>
      </c>
      <c r="V10" s="1">
        <v>33</v>
      </c>
      <c r="W10" s="2">
        <v>50</v>
      </c>
      <c r="X10" s="2">
        <f t="shared" si="8"/>
        <v>5.9701492537313432E-2</v>
      </c>
      <c r="Y10" s="2">
        <f t="shared" si="9"/>
        <v>4.25</v>
      </c>
      <c r="Z10" s="2">
        <f t="shared" si="10"/>
        <v>0.66</v>
      </c>
      <c r="AA10" s="2">
        <f t="shared" si="11"/>
        <v>1.6746268656716421</v>
      </c>
      <c r="AB10" s="1">
        <v>33</v>
      </c>
      <c r="AC10" s="2">
        <v>50</v>
      </c>
      <c r="AD10" s="2">
        <v>7</v>
      </c>
      <c r="AE10" s="5">
        <v>5</v>
      </c>
      <c r="AF10" s="2">
        <v>15</v>
      </c>
      <c r="AG10" s="2">
        <v>9</v>
      </c>
      <c r="AH10" s="2">
        <f t="shared" si="12"/>
        <v>2.8285714285714287</v>
      </c>
      <c r="AI10" s="24" t="s">
        <v>21</v>
      </c>
      <c r="AJ10" s="2">
        <v>1.4918458042820553</v>
      </c>
      <c r="AK10" s="2">
        <v>2.9214541344886049</v>
      </c>
      <c r="AL10" s="2">
        <v>1.6746268656716421</v>
      </c>
      <c r="AM10" s="2">
        <v>2.8285714285714287</v>
      </c>
      <c r="AN10" s="2">
        <f t="shared" si="13"/>
        <v>9.9164982330137299</v>
      </c>
    </row>
    <row r="11" spans="1:40" ht="30" x14ac:dyDescent="0.25">
      <c r="A11" s="1"/>
      <c r="B11" s="24" t="s">
        <v>23</v>
      </c>
      <c r="C11" s="1" t="s">
        <v>24</v>
      </c>
      <c r="D11" s="1">
        <v>22</v>
      </c>
      <c r="E11" s="2">
        <v>664</v>
      </c>
      <c r="F11" s="2">
        <f t="shared" si="0"/>
        <v>3.313253012048193E-2</v>
      </c>
      <c r="G11" s="2">
        <f t="shared" si="1"/>
        <v>3.4072396961181179</v>
      </c>
      <c r="H11" s="2">
        <f t="shared" si="2"/>
        <v>0.11289047185933525</v>
      </c>
      <c r="I11" s="2">
        <f t="shared" si="3"/>
        <v>11.289047185933525</v>
      </c>
      <c r="J11" s="2">
        <v>237</v>
      </c>
      <c r="K11" s="2">
        <v>5309</v>
      </c>
      <c r="L11" s="1">
        <v>22</v>
      </c>
      <c r="M11" s="2">
        <v>50</v>
      </c>
      <c r="N11" s="2">
        <f t="shared" si="4"/>
        <v>4.4641175362591823E-2</v>
      </c>
      <c r="O11" s="2">
        <f t="shared" si="5"/>
        <v>0.44</v>
      </c>
      <c r="P11" s="2">
        <f t="shared" si="6"/>
        <v>1.9642117159540402E-2</v>
      </c>
      <c r="Q11" s="2">
        <f t="shared" si="7"/>
        <v>1.9642117159540402</v>
      </c>
      <c r="R11" s="1">
        <v>3</v>
      </c>
      <c r="S11" s="1">
        <v>67</v>
      </c>
      <c r="T11" s="2">
        <v>0.25</v>
      </c>
      <c r="U11" s="2">
        <v>3</v>
      </c>
      <c r="V11" s="1">
        <v>22</v>
      </c>
      <c r="W11" s="2">
        <v>50</v>
      </c>
      <c r="X11" s="2">
        <f t="shared" si="8"/>
        <v>4.4776119402985072E-2</v>
      </c>
      <c r="Y11" s="2">
        <f t="shared" si="9"/>
        <v>3.25</v>
      </c>
      <c r="Z11" s="2">
        <f t="shared" si="10"/>
        <v>0.44</v>
      </c>
      <c r="AA11" s="2">
        <f t="shared" si="11"/>
        <v>0.64029850746268657</v>
      </c>
      <c r="AB11" s="1">
        <v>22</v>
      </c>
      <c r="AC11" s="2">
        <v>50</v>
      </c>
      <c r="AD11" s="2">
        <v>7</v>
      </c>
      <c r="AE11" s="5">
        <v>3</v>
      </c>
      <c r="AF11" s="2">
        <v>15</v>
      </c>
      <c r="AG11" s="2">
        <v>7</v>
      </c>
      <c r="AH11" s="2">
        <f t="shared" si="12"/>
        <v>0.87999999999999989</v>
      </c>
      <c r="AI11" s="24" t="s">
        <v>23</v>
      </c>
      <c r="AJ11" s="2">
        <v>1.1289047185933525</v>
      </c>
      <c r="AK11" s="2">
        <v>1.9642117159540402</v>
      </c>
      <c r="AL11" s="2">
        <v>0.64029850746268657</v>
      </c>
      <c r="AM11" s="2">
        <v>0.87999999999999989</v>
      </c>
      <c r="AN11" s="2">
        <f t="shared" si="13"/>
        <v>5.6134149420100794</v>
      </c>
    </row>
    <row r="12" spans="1:40" ht="30" x14ac:dyDescent="0.25">
      <c r="A12" s="1" t="s">
        <v>25</v>
      </c>
      <c r="B12" s="24" t="s">
        <v>26</v>
      </c>
      <c r="C12" s="1" t="s">
        <v>27</v>
      </c>
      <c r="D12" s="1">
        <v>6</v>
      </c>
      <c r="E12" s="2">
        <v>664</v>
      </c>
      <c r="F12" s="2">
        <f t="shared" si="0"/>
        <v>9.0361445783132526E-3</v>
      </c>
      <c r="G12" s="2">
        <f t="shared" si="1"/>
        <v>4.7065226802483791</v>
      </c>
      <c r="H12" s="2">
        <f t="shared" si="2"/>
        <v>4.2528819399834751E-2</v>
      </c>
      <c r="I12" s="2">
        <f t="shared" si="3"/>
        <v>4.2528819399834754</v>
      </c>
      <c r="J12" s="2">
        <v>93</v>
      </c>
      <c r="K12" s="2">
        <v>5309</v>
      </c>
      <c r="L12" s="1">
        <v>6</v>
      </c>
      <c r="M12" s="2">
        <v>50</v>
      </c>
      <c r="N12" s="2">
        <f t="shared" si="4"/>
        <v>1.7517423243548692E-2</v>
      </c>
      <c r="O12" s="2">
        <f t="shared" si="5"/>
        <v>0.12</v>
      </c>
      <c r="P12" s="2">
        <f t="shared" si="6"/>
        <v>2.1020907892258431E-3</v>
      </c>
      <c r="Q12" s="2">
        <f t="shared" si="7"/>
        <v>0.21020907892258431</v>
      </c>
      <c r="R12" s="1">
        <v>3</v>
      </c>
      <c r="S12" s="1">
        <v>67</v>
      </c>
      <c r="T12" s="2">
        <v>0.25</v>
      </c>
      <c r="U12" s="2">
        <v>3</v>
      </c>
      <c r="V12" s="1">
        <v>6</v>
      </c>
      <c r="W12" s="2">
        <v>50</v>
      </c>
      <c r="X12" s="2">
        <f t="shared" si="8"/>
        <v>4.4776119402985072E-2</v>
      </c>
      <c r="Y12" s="2">
        <f t="shared" si="9"/>
        <v>3.25</v>
      </c>
      <c r="Z12" s="2">
        <f t="shared" si="10"/>
        <v>0.12</v>
      </c>
      <c r="AA12" s="2">
        <f t="shared" si="11"/>
        <v>0.17462686567164179</v>
      </c>
      <c r="AB12" s="1">
        <v>6</v>
      </c>
      <c r="AC12" s="2">
        <v>50</v>
      </c>
      <c r="AD12" s="2">
        <v>7</v>
      </c>
      <c r="AE12" s="5">
        <v>3</v>
      </c>
      <c r="AF12" s="2">
        <v>15</v>
      </c>
      <c r="AG12" s="2">
        <v>2</v>
      </c>
      <c r="AH12" s="2">
        <f t="shared" si="12"/>
        <v>6.8571428571428561E-2</v>
      </c>
      <c r="AI12" s="24" t="s">
        <v>26</v>
      </c>
      <c r="AJ12" s="2">
        <v>0.4252881939983475</v>
      </c>
      <c r="AK12" s="2">
        <v>0.21020907892258431</v>
      </c>
      <c r="AL12" s="2">
        <v>0.17462686567164179</v>
      </c>
      <c r="AM12" s="2">
        <v>6.8571428571428561E-2</v>
      </c>
      <c r="AN12" s="2">
        <f t="shared" si="13"/>
        <v>1.8786955671640022</v>
      </c>
    </row>
    <row r="13" spans="1:40" ht="30" x14ac:dyDescent="0.25">
      <c r="A13" s="1"/>
      <c r="B13" s="24" t="s">
        <v>28</v>
      </c>
      <c r="C13" s="1" t="s">
        <v>29</v>
      </c>
      <c r="D13" s="1">
        <v>6</v>
      </c>
      <c r="E13" s="2">
        <v>664</v>
      </c>
      <c r="F13" s="2">
        <f t="shared" si="0"/>
        <v>9.0361445783132526E-3</v>
      </c>
      <c r="G13" s="2">
        <f t="shared" si="1"/>
        <v>4.7065226802483791</v>
      </c>
      <c r="H13" s="2">
        <f t="shared" si="2"/>
        <v>4.2528819399834751E-2</v>
      </c>
      <c r="I13" s="2">
        <f t="shared" si="3"/>
        <v>4.2528819399834754</v>
      </c>
      <c r="J13" s="2">
        <v>99</v>
      </c>
      <c r="K13" s="2">
        <v>5309</v>
      </c>
      <c r="L13" s="1">
        <v>6</v>
      </c>
      <c r="M13" s="2">
        <v>50</v>
      </c>
      <c r="N13" s="2">
        <f t="shared" si="4"/>
        <v>1.8647579581842155E-2</v>
      </c>
      <c r="O13" s="2">
        <f t="shared" si="5"/>
        <v>0.12</v>
      </c>
      <c r="P13" s="2">
        <f t="shared" si="6"/>
        <v>2.2377095498210585E-3</v>
      </c>
      <c r="Q13" s="2">
        <f t="shared" si="7"/>
        <v>0.22377095498210586</v>
      </c>
      <c r="R13" s="1">
        <v>2</v>
      </c>
      <c r="S13" s="1">
        <v>67</v>
      </c>
      <c r="T13" s="2">
        <v>0.25</v>
      </c>
      <c r="U13" s="2">
        <v>2</v>
      </c>
      <c r="V13" s="1">
        <v>6</v>
      </c>
      <c r="W13" s="2">
        <v>50</v>
      </c>
      <c r="X13" s="2">
        <f t="shared" si="8"/>
        <v>2.9850746268656716E-2</v>
      </c>
      <c r="Y13" s="2">
        <f t="shared" si="9"/>
        <v>2.25</v>
      </c>
      <c r="Z13" s="2">
        <f t="shared" si="10"/>
        <v>0.12</v>
      </c>
      <c r="AA13" s="2">
        <f t="shared" si="11"/>
        <v>8.0597014925373134E-2</v>
      </c>
      <c r="AB13" s="1">
        <v>6</v>
      </c>
      <c r="AC13" s="2">
        <v>50</v>
      </c>
      <c r="AD13" s="2">
        <v>7</v>
      </c>
      <c r="AE13" s="5">
        <v>2</v>
      </c>
      <c r="AF13" s="2">
        <v>15</v>
      </c>
      <c r="AG13" s="2">
        <v>4</v>
      </c>
      <c r="AH13" s="2">
        <f t="shared" si="12"/>
        <v>9.1428571428571415E-2</v>
      </c>
      <c r="AI13" s="24" t="s">
        <v>28</v>
      </c>
      <c r="AJ13" s="2">
        <v>0.4252881939983475</v>
      </c>
      <c r="AK13" s="2">
        <v>0.22377095498210586</v>
      </c>
      <c r="AL13" s="2">
        <v>8.0597014925373134E-2</v>
      </c>
      <c r="AM13" s="2">
        <v>9.1428571428571415E-2</v>
      </c>
      <c r="AN13" s="2">
        <f t="shared" si="13"/>
        <v>1.821084735334398</v>
      </c>
    </row>
    <row r="14" spans="1:40" x14ac:dyDescent="0.25">
      <c r="A14" s="1"/>
      <c r="B14" s="24" t="s">
        <v>30</v>
      </c>
      <c r="C14" s="1" t="s">
        <v>31</v>
      </c>
      <c r="D14" s="1">
        <v>23</v>
      </c>
      <c r="E14" s="2">
        <v>664</v>
      </c>
      <c r="F14" s="2">
        <f t="shared" si="0"/>
        <v>3.463855421686747E-2</v>
      </c>
      <c r="G14" s="2">
        <f t="shared" si="1"/>
        <v>3.3627879335472843</v>
      </c>
      <c r="H14" s="2">
        <f t="shared" si="2"/>
        <v>0.11648211215600533</v>
      </c>
      <c r="I14" s="2">
        <f t="shared" si="3"/>
        <v>11.648211215600533</v>
      </c>
      <c r="J14" s="2">
        <v>276</v>
      </c>
      <c r="K14" s="2">
        <v>5309</v>
      </c>
      <c r="L14" s="1">
        <v>23</v>
      </c>
      <c r="M14" s="2">
        <v>50</v>
      </c>
      <c r="N14" s="2">
        <f t="shared" si="4"/>
        <v>5.1987191561499342E-2</v>
      </c>
      <c r="O14" s="2">
        <f t="shared" si="5"/>
        <v>0.46</v>
      </c>
      <c r="P14" s="2">
        <f t="shared" si="6"/>
        <v>2.3914108118289697E-2</v>
      </c>
      <c r="Q14" s="2">
        <f t="shared" si="7"/>
        <v>2.3914108118289699</v>
      </c>
      <c r="R14" s="1">
        <v>2</v>
      </c>
      <c r="S14" s="1">
        <v>67</v>
      </c>
      <c r="T14" s="2">
        <v>0.25</v>
      </c>
      <c r="U14" s="2">
        <v>1.33</v>
      </c>
      <c r="V14" s="1">
        <v>23</v>
      </c>
      <c r="W14" s="2">
        <v>50</v>
      </c>
      <c r="X14" s="2">
        <f t="shared" si="8"/>
        <v>2.9850746268656716E-2</v>
      </c>
      <c r="Y14" s="2">
        <f t="shared" si="9"/>
        <v>1.58</v>
      </c>
      <c r="Z14" s="2">
        <f t="shared" si="10"/>
        <v>0.46</v>
      </c>
      <c r="AA14" s="2">
        <f t="shared" si="11"/>
        <v>0.21695522388059704</v>
      </c>
      <c r="AB14" s="1">
        <v>23</v>
      </c>
      <c r="AC14" s="2">
        <v>50</v>
      </c>
      <c r="AD14" s="2">
        <v>7</v>
      </c>
      <c r="AE14" s="5">
        <v>5</v>
      </c>
      <c r="AF14" s="2">
        <v>15</v>
      </c>
      <c r="AG14" s="2">
        <v>7</v>
      </c>
      <c r="AH14" s="2">
        <f t="shared" si="12"/>
        <v>1.5333333333333334</v>
      </c>
      <c r="AI14" s="24" t="s">
        <v>30</v>
      </c>
      <c r="AJ14" s="2">
        <v>1.1648211215600532</v>
      </c>
      <c r="AK14" s="2">
        <v>2.3914108118289699</v>
      </c>
      <c r="AL14" s="2">
        <v>0.21695522388059704</v>
      </c>
      <c r="AM14" s="2">
        <v>1.5333333333333334</v>
      </c>
      <c r="AN14" s="2">
        <f t="shared" si="13"/>
        <v>6.3065204906029537</v>
      </c>
    </row>
    <row r="15" spans="1:40" x14ac:dyDescent="0.25">
      <c r="A15" s="1"/>
      <c r="B15" s="24" t="s">
        <v>32</v>
      </c>
      <c r="C15" s="1" t="s">
        <v>33</v>
      </c>
      <c r="D15" s="1">
        <v>12</v>
      </c>
      <c r="E15" s="2">
        <v>664</v>
      </c>
      <c r="F15" s="2">
        <f t="shared" si="0"/>
        <v>1.8072289156626505E-2</v>
      </c>
      <c r="G15" s="2">
        <f t="shared" si="1"/>
        <v>4.0133754996884337</v>
      </c>
      <c r="H15" s="2">
        <f t="shared" si="2"/>
        <v>7.2530882524489762E-2</v>
      </c>
      <c r="I15" s="2">
        <f t="shared" si="3"/>
        <v>7.2530882524489764</v>
      </c>
      <c r="J15" s="2">
        <v>151</v>
      </c>
      <c r="K15" s="2">
        <v>5309</v>
      </c>
      <c r="L15" s="1">
        <v>12</v>
      </c>
      <c r="M15" s="2">
        <v>50</v>
      </c>
      <c r="N15" s="2">
        <f t="shared" si="4"/>
        <v>2.8442267847052175E-2</v>
      </c>
      <c r="O15" s="2">
        <f t="shared" si="5"/>
        <v>0.24</v>
      </c>
      <c r="P15" s="2">
        <f t="shared" si="6"/>
        <v>6.8261442832925215E-3</v>
      </c>
      <c r="Q15" s="2">
        <f t="shared" si="7"/>
        <v>0.68261442832925212</v>
      </c>
      <c r="R15" s="1">
        <v>3</v>
      </c>
      <c r="S15" s="1">
        <v>67</v>
      </c>
      <c r="T15" s="2">
        <v>0.25</v>
      </c>
      <c r="U15" s="2">
        <v>2.33</v>
      </c>
      <c r="V15" s="1">
        <v>12</v>
      </c>
      <c r="W15" s="2">
        <v>50</v>
      </c>
      <c r="X15" s="2">
        <f t="shared" si="8"/>
        <v>4.4776119402985072E-2</v>
      </c>
      <c r="Y15" s="2">
        <f t="shared" si="9"/>
        <v>2.58</v>
      </c>
      <c r="Z15" s="2">
        <f t="shared" si="10"/>
        <v>0.24</v>
      </c>
      <c r="AA15" s="2">
        <f t="shared" si="11"/>
        <v>0.27725373134328357</v>
      </c>
      <c r="AB15" s="1">
        <v>12</v>
      </c>
      <c r="AC15" s="2">
        <v>50</v>
      </c>
      <c r="AD15" s="2">
        <v>7</v>
      </c>
      <c r="AE15" s="5">
        <v>4</v>
      </c>
      <c r="AF15" s="2">
        <v>15</v>
      </c>
      <c r="AG15" s="2">
        <v>6</v>
      </c>
      <c r="AH15" s="2">
        <f t="shared" si="12"/>
        <v>0.54857142857142849</v>
      </c>
      <c r="AI15" s="24" t="s">
        <v>32</v>
      </c>
      <c r="AJ15" s="2">
        <v>0.72530882524489759</v>
      </c>
      <c r="AK15" s="2">
        <v>0.68261442832925212</v>
      </c>
      <c r="AL15" s="2">
        <v>0.27725373134328357</v>
      </c>
      <c r="AM15" s="2">
        <v>0.54857142857142849</v>
      </c>
      <c r="AN15" s="2">
        <f t="shared" si="13"/>
        <v>3.2337484134888617</v>
      </c>
    </row>
    <row r="16" spans="1:40" x14ac:dyDescent="0.25">
      <c r="A16" s="1"/>
      <c r="B16" s="24" t="s">
        <v>34</v>
      </c>
      <c r="C16" s="1" t="s">
        <v>35</v>
      </c>
      <c r="D16" s="1">
        <v>10</v>
      </c>
      <c r="E16" s="2">
        <v>664</v>
      </c>
      <c r="F16" s="2">
        <f t="shared" si="0"/>
        <v>1.5060240963855422E-2</v>
      </c>
      <c r="G16" s="2">
        <f t="shared" si="1"/>
        <v>4.1956970564823886</v>
      </c>
      <c r="H16" s="2">
        <f t="shared" si="2"/>
        <v>6.318820868196369E-2</v>
      </c>
      <c r="I16" s="2">
        <f t="shared" si="3"/>
        <v>6.3188208681963687</v>
      </c>
      <c r="J16" s="2">
        <v>143</v>
      </c>
      <c r="K16" s="2">
        <v>5309</v>
      </c>
      <c r="L16" s="1">
        <v>10</v>
      </c>
      <c r="M16" s="2">
        <v>50</v>
      </c>
      <c r="N16" s="2">
        <f t="shared" si="4"/>
        <v>2.6935392729327556E-2</v>
      </c>
      <c r="O16" s="2">
        <f t="shared" si="5"/>
        <v>0.2</v>
      </c>
      <c r="P16" s="2">
        <f t="shared" si="6"/>
        <v>5.3870785458655117E-3</v>
      </c>
      <c r="Q16" s="2">
        <f t="shared" si="7"/>
        <v>0.53870785458655113</v>
      </c>
      <c r="R16" s="1">
        <v>1</v>
      </c>
      <c r="S16" s="1">
        <v>67</v>
      </c>
      <c r="T16" s="2">
        <v>0.25</v>
      </c>
      <c r="U16" s="2">
        <v>1</v>
      </c>
      <c r="V16" s="1">
        <v>10</v>
      </c>
      <c r="W16" s="2">
        <v>50</v>
      </c>
      <c r="X16" s="2">
        <f t="shared" si="8"/>
        <v>1.4925373134328358E-2</v>
      </c>
      <c r="Y16" s="2">
        <f t="shared" si="9"/>
        <v>1.25</v>
      </c>
      <c r="Z16" s="2">
        <f t="shared" si="10"/>
        <v>0.2</v>
      </c>
      <c r="AA16" s="2">
        <f t="shared" si="11"/>
        <v>3.7313432835820892E-2</v>
      </c>
      <c r="AB16" s="1">
        <v>10</v>
      </c>
      <c r="AC16" s="2">
        <v>50</v>
      </c>
      <c r="AD16" s="2">
        <v>7</v>
      </c>
      <c r="AE16" s="5">
        <v>2</v>
      </c>
      <c r="AF16" s="2">
        <v>15</v>
      </c>
      <c r="AG16" s="2">
        <v>2</v>
      </c>
      <c r="AH16" s="2">
        <f t="shared" si="12"/>
        <v>7.6190476190476197E-2</v>
      </c>
      <c r="AI16" s="24" t="s">
        <v>34</v>
      </c>
      <c r="AJ16" s="2">
        <v>0.63188208681963687</v>
      </c>
      <c r="AK16" s="2">
        <v>0.53870785458655113</v>
      </c>
      <c r="AL16" s="2">
        <v>3.7313432835820892E-2</v>
      </c>
      <c r="AM16" s="2">
        <v>7.6190476190476197E-2</v>
      </c>
      <c r="AN16" s="2">
        <f t="shared" si="13"/>
        <v>2.2840938504324848</v>
      </c>
    </row>
    <row r="17" spans="1:40" x14ac:dyDescent="0.25">
      <c r="B17" s="24" t="s">
        <v>36</v>
      </c>
      <c r="C17" s="1" t="s">
        <v>37</v>
      </c>
      <c r="D17" s="1">
        <v>16</v>
      </c>
      <c r="E17" s="2">
        <v>664</v>
      </c>
      <c r="F17" s="2">
        <f t="shared" si="0"/>
        <v>2.4096385542168676E-2</v>
      </c>
      <c r="G17" s="2">
        <f t="shared" si="1"/>
        <v>3.7256934272366524</v>
      </c>
      <c r="H17" s="2">
        <f t="shared" si="2"/>
        <v>8.9775745234618134E-2</v>
      </c>
      <c r="I17" s="2">
        <f t="shared" si="3"/>
        <v>8.9775745234618132</v>
      </c>
      <c r="J17" s="2">
        <v>196</v>
      </c>
      <c r="K17" s="2">
        <v>5309</v>
      </c>
      <c r="L17" s="1">
        <v>16</v>
      </c>
      <c r="M17" s="2">
        <v>50</v>
      </c>
      <c r="N17" s="2">
        <f t="shared" si="4"/>
        <v>3.6918440384253154E-2</v>
      </c>
      <c r="O17" s="2">
        <f t="shared" si="5"/>
        <v>0.32</v>
      </c>
      <c r="P17" s="2">
        <f t="shared" si="6"/>
        <v>1.181390092296101E-2</v>
      </c>
      <c r="Q17" s="2">
        <f t="shared" si="7"/>
        <v>1.1813900922961009</v>
      </c>
      <c r="R17" s="1">
        <v>2</v>
      </c>
      <c r="S17" s="1">
        <v>67</v>
      </c>
      <c r="T17" s="2">
        <v>0.25</v>
      </c>
      <c r="U17" s="2">
        <v>1</v>
      </c>
      <c r="V17" s="1">
        <v>16</v>
      </c>
      <c r="W17" s="2">
        <v>50</v>
      </c>
      <c r="X17" s="2">
        <f t="shared" si="8"/>
        <v>2.9850746268656716E-2</v>
      </c>
      <c r="Y17" s="2">
        <f t="shared" si="9"/>
        <v>1.25</v>
      </c>
      <c r="Z17" s="2">
        <f t="shared" si="10"/>
        <v>0.32</v>
      </c>
      <c r="AA17" s="2">
        <f t="shared" si="11"/>
        <v>0.11940298507462685</v>
      </c>
      <c r="AB17" s="1">
        <v>16</v>
      </c>
      <c r="AC17" s="2">
        <v>50</v>
      </c>
      <c r="AD17" s="2">
        <v>7</v>
      </c>
      <c r="AE17" s="5">
        <v>2</v>
      </c>
      <c r="AF17" s="2">
        <v>15</v>
      </c>
      <c r="AG17" s="2">
        <v>2</v>
      </c>
      <c r="AH17" s="2">
        <f t="shared" si="12"/>
        <v>0.12190476190476189</v>
      </c>
      <c r="AI17" s="24" t="s">
        <v>36</v>
      </c>
      <c r="AJ17" s="2">
        <v>0.89775745234618132</v>
      </c>
      <c r="AK17" s="2">
        <v>1.1813900922961009</v>
      </c>
      <c r="AL17" s="2">
        <v>0.11940298507462685</v>
      </c>
      <c r="AM17" s="2">
        <v>0.12190476190476189</v>
      </c>
      <c r="AN17" s="2">
        <f t="shared" si="13"/>
        <v>3.3204552916216707</v>
      </c>
    </row>
    <row r="18" spans="1:40" x14ac:dyDescent="0.25">
      <c r="A18" s="1" t="s">
        <v>38</v>
      </c>
      <c r="B18" s="24" t="s">
        <v>39</v>
      </c>
      <c r="C18" s="1" t="s">
        <v>40</v>
      </c>
      <c r="D18" s="1">
        <v>10</v>
      </c>
      <c r="E18" s="2">
        <v>664</v>
      </c>
      <c r="F18" s="2">
        <f t="shared" si="0"/>
        <v>1.5060240963855422E-2</v>
      </c>
      <c r="G18" s="2">
        <f t="shared" si="1"/>
        <v>4.1956970564823886</v>
      </c>
      <c r="H18" s="2">
        <f t="shared" si="2"/>
        <v>6.318820868196369E-2</v>
      </c>
      <c r="I18" s="2">
        <f t="shared" si="3"/>
        <v>6.3188208681963687</v>
      </c>
      <c r="J18" s="2">
        <v>113</v>
      </c>
      <c r="K18" s="2">
        <v>5309</v>
      </c>
      <c r="L18" s="1">
        <v>10</v>
      </c>
      <c r="M18" s="2">
        <v>50</v>
      </c>
      <c r="N18" s="2">
        <f t="shared" si="4"/>
        <v>2.1284611037860238E-2</v>
      </c>
      <c r="O18" s="2">
        <f t="shared" si="5"/>
        <v>0.2</v>
      </c>
      <c r="P18" s="2">
        <f t="shared" si="6"/>
        <v>4.2569222075720479E-3</v>
      </c>
      <c r="Q18" s="2">
        <f t="shared" si="7"/>
        <v>0.42569222075720481</v>
      </c>
      <c r="R18" s="1">
        <v>2</v>
      </c>
      <c r="S18" s="1">
        <v>67</v>
      </c>
      <c r="T18" s="2">
        <v>0.25</v>
      </c>
      <c r="U18" s="2">
        <v>2</v>
      </c>
      <c r="V18" s="1">
        <v>10</v>
      </c>
      <c r="W18" s="2">
        <v>50</v>
      </c>
      <c r="X18" s="2">
        <f t="shared" si="8"/>
        <v>2.9850746268656716E-2</v>
      </c>
      <c r="Y18" s="2">
        <f t="shared" si="9"/>
        <v>2.25</v>
      </c>
      <c r="Z18" s="2">
        <f t="shared" si="10"/>
        <v>0.2</v>
      </c>
      <c r="AA18" s="2">
        <f t="shared" si="11"/>
        <v>0.13432835820895522</v>
      </c>
      <c r="AB18" s="1">
        <v>10</v>
      </c>
      <c r="AC18" s="2">
        <v>50</v>
      </c>
      <c r="AD18" s="2">
        <v>7</v>
      </c>
      <c r="AE18" s="5">
        <v>2</v>
      </c>
      <c r="AF18" s="2">
        <v>15</v>
      </c>
      <c r="AG18" s="2">
        <v>2</v>
      </c>
      <c r="AH18" s="2">
        <f t="shared" si="12"/>
        <v>7.6190476190476197E-2</v>
      </c>
      <c r="AI18" s="24" t="s">
        <v>39</v>
      </c>
      <c r="AJ18" s="2">
        <v>0.63188208681963687</v>
      </c>
      <c r="AK18" s="2">
        <v>0.42569222075720481</v>
      </c>
      <c r="AL18" s="2">
        <v>0.13432835820895522</v>
      </c>
      <c r="AM18" s="2">
        <v>7.6190476190476197E-2</v>
      </c>
      <c r="AN18" s="2">
        <f t="shared" si="13"/>
        <v>2.2680931419762729</v>
      </c>
    </row>
    <row r="19" spans="1:40" x14ac:dyDescent="0.25">
      <c r="A19" s="1"/>
      <c r="B19" s="24" t="s">
        <v>41</v>
      </c>
      <c r="C19" s="1" t="s">
        <v>42</v>
      </c>
      <c r="D19" s="1">
        <v>1</v>
      </c>
      <c r="E19" s="2">
        <v>664</v>
      </c>
      <c r="F19" s="2">
        <f t="shared" si="0"/>
        <v>1.5060240963855422E-3</v>
      </c>
      <c r="G19" s="2">
        <f t="shared" si="1"/>
        <v>6.4982821494764336</v>
      </c>
      <c r="H19" s="2">
        <f t="shared" si="2"/>
        <v>9.7865695022235442E-3</v>
      </c>
      <c r="I19" s="2">
        <f t="shared" si="3"/>
        <v>0.97865695022235444</v>
      </c>
      <c r="J19" s="2">
        <v>19</v>
      </c>
      <c r="K19" s="2">
        <v>5309</v>
      </c>
      <c r="L19" s="1">
        <v>1</v>
      </c>
      <c r="M19" s="2">
        <v>50</v>
      </c>
      <c r="N19" s="2">
        <f t="shared" si="4"/>
        <v>3.5788284045959692E-3</v>
      </c>
      <c r="O19" s="2">
        <f t="shared" si="5"/>
        <v>0.02</v>
      </c>
      <c r="P19" s="2">
        <f t="shared" si="6"/>
        <v>7.1576568091919379E-5</v>
      </c>
      <c r="Q19" s="2">
        <f t="shared" si="7"/>
        <v>7.1576568091919375E-3</v>
      </c>
      <c r="R19" s="1">
        <v>1</v>
      </c>
      <c r="S19" s="1">
        <v>67</v>
      </c>
      <c r="T19" s="2">
        <v>0</v>
      </c>
      <c r="U19" s="2">
        <v>1</v>
      </c>
      <c r="V19" s="1">
        <v>1</v>
      </c>
      <c r="W19" s="2">
        <v>50</v>
      </c>
      <c r="X19" s="2">
        <f t="shared" si="8"/>
        <v>1.4925373134328358E-2</v>
      </c>
      <c r="Y19" s="2">
        <f t="shared" si="9"/>
        <v>1</v>
      </c>
      <c r="Z19" s="2">
        <f t="shared" si="10"/>
        <v>0.02</v>
      </c>
      <c r="AA19" s="2">
        <f t="shared" si="11"/>
        <v>2.9850746268656717E-3</v>
      </c>
      <c r="AB19" s="1">
        <v>1</v>
      </c>
      <c r="AC19" s="2">
        <v>50</v>
      </c>
      <c r="AD19" s="2">
        <v>7</v>
      </c>
      <c r="AE19" s="5">
        <v>1</v>
      </c>
      <c r="AF19" s="2">
        <v>15</v>
      </c>
      <c r="AG19" s="2">
        <v>2</v>
      </c>
      <c r="AH19" s="2">
        <f t="shared" si="12"/>
        <v>3.8095238095238091E-3</v>
      </c>
      <c r="AI19" s="24" t="s">
        <v>41</v>
      </c>
      <c r="AJ19" s="2">
        <v>9.7865695022235438E-2</v>
      </c>
      <c r="AK19" s="2">
        <v>7.1576568091919375E-3</v>
      </c>
      <c r="AL19" s="2">
        <v>2.9850746268656717E-3</v>
      </c>
      <c r="AM19" s="2">
        <v>3.8095238095238091E-3</v>
      </c>
      <c r="AN19" s="2">
        <f t="shared" si="13"/>
        <v>1.1118179502678169</v>
      </c>
    </row>
    <row r="20" spans="1:40" x14ac:dyDescent="0.25">
      <c r="A20" s="1"/>
      <c r="B20" s="24" t="s">
        <v>43</v>
      </c>
      <c r="C20" s="1" t="s">
        <v>44</v>
      </c>
      <c r="D20" s="1">
        <v>5</v>
      </c>
      <c r="E20" s="2">
        <v>664</v>
      </c>
      <c r="F20" s="2">
        <f t="shared" si="0"/>
        <v>7.5301204819277108E-3</v>
      </c>
      <c r="G20" s="2">
        <f t="shared" si="1"/>
        <v>4.8888442370423331</v>
      </c>
      <c r="H20" s="2">
        <f t="shared" si="2"/>
        <v>3.6813586122306723E-2</v>
      </c>
      <c r="I20" s="2">
        <f t="shared" si="3"/>
        <v>3.6813586122306723</v>
      </c>
      <c r="J20" s="2">
        <v>76</v>
      </c>
      <c r="K20" s="2">
        <v>5309</v>
      </c>
      <c r="L20" s="1">
        <v>5</v>
      </c>
      <c r="M20" s="2">
        <v>50</v>
      </c>
      <c r="N20" s="2">
        <f t="shared" si="4"/>
        <v>1.4315313618383877E-2</v>
      </c>
      <c r="O20" s="2">
        <f t="shared" si="5"/>
        <v>0.1</v>
      </c>
      <c r="P20" s="2">
        <f t="shared" si="6"/>
        <v>1.4315313618383878E-3</v>
      </c>
      <c r="Q20" s="2">
        <f t="shared" si="7"/>
        <v>0.14315313618383879</v>
      </c>
      <c r="R20" s="1">
        <v>1</v>
      </c>
      <c r="S20" s="1">
        <v>67</v>
      </c>
      <c r="T20" s="2">
        <v>0</v>
      </c>
      <c r="U20" s="2">
        <v>1</v>
      </c>
      <c r="V20" s="1">
        <v>5</v>
      </c>
      <c r="W20" s="2">
        <v>50</v>
      </c>
      <c r="X20" s="2">
        <f t="shared" si="8"/>
        <v>1.4925373134328358E-2</v>
      </c>
      <c r="Y20" s="2">
        <f t="shared" si="9"/>
        <v>1</v>
      </c>
      <c r="Z20" s="2">
        <f t="shared" si="10"/>
        <v>0.1</v>
      </c>
      <c r="AA20" s="2">
        <f t="shared" si="11"/>
        <v>1.4925373134328358E-2</v>
      </c>
      <c r="AB20" s="1">
        <v>5</v>
      </c>
      <c r="AC20" s="2">
        <v>50</v>
      </c>
      <c r="AD20" s="2">
        <v>7</v>
      </c>
      <c r="AE20" s="5">
        <v>2</v>
      </c>
      <c r="AF20" s="2">
        <v>15</v>
      </c>
      <c r="AG20" s="2">
        <v>3</v>
      </c>
      <c r="AH20" s="2">
        <f t="shared" si="12"/>
        <v>5.7142857142857141E-2</v>
      </c>
      <c r="AI20" s="24" t="s">
        <v>43</v>
      </c>
      <c r="AJ20" s="2">
        <v>0.36813586122306724</v>
      </c>
      <c r="AK20" s="2">
        <v>0.14315313618383879</v>
      </c>
      <c r="AL20" s="2">
        <v>1.4925373134328358E-2</v>
      </c>
      <c r="AM20" s="2">
        <v>5.7142857142857141E-2</v>
      </c>
      <c r="AN20" s="2">
        <f t="shared" si="13"/>
        <v>1.5833572276840915</v>
      </c>
    </row>
    <row r="21" spans="1:40" ht="30" x14ac:dyDescent="0.25">
      <c r="A21" s="1" t="s">
        <v>45</v>
      </c>
      <c r="B21" s="24" t="s">
        <v>46</v>
      </c>
      <c r="C21" s="1" t="s">
        <v>47</v>
      </c>
      <c r="D21" s="1">
        <v>35</v>
      </c>
      <c r="E21" s="2">
        <v>664</v>
      </c>
      <c r="F21" s="2">
        <f t="shared" si="0"/>
        <v>5.2710843373493979E-2</v>
      </c>
      <c r="G21" s="2">
        <f t="shared" si="1"/>
        <v>2.9429340879870201</v>
      </c>
      <c r="H21" s="2">
        <f t="shared" si="2"/>
        <v>0.15512453777040017</v>
      </c>
      <c r="I21" s="2">
        <f t="shared" si="3"/>
        <v>15.512453777040017</v>
      </c>
      <c r="J21" s="2">
        <v>245</v>
      </c>
      <c r="K21" s="2">
        <v>5309</v>
      </c>
      <c r="L21" s="1">
        <v>35</v>
      </c>
      <c r="M21" s="2">
        <v>50</v>
      </c>
      <c r="N21" s="2">
        <f t="shared" si="4"/>
        <v>4.6148050480316442E-2</v>
      </c>
      <c r="O21" s="2">
        <f t="shared" si="5"/>
        <v>0.7</v>
      </c>
      <c r="P21" s="2">
        <f t="shared" si="6"/>
        <v>3.2303635336221506E-2</v>
      </c>
      <c r="Q21" s="2">
        <f t="shared" si="7"/>
        <v>3.2303635336221506</v>
      </c>
      <c r="R21" s="1">
        <v>2</v>
      </c>
      <c r="S21" s="1">
        <v>67</v>
      </c>
      <c r="T21" s="2">
        <v>0.25</v>
      </c>
      <c r="U21" s="2">
        <v>0.66</v>
      </c>
      <c r="V21" s="1">
        <v>35</v>
      </c>
      <c r="W21" s="2">
        <v>50</v>
      </c>
      <c r="X21" s="2">
        <f t="shared" si="8"/>
        <v>2.9850746268656716E-2</v>
      </c>
      <c r="Y21" s="2">
        <f t="shared" si="9"/>
        <v>0.91</v>
      </c>
      <c r="Z21" s="2">
        <f t="shared" si="10"/>
        <v>0.7</v>
      </c>
      <c r="AA21" s="2">
        <f t="shared" si="11"/>
        <v>0.19014925373134328</v>
      </c>
      <c r="AB21" s="1">
        <v>35</v>
      </c>
      <c r="AC21" s="2">
        <v>50</v>
      </c>
      <c r="AD21" s="2">
        <v>7</v>
      </c>
      <c r="AE21" s="5">
        <v>4</v>
      </c>
      <c r="AF21" s="2">
        <v>15</v>
      </c>
      <c r="AG21" s="2">
        <v>6</v>
      </c>
      <c r="AH21" s="2">
        <f t="shared" si="12"/>
        <v>1.5999999999999996</v>
      </c>
      <c r="AI21" s="24" t="s">
        <v>46</v>
      </c>
      <c r="AJ21" s="2">
        <v>1.5512453777040016</v>
      </c>
      <c r="AK21" s="2">
        <v>3.2303635336221506</v>
      </c>
      <c r="AL21" s="2">
        <v>0.19014925373134328</v>
      </c>
      <c r="AM21" s="2">
        <v>1.5999999999999996</v>
      </c>
      <c r="AN21" s="2">
        <f t="shared" si="13"/>
        <v>7.5717581650574957</v>
      </c>
    </row>
    <row r="22" spans="1:40" ht="30" x14ac:dyDescent="0.25">
      <c r="A22" s="1"/>
      <c r="B22" s="24" t="s">
        <v>48</v>
      </c>
      <c r="C22" s="1" t="s">
        <v>47</v>
      </c>
      <c r="D22" s="1">
        <v>6</v>
      </c>
      <c r="E22" s="2">
        <v>664</v>
      </c>
      <c r="F22" s="2">
        <f t="shared" si="0"/>
        <v>9.0361445783132526E-3</v>
      </c>
      <c r="G22" s="2">
        <f t="shared" si="1"/>
        <v>4.7065226802483791</v>
      </c>
      <c r="H22" s="2">
        <f t="shared" si="2"/>
        <v>4.2528819399834751E-2</v>
      </c>
      <c r="I22" s="2">
        <f t="shared" si="3"/>
        <v>4.2528819399834754</v>
      </c>
      <c r="J22" s="2">
        <v>82</v>
      </c>
      <c r="K22" s="2">
        <v>5309</v>
      </c>
      <c r="L22" s="1">
        <v>6</v>
      </c>
      <c r="M22" s="2">
        <v>50</v>
      </c>
      <c r="N22" s="2">
        <f t="shared" si="4"/>
        <v>1.544546995667734E-2</v>
      </c>
      <c r="O22" s="2">
        <f t="shared" si="5"/>
        <v>0.12</v>
      </c>
      <c r="P22" s="2">
        <f t="shared" si="6"/>
        <v>1.8534563948012807E-3</v>
      </c>
      <c r="Q22" s="2">
        <f t="shared" si="7"/>
        <v>0.18534563948012808</v>
      </c>
      <c r="R22" s="1">
        <v>2</v>
      </c>
      <c r="S22" s="1">
        <v>67</v>
      </c>
      <c r="T22" s="2">
        <v>0.25</v>
      </c>
      <c r="U22" s="2">
        <v>0.66</v>
      </c>
      <c r="V22" s="1">
        <v>6</v>
      </c>
      <c r="W22" s="2">
        <v>50</v>
      </c>
      <c r="X22" s="2">
        <f t="shared" si="8"/>
        <v>2.9850746268656716E-2</v>
      </c>
      <c r="Y22" s="2">
        <f t="shared" si="9"/>
        <v>0.91</v>
      </c>
      <c r="Z22" s="2">
        <f t="shared" si="10"/>
        <v>0.12</v>
      </c>
      <c r="AA22" s="2">
        <f t="shared" si="11"/>
        <v>3.2597014925373133E-2</v>
      </c>
      <c r="AB22" s="1">
        <v>6</v>
      </c>
      <c r="AC22" s="2">
        <v>50</v>
      </c>
      <c r="AD22" s="2">
        <v>7</v>
      </c>
      <c r="AE22" s="5">
        <v>4</v>
      </c>
      <c r="AF22" s="2">
        <v>15</v>
      </c>
      <c r="AG22" s="2">
        <v>6</v>
      </c>
      <c r="AH22" s="2">
        <f t="shared" si="12"/>
        <v>0.27428571428571424</v>
      </c>
      <c r="AI22" s="24" t="s">
        <v>48</v>
      </c>
      <c r="AJ22" s="2">
        <v>0.4252881939983475</v>
      </c>
      <c r="AK22" s="2">
        <v>0.18534563948012808</v>
      </c>
      <c r="AL22" s="2">
        <v>3.2597014925373133E-2</v>
      </c>
      <c r="AM22" s="2">
        <v>0.27428571428571424</v>
      </c>
      <c r="AN22" s="2">
        <f t="shared" si="13"/>
        <v>1.9175165626895629</v>
      </c>
    </row>
    <row r="23" spans="1:40" x14ac:dyDescent="0.25">
      <c r="A23" s="1"/>
      <c r="B23" s="24" t="s">
        <v>49</v>
      </c>
      <c r="C23" s="1" t="s">
        <v>47</v>
      </c>
      <c r="D23" s="1">
        <v>6</v>
      </c>
      <c r="E23" s="2">
        <v>664</v>
      </c>
      <c r="F23" s="2">
        <f t="shared" si="0"/>
        <v>9.0361445783132526E-3</v>
      </c>
      <c r="G23" s="2">
        <f t="shared" si="1"/>
        <v>4.7065226802483791</v>
      </c>
      <c r="H23" s="2">
        <f t="shared" si="2"/>
        <v>4.2528819399834751E-2</v>
      </c>
      <c r="I23" s="2">
        <f t="shared" si="3"/>
        <v>4.2528819399834754</v>
      </c>
      <c r="J23" s="2">
        <v>82</v>
      </c>
      <c r="K23" s="2">
        <v>5309</v>
      </c>
      <c r="L23" s="1">
        <v>6</v>
      </c>
      <c r="M23" s="2">
        <v>50</v>
      </c>
      <c r="N23" s="2">
        <f t="shared" si="4"/>
        <v>1.544546995667734E-2</v>
      </c>
      <c r="O23" s="2">
        <f t="shared" si="5"/>
        <v>0.12</v>
      </c>
      <c r="P23" s="2">
        <f t="shared" si="6"/>
        <v>1.8534563948012807E-3</v>
      </c>
      <c r="Q23" s="2">
        <f t="shared" si="7"/>
        <v>0.18534563948012808</v>
      </c>
      <c r="R23" s="1">
        <v>2</v>
      </c>
      <c r="S23" s="1">
        <v>67</v>
      </c>
      <c r="T23" s="2">
        <v>0.25</v>
      </c>
      <c r="U23" s="2">
        <v>0.66</v>
      </c>
      <c r="V23" s="1">
        <v>6</v>
      </c>
      <c r="W23" s="2">
        <v>50</v>
      </c>
      <c r="X23" s="2">
        <f t="shared" si="8"/>
        <v>2.9850746268656716E-2</v>
      </c>
      <c r="Y23" s="2">
        <f t="shared" si="9"/>
        <v>0.91</v>
      </c>
      <c r="Z23" s="2">
        <f t="shared" si="10"/>
        <v>0.12</v>
      </c>
      <c r="AA23" s="2">
        <f t="shared" si="11"/>
        <v>3.2597014925373133E-2</v>
      </c>
      <c r="AB23" s="1">
        <v>6</v>
      </c>
      <c r="AC23" s="2">
        <v>50</v>
      </c>
      <c r="AD23" s="2">
        <v>7</v>
      </c>
      <c r="AE23" s="5">
        <v>4</v>
      </c>
      <c r="AF23" s="2">
        <v>15</v>
      </c>
      <c r="AG23" s="2">
        <v>6</v>
      </c>
      <c r="AH23" s="2">
        <f t="shared" si="12"/>
        <v>0.27428571428571424</v>
      </c>
      <c r="AI23" s="24" t="s">
        <v>49</v>
      </c>
      <c r="AJ23" s="2">
        <v>0.4252881939983475</v>
      </c>
      <c r="AK23" s="2">
        <v>0.18534563948012808</v>
      </c>
      <c r="AL23" s="2">
        <v>3.2597014925373133E-2</v>
      </c>
      <c r="AM23" s="2">
        <v>0.27428571428571424</v>
      </c>
      <c r="AN23" s="2">
        <f t="shared" si="13"/>
        <v>1.9175165626895629</v>
      </c>
    </row>
    <row r="24" spans="1:40" x14ac:dyDescent="0.25">
      <c r="A24" s="1" t="s">
        <v>50</v>
      </c>
      <c r="B24" s="24" t="s">
        <v>51</v>
      </c>
      <c r="C24" s="1" t="s">
        <v>52</v>
      </c>
      <c r="D24" s="1">
        <v>10</v>
      </c>
      <c r="E24" s="2">
        <v>664</v>
      </c>
      <c r="F24" s="2">
        <f t="shared" si="0"/>
        <v>1.5060240963855422E-2</v>
      </c>
      <c r="G24" s="2">
        <f t="shared" si="1"/>
        <v>4.1956970564823886</v>
      </c>
      <c r="H24" s="2">
        <f t="shared" si="2"/>
        <v>6.318820868196369E-2</v>
      </c>
      <c r="I24" s="2">
        <f t="shared" si="3"/>
        <v>6.3188208681963687</v>
      </c>
      <c r="J24" s="2">
        <v>128</v>
      </c>
      <c r="K24" s="2">
        <v>5309</v>
      </c>
      <c r="L24" s="1">
        <v>10</v>
      </c>
      <c r="M24" s="2">
        <v>50</v>
      </c>
      <c r="N24" s="2">
        <f t="shared" si="4"/>
        <v>2.4110001883593898E-2</v>
      </c>
      <c r="O24" s="2">
        <f t="shared" si="5"/>
        <v>0.2</v>
      </c>
      <c r="P24" s="2">
        <f t="shared" si="6"/>
        <v>4.8220003767187802E-3</v>
      </c>
      <c r="Q24" s="2">
        <f t="shared" si="7"/>
        <v>0.48220003767187802</v>
      </c>
      <c r="R24" s="1">
        <v>2</v>
      </c>
      <c r="S24" s="1">
        <v>67</v>
      </c>
      <c r="T24" s="2">
        <v>0.25</v>
      </c>
      <c r="U24" s="2">
        <v>2</v>
      </c>
      <c r="V24" s="1">
        <v>10</v>
      </c>
      <c r="W24" s="2">
        <v>50</v>
      </c>
      <c r="X24" s="2">
        <f t="shared" si="8"/>
        <v>2.9850746268656716E-2</v>
      </c>
      <c r="Y24" s="2">
        <f t="shared" si="9"/>
        <v>2.25</v>
      </c>
      <c r="Z24" s="2">
        <f t="shared" si="10"/>
        <v>0.2</v>
      </c>
      <c r="AA24" s="2">
        <f t="shared" si="11"/>
        <v>0.13432835820895522</v>
      </c>
      <c r="AB24" s="1">
        <v>10</v>
      </c>
      <c r="AC24" s="2">
        <v>50</v>
      </c>
      <c r="AD24" s="2">
        <v>7</v>
      </c>
      <c r="AE24" s="5">
        <v>4</v>
      </c>
      <c r="AF24" s="2">
        <v>15</v>
      </c>
      <c r="AG24" s="2">
        <v>3</v>
      </c>
      <c r="AH24" s="2">
        <f t="shared" si="12"/>
        <v>0.22857142857142856</v>
      </c>
      <c r="AI24" s="24" t="s">
        <v>51</v>
      </c>
      <c r="AJ24" s="2">
        <v>0.63188208681963687</v>
      </c>
      <c r="AK24" s="2">
        <v>0.48220003767187802</v>
      </c>
      <c r="AL24" s="2">
        <v>0.13432835820895522</v>
      </c>
      <c r="AM24" s="2">
        <v>0.22857142857142856</v>
      </c>
      <c r="AN24" s="2">
        <f t="shared" si="13"/>
        <v>2.4769819112718987</v>
      </c>
    </row>
    <row r="25" spans="1:40" x14ac:dyDescent="0.25">
      <c r="A25" s="1"/>
      <c r="B25" s="24" t="s">
        <v>53</v>
      </c>
      <c r="C25" s="1" t="s">
        <v>54</v>
      </c>
      <c r="D25" s="1">
        <v>45</v>
      </c>
      <c r="E25" s="2">
        <v>664</v>
      </c>
      <c r="F25" s="2">
        <f t="shared" si="0"/>
        <v>6.7771084337349394E-2</v>
      </c>
      <c r="G25" s="2">
        <f t="shared" si="1"/>
        <v>2.6916196597061139</v>
      </c>
      <c r="H25" s="2">
        <f t="shared" si="2"/>
        <v>0.18241398296201072</v>
      </c>
      <c r="I25" s="2">
        <f t="shared" si="3"/>
        <v>18.241398296201073</v>
      </c>
      <c r="J25" s="2">
        <v>174</v>
      </c>
      <c r="K25" s="2">
        <v>5309</v>
      </c>
      <c r="L25" s="1">
        <v>45</v>
      </c>
      <c r="M25" s="2">
        <v>50</v>
      </c>
      <c r="N25" s="2">
        <f t="shared" si="4"/>
        <v>3.2774533810510452E-2</v>
      </c>
      <c r="O25" s="2">
        <f t="shared" si="5"/>
        <v>0.9</v>
      </c>
      <c r="P25" s="2">
        <f t="shared" si="6"/>
        <v>2.9497080429459407E-2</v>
      </c>
      <c r="Q25" s="2">
        <f t="shared" si="7"/>
        <v>2.9497080429459408</v>
      </c>
      <c r="R25" s="1">
        <v>2</v>
      </c>
      <c r="S25" s="1">
        <v>67</v>
      </c>
      <c r="T25" s="2">
        <v>0.25</v>
      </c>
      <c r="U25" s="2">
        <v>2</v>
      </c>
      <c r="V25" s="1">
        <v>45</v>
      </c>
      <c r="W25" s="2">
        <v>50</v>
      </c>
      <c r="X25" s="2">
        <f t="shared" si="8"/>
        <v>2.9850746268656716E-2</v>
      </c>
      <c r="Y25" s="2">
        <f t="shared" si="9"/>
        <v>2.25</v>
      </c>
      <c r="Z25" s="2">
        <f t="shared" si="10"/>
        <v>0.9</v>
      </c>
      <c r="AA25" s="2">
        <f t="shared" si="11"/>
        <v>0.60447761194029848</v>
      </c>
      <c r="AB25" s="1">
        <v>45</v>
      </c>
      <c r="AC25" s="2">
        <v>50</v>
      </c>
      <c r="AD25" s="2">
        <v>7</v>
      </c>
      <c r="AE25" s="5">
        <v>4</v>
      </c>
      <c r="AF25" s="2">
        <v>15</v>
      </c>
      <c r="AG25" s="2">
        <v>4</v>
      </c>
      <c r="AH25" s="2">
        <f t="shared" si="12"/>
        <v>1.3714285714285712</v>
      </c>
      <c r="AI25" s="24" t="s">
        <v>53</v>
      </c>
      <c r="AJ25" s="2">
        <v>1.8241398296201072</v>
      </c>
      <c r="AK25" s="2">
        <v>2.9497080429459408</v>
      </c>
      <c r="AL25" s="2">
        <v>0.60447761194029848</v>
      </c>
      <c r="AM25" s="2">
        <v>1.3714285714285712</v>
      </c>
      <c r="AN25" s="2">
        <f t="shared" si="13"/>
        <v>7.7497540559349174</v>
      </c>
    </row>
    <row r="26" spans="1:40" x14ac:dyDescent="0.25">
      <c r="A26" s="1"/>
      <c r="B26" s="24" t="s">
        <v>55</v>
      </c>
      <c r="C26" s="1" t="s">
        <v>56</v>
      </c>
      <c r="D26" s="1">
        <v>37</v>
      </c>
      <c r="E26" s="2">
        <v>664</v>
      </c>
      <c r="F26" s="2">
        <f t="shared" si="0"/>
        <v>5.5722891566265059E-2</v>
      </c>
      <c r="G26" s="2">
        <f t="shared" si="1"/>
        <v>2.8873642368322092</v>
      </c>
      <c r="H26" s="2">
        <f t="shared" si="2"/>
        <v>0.16089228428131286</v>
      </c>
      <c r="I26" s="2">
        <f t="shared" si="3"/>
        <v>16.089228428131285</v>
      </c>
      <c r="J26" s="2">
        <v>235</v>
      </c>
      <c r="K26" s="2">
        <v>5309</v>
      </c>
      <c r="L26" s="1">
        <v>37</v>
      </c>
      <c r="M26" s="2">
        <v>50</v>
      </c>
      <c r="N26" s="2">
        <f t="shared" si="4"/>
        <v>4.4264456583160673E-2</v>
      </c>
      <c r="O26" s="2">
        <f t="shared" si="5"/>
        <v>0.74</v>
      </c>
      <c r="P26" s="2">
        <f t="shared" si="6"/>
        <v>3.2755697871538897E-2</v>
      </c>
      <c r="Q26" s="2">
        <f t="shared" si="7"/>
        <v>3.2755697871538896</v>
      </c>
      <c r="R26" s="1">
        <v>3</v>
      </c>
      <c r="S26" s="1">
        <v>67</v>
      </c>
      <c r="T26" s="2">
        <v>0.25</v>
      </c>
      <c r="U26" s="2">
        <v>2.33</v>
      </c>
      <c r="V26" s="1">
        <v>37</v>
      </c>
      <c r="W26" s="2">
        <v>50</v>
      </c>
      <c r="X26" s="2">
        <f t="shared" si="8"/>
        <v>4.4776119402985072E-2</v>
      </c>
      <c r="Y26" s="2">
        <f t="shared" si="9"/>
        <v>2.58</v>
      </c>
      <c r="Z26" s="2">
        <f t="shared" si="10"/>
        <v>0.74</v>
      </c>
      <c r="AA26" s="2">
        <f t="shared" si="11"/>
        <v>0.85486567164179106</v>
      </c>
      <c r="AB26" s="1">
        <v>37</v>
      </c>
      <c r="AC26" s="2">
        <v>50</v>
      </c>
      <c r="AD26" s="2">
        <v>7</v>
      </c>
      <c r="AE26" s="5">
        <v>4</v>
      </c>
      <c r="AF26" s="2">
        <v>15</v>
      </c>
      <c r="AG26" s="2">
        <v>4</v>
      </c>
      <c r="AH26" s="2">
        <f t="shared" si="12"/>
        <v>1.1276190476190475</v>
      </c>
      <c r="AI26" s="24" t="s">
        <v>55</v>
      </c>
      <c r="AJ26" s="2">
        <v>1.6089228428131286</v>
      </c>
      <c r="AK26" s="2">
        <v>3.2755697871538896</v>
      </c>
      <c r="AL26" s="2">
        <v>0.85486567164179106</v>
      </c>
      <c r="AM26" s="2">
        <v>1.1276190476190475</v>
      </c>
      <c r="AN26" s="2">
        <f t="shared" si="13"/>
        <v>7.8669773492278567</v>
      </c>
    </row>
    <row r="27" spans="1:40" ht="30" x14ac:dyDescent="0.25">
      <c r="A27" s="1" t="s">
        <v>57</v>
      </c>
      <c r="B27" s="24" t="s">
        <v>58</v>
      </c>
      <c r="C27" s="1" t="s">
        <v>59</v>
      </c>
      <c r="D27" s="1">
        <v>15</v>
      </c>
      <c r="E27" s="2">
        <v>664</v>
      </c>
      <c r="F27" s="2">
        <f t="shared" si="0"/>
        <v>2.2590361445783132E-2</v>
      </c>
      <c r="G27" s="2">
        <f t="shared" si="1"/>
        <v>3.7902319483742239</v>
      </c>
      <c r="H27" s="2">
        <f t="shared" si="2"/>
        <v>8.5622709677128553E-2</v>
      </c>
      <c r="I27" s="2">
        <f t="shared" si="3"/>
        <v>8.5622709677128555</v>
      </c>
      <c r="J27" s="2">
        <v>146</v>
      </c>
      <c r="K27" s="2">
        <v>5309</v>
      </c>
      <c r="L27" s="1">
        <v>15</v>
      </c>
      <c r="M27" s="2">
        <v>50</v>
      </c>
      <c r="N27" s="2">
        <f t="shared" si="4"/>
        <v>2.7500470898474291E-2</v>
      </c>
      <c r="O27" s="2">
        <f t="shared" si="5"/>
        <v>0.3</v>
      </c>
      <c r="P27" s="2">
        <f t="shared" si="6"/>
        <v>8.2501412695422868E-3</v>
      </c>
      <c r="Q27" s="2">
        <f t="shared" si="7"/>
        <v>0.82501412695422871</v>
      </c>
      <c r="R27" s="1">
        <v>3</v>
      </c>
      <c r="S27" s="1">
        <v>67</v>
      </c>
      <c r="T27" s="2">
        <v>0.5</v>
      </c>
      <c r="U27" s="2">
        <v>3</v>
      </c>
      <c r="V27" s="1">
        <v>15</v>
      </c>
      <c r="W27" s="2">
        <v>50</v>
      </c>
      <c r="X27" s="2">
        <f t="shared" si="8"/>
        <v>4.4776119402985072E-2</v>
      </c>
      <c r="Y27" s="2">
        <f t="shared" si="9"/>
        <v>3.5</v>
      </c>
      <c r="Z27" s="2">
        <f t="shared" si="10"/>
        <v>0.3</v>
      </c>
      <c r="AA27" s="2">
        <f t="shared" si="11"/>
        <v>0.4701492537313432</v>
      </c>
      <c r="AB27" s="1">
        <v>15</v>
      </c>
      <c r="AC27" s="2">
        <v>50</v>
      </c>
      <c r="AD27" s="2">
        <v>7</v>
      </c>
      <c r="AE27" s="5">
        <v>6</v>
      </c>
      <c r="AF27" s="2">
        <v>15</v>
      </c>
      <c r="AG27" s="2">
        <v>7</v>
      </c>
      <c r="AH27" s="2">
        <f t="shared" si="12"/>
        <v>1.1999999999999997</v>
      </c>
      <c r="AI27" s="24" t="s">
        <v>58</v>
      </c>
      <c r="AJ27" s="2">
        <v>0.8562270967712855</v>
      </c>
      <c r="AK27" s="2">
        <v>0.82501412695422871</v>
      </c>
      <c r="AL27" s="2">
        <v>0.4701492537313432</v>
      </c>
      <c r="AM27" s="2">
        <v>1.1999999999999997</v>
      </c>
      <c r="AN27" s="2">
        <f t="shared" si="13"/>
        <v>4.3513904774568566</v>
      </c>
    </row>
    <row r="28" spans="1:40" ht="30" x14ac:dyDescent="0.25">
      <c r="A28" s="1"/>
      <c r="B28" s="24" t="s">
        <v>60</v>
      </c>
      <c r="C28" s="1" t="s">
        <v>61</v>
      </c>
      <c r="D28" s="2">
        <v>46</v>
      </c>
      <c r="E28" s="2">
        <v>664</v>
      </c>
      <c r="F28" s="2">
        <f t="shared" si="0"/>
        <v>6.9277108433734941E-2</v>
      </c>
      <c r="G28" s="2">
        <f t="shared" si="1"/>
        <v>2.6696407529873389</v>
      </c>
      <c r="H28" s="2">
        <f t="shared" si="2"/>
        <v>0.18494499192382169</v>
      </c>
      <c r="I28" s="2">
        <f t="shared" si="3"/>
        <v>18.494499192382168</v>
      </c>
      <c r="J28" s="2">
        <v>208</v>
      </c>
      <c r="K28" s="2">
        <v>5309</v>
      </c>
      <c r="L28" s="2">
        <v>46</v>
      </c>
      <c r="M28" s="2">
        <v>50</v>
      </c>
      <c r="N28" s="2">
        <f t="shared" si="4"/>
        <v>3.917875306084008E-2</v>
      </c>
      <c r="O28" s="2">
        <f t="shared" si="5"/>
        <v>0.92</v>
      </c>
      <c r="P28" s="2">
        <f t="shared" si="6"/>
        <v>3.6044452815972877E-2</v>
      </c>
      <c r="Q28" s="2">
        <f t="shared" si="7"/>
        <v>3.6044452815972878</v>
      </c>
      <c r="R28" s="1">
        <v>2</v>
      </c>
      <c r="S28" s="1">
        <v>67</v>
      </c>
      <c r="T28" s="2">
        <v>0.5</v>
      </c>
      <c r="U28" s="2">
        <v>2</v>
      </c>
      <c r="V28" s="2">
        <v>46</v>
      </c>
      <c r="W28" s="2">
        <v>50</v>
      </c>
      <c r="X28" s="2">
        <f t="shared" si="8"/>
        <v>2.9850746268656716E-2</v>
      </c>
      <c r="Y28" s="2">
        <f t="shared" si="9"/>
        <v>2.5</v>
      </c>
      <c r="Z28" s="2">
        <f t="shared" si="10"/>
        <v>0.92</v>
      </c>
      <c r="AA28" s="2">
        <f t="shared" si="11"/>
        <v>0.68656716417910446</v>
      </c>
      <c r="AB28" s="2">
        <v>46</v>
      </c>
      <c r="AC28" s="2">
        <v>50</v>
      </c>
      <c r="AD28" s="2">
        <v>7</v>
      </c>
      <c r="AE28" s="5">
        <v>6</v>
      </c>
      <c r="AF28" s="2">
        <v>15</v>
      </c>
      <c r="AG28" s="2">
        <v>7</v>
      </c>
      <c r="AH28" s="2">
        <f t="shared" si="12"/>
        <v>3.6799999999999997</v>
      </c>
      <c r="AI28" s="24" t="s">
        <v>60</v>
      </c>
      <c r="AJ28" s="2">
        <v>1.849449919238217</v>
      </c>
      <c r="AK28" s="2">
        <v>3.6044452815972878</v>
      </c>
      <c r="AL28" s="2">
        <v>0.68656716417910446</v>
      </c>
      <c r="AM28" s="2">
        <v>3.6799999999999997</v>
      </c>
      <c r="AN28" s="2">
        <f t="shared" si="13"/>
        <v>10.82046236501461</v>
      </c>
    </row>
    <row r="29" spans="1:40" x14ac:dyDescent="0.25">
      <c r="A29" s="1" t="s">
        <v>62</v>
      </c>
      <c r="B29" s="24" t="s">
        <v>63</v>
      </c>
      <c r="C29" s="1" t="s">
        <v>64</v>
      </c>
      <c r="D29" s="1">
        <v>48</v>
      </c>
      <c r="E29" s="2">
        <v>664</v>
      </c>
      <c r="F29" s="2">
        <f t="shared" si="0"/>
        <v>7.2289156626506021E-2</v>
      </c>
      <c r="G29" s="2">
        <f t="shared" si="1"/>
        <v>2.6270811385685429</v>
      </c>
      <c r="H29" s="2">
        <f t="shared" si="2"/>
        <v>0.18990947989652116</v>
      </c>
      <c r="I29" s="2">
        <f t="shared" si="3"/>
        <v>18.990947989652117</v>
      </c>
      <c r="J29" s="2">
        <v>195</v>
      </c>
      <c r="K29" s="2">
        <v>5309</v>
      </c>
      <c r="L29" s="1">
        <v>48</v>
      </c>
      <c r="M29" s="2">
        <v>50</v>
      </c>
      <c r="N29" s="2">
        <f t="shared" si="4"/>
        <v>3.6730080994537576E-2</v>
      </c>
      <c r="O29" s="2">
        <f t="shared" si="5"/>
        <v>0.96</v>
      </c>
      <c r="P29" s="2">
        <f t="shared" si="6"/>
        <v>3.5260877754756073E-2</v>
      </c>
      <c r="Q29" s="2">
        <f t="shared" si="7"/>
        <v>3.5260877754756073</v>
      </c>
      <c r="R29" s="1">
        <v>2</v>
      </c>
      <c r="S29" s="1">
        <v>67</v>
      </c>
      <c r="T29" s="2">
        <v>0.5</v>
      </c>
      <c r="U29" s="2">
        <v>2</v>
      </c>
      <c r="V29" s="1">
        <v>48</v>
      </c>
      <c r="W29" s="2">
        <v>50</v>
      </c>
      <c r="X29" s="2">
        <f t="shared" si="8"/>
        <v>2.9850746268656716E-2</v>
      </c>
      <c r="Y29" s="2">
        <f t="shared" si="9"/>
        <v>2.5</v>
      </c>
      <c r="Z29" s="2">
        <f t="shared" si="10"/>
        <v>0.96</v>
      </c>
      <c r="AA29" s="2">
        <f t="shared" si="11"/>
        <v>0.71641791044776104</v>
      </c>
      <c r="AB29" s="1">
        <v>48</v>
      </c>
      <c r="AC29" s="2">
        <v>50</v>
      </c>
      <c r="AD29" s="2">
        <v>7</v>
      </c>
      <c r="AE29" s="5">
        <v>4</v>
      </c>
      <c r="AF29" s="2">
        <v>15</v>
      </c>
      <c r="AG29" s="2">
        <v>6</v>
      </c>
      <c r="AH29" s="2">
        <f t="shared" si="12"/>
        <v>2.194285714285714</v>
      </c>
      <c r="AI29" s="24" t="s">
        <v>63</v>
      </c>
      <c r="AJ29" s="2">
        <v>1.8990947989652116</v>
      </c>
      <c r="AK29" s="2">
        <v>3.5260877754756073</v>
      </c>
      <c r="AL29" s="2">
        <v>0.71641791044776104</v>
      </c>
      <c r="AM29" s="2">
        <v>2.194285714285714</v>
      </c>
      <c r="AN29" s="2">
        <f t="shared" si="13"/>
        <v>9.3358861991742934</v>
      </c>
    </row>
    <row r="30" spans="1:40" x14ac:dyDescent="0.25">
      <c r="A30" s="1" t="s">
        <v>65</v>
      </c>
      <c r="B30" s="24" t="s">
        <v>855</v>
      </c>
      <c r="C30" s="1" t="s">
        <v>67</v>
      </c>
      <c r="D30" s="1">
        <v>39</v>
      </c>
      <c r="E30" s="2">
        <v>664</v>
      </c>
      <c r="F30" s="2">
        <f t="shared" si="0"/>
        <v>5.8734939759036146E-2</v>
      </c>
      <c r="G30" s="2">
        <f t="shared" si="1"/>
        <v>2.8347205033467873</v>
      </c>
      <c r="H30" s="2">
        <f t="shared" si="2"/>
        <v>0.16649713799777818</v>
      </c>
      <c r="I30" s="2">
        <f t="shared" si="3"/>
        <v>16.649713799777818</v>
      </c>
      <c r="J30" s="2">
        <v>200</v>
      </c>
      <c r="K30" s="2">
        <v>5309</v>
      </c>
      <c r="L30" s="1">
        <v>39</v>
      </c>
      <c r="M30" s="2">
        <v>50</v>
      </c>
      <c r="N30" s="2">
        <f t="shared" si="4"/>
        <v>3.7671877943115467E-2</v>
      </c>
      <c r="O30" s="2">
        <f t="shared" si="5"/>
        <v>0.78</v>
      </c>
      <c r="P30" s="2">
        <f t="shared" si="6"/>
        <v>2.9384064795630067E-2</v>
      </c>
      <c r="Q30" s="2">
        <f t="shared" si="7"/>
        <v>2.9384064795630067</v>
      </c>
      <c r="R30" s="1">
        <v>2</v>
      </c>
      <c r="S30" s="1">
        <v>67</v>
      </c>
      <c r="T30" s="2">
        <v>0.25</v>
      </c>
      <c r="U30" s="2">
        <v>2</v>
      </c>
      <c r="V30" s="1">
        <v>39</v>
      </c>
      <c r="W30" s="2">
        <v>50</v>
      </c>
      <c r="X30" s="2">
        <f t="shared" si="8"/>
        <v>2.9850746268656716E-2</v>
      </c>
      <c r="Y30" s="2">
        <f t="shared" si="9"/>
        <v>2.25</v>
      </c>
      <c r="Z30" s="2">
        <f t="shared" si="10"/>
        <v>0.78</v>
      </c>
      <c r="AA30" s="2">
        <f t="shared" si="11"/>
        <v>0.5238805970149254</v>
      </c>
      <c r="AB30" s="1">
        <v>39</v>
      </c>
      <c r="AC30" s="2">
        <v>50</v>
      </c>
      <c r="AD30" s="2">
        <v>7</v>
      </c>
      <c r="AE30" s="5">
        <v>4</v>
      </c>
      <c r="AF30" s="2">
        <v>15</v>
      </c>
      <c r="AG30" s="2">
        <v>4</v>
      </c>
      <c r="AH30" s="2">
        <f t="shared" si="12"/>
        <v>1.1885714285714286</v>
      </c>
      <c r="AI30" s="24" t="s">
        <v>66</v>
      </c>
      <c r="AJ30" s="2">
        <v>1.6649713799777819</v>
      </c>
      <c r="AK30" s="2">
        <v>2.9384064795630067</v>
      </c>
      <c r="AL30" s="2">
        <v>0.5238805970149254</v>
      </c>
      <c r="AM30" s="2">
        <v>1.1885714285714286</v>
      </c>
      <c r="AN30" s="2">
        <f t="shared" si="13"/>
        <v>7.3158298851271431</v>
      </c>
    </row>
    <row r="31" spans="1:40" ht="30" x14ac:dyDescent="0.25">
      <c r="A31" s="1" t="s">
        <v>68</v>
      </c>
      <c r="B31" s="24" t="s">
        <v>69</v>
      </c>
      <c r="C31" s="1" t="s">
        <v>70</v>
      </c>
      <c r="D31" s="1">
        <v>29</v>
      </c>
      <c r="E31" s="2">
        <v>664</v>
      </c>
      <c r="F31" s="2">
        <f t="shared" si="0"/>
        <v>4.3674698795180725E-2</v>
      </c>
      <c r="G31" s="2">
        <f t="shared" si="1"/>
        <v>3.1309863194899599</v>
      </c>
      <c r="H31" s="2">
        <f t="shared" si="2"/>
        <v>0.13674488443555549</v>
      </c>
      <c r="I31" s="2">
        <f t="shared" si="3"/>
        <v>13.67448844355555</v>
      </c>
      <c r="J31" s="2">
        <v>255</v>
      </c>
      <c r="K31" s="2">
        <v>5309</v>
      </c>
      <c r="L31" s="1">
        <v>29</v>
      </c>
      <c r="M31" s="2">
        <v>50</v>
      </c>
      <c r="N31" s="2">
        <f t="shared" si="4"/>
        <v>4.8031644377472218E-2</v>
      </c>
      <c r="O31" s="2">
        <f t="shared" si="5"/>
        <v>0.57999999999999996</v>
      </c>
      <c r="P31" s="2">
        <f t="shared" si="6"/>
        <v>2.7858353738933885E-2</v>
      </c>
      <c r="Q31" s="2">
        <f t="shared" si="7"/>
        <v>2.7858353738933883</v>
      </c>
      <c r="R31" s="1">
        <v>4</v>
      </c>
      <c r="S31" s="1">
        <v>67</v>
      </c>
      <c r="T31" s="2">
        <v>0.25</v>
      </c>
      <c r="U31" s="2">
        <v>4</v>
      </c>
      <c r="V31" s="1">
        <v>29</v>
      </c>
      <c r="W31" s="2">
        <v>50</v>
      </c>
      <c r="X31" s="2">
        <f t="shared" si="8"/>
        <v>5.9701492537313432E-2</v>
      </c>
      <c r="Y31" s="2">
        <f t="shared" si="9"/>
        <v>4.25</v>
      </c>
      <c r="Z31" s="2">
        <f t="shared" si="10"/>
        <v>0.57999999999999996</v>
      </c>
      <c r="AA31" s="2">
        <f t="shared" si="11"/>
        <v>1.4716417910447759</v>
      </c>
      <c r="AB31" s="1">
        <v>29</v>
      </c>
      <c r="AC31" s="2">
        <v>50</v>
      </c>
      <c r="AD31" s="2">
        <v>7</v>
      </c>
      <c r="AE31" s="5">
        <v>1</v>
      </c>
      <c r="AF31" s="2">
        <v>15</v>
      </c>
      <c r="AG31" s="2">
        <v>1</v>
      </c>
      <c r="AH31" s="2">
        <f t="shared" si="12"/>
        <v>5.5238095238095225E-2</v>
      </c>
      <c r="AI31" s="24" t="s">
        <v>69</v>
      </c>
      <c r="AJ31" s="2">
        <v>1.3674488443555548</v>
      </c>
      <c r="AK31" s="2">
        <v>2.7858353738933883</v>
      </c>
      <c r="AL31" s="2">
        <v>1.4716417910447759</v>
      </c>
      <c r="AM31" s="2">
        <v>5.5238095238095225E-2</v>
      </c>
      <c r="AN31" s="2">
        <f t="shared" si="13"/>
        <v>6.6801641045318148</v>
      </c>
    </row>
    <row r="32" spans="1:40" x14ac:dyDescent="0.25">
      <c r="A32" s="1" t="s">
        <v>71</v>
      </c>
      <c r="B32" s="24"/>
      <c r="C32" s="1" t="s">
        <v>17</v>
      </c>
      <c r="D32" s="1">
        <v>8</v>
      </c>
      <c r="E32" s="2">
        <v>664</v>
      </c>
      <c r="F32" s="2">
        <f t="shared" si="0"/>
        <v>1.2048192771084338E-2</v>
      </c>
      <c r="G32" s="2">
        <f t="shared" si="1"/>
        <v>4.4188406077965983</v>
      </c>
      <c r="H32" s="2">
        <f t="shared" si="2"/>
        <v>5.3239043467428901E-2</v>
      </c>
      <c r="I32" s="2">
        <f t="shared" si="3"/>
        <v>5.3239043467428901</v>
      </c>
      <c r="J32" s="2">
        <v>85</v>
      </c>
      <c r="K32" s="2">
        <v>5309</v>
      </c>
      <c r="L32" s="1">
        <v>8</v>
      </c>
      <c r="M32" s="2">
        <v>50</v>
      </c>
      <c r="N32" s="2">
        <f t="shared" si="4"/>
        <v>1.6010548125824073E-2</v>
      </c>
      <c r="O32" s="2">
        <f t="shared" si="5"/>
        <v>0.16</v>
      </c>
      <c r="P32" s="2">
        <f t="shared" si="6"/>
        <v>2.5616877001318518E-3</v>
      </c>
      <c r="Q32" s="2">
        <f t="shared" si="7"/>
        <v>0.25616877001318517</v>
      </c>
      <c r="R32" s="1">
        <v>2</v>
      </c>
      <c r="S32" s="1">
        <v>67</v>
      </c>
      <c r="T32" s="2">
        <v>0.25</v>
      </c>
      <c r="U32" s="2">
        <v>1</v>
      </c>
      <c r="V32" s="1">
        <v>8</v>
      </c>
      <c r="W32" s="2">
        <v>50</v>
      </c>
      <c r="X32" s="2">
        <f t="shared" si="8"/>
        <v>2.9850746268656716E-2</v>
      </c>
      <c r="Y32" s="2">
        <f t="shared" si="9"/>
        <v>1.25</v>
      </c>
      <c r="Z32" s="2">
        <f t="shared" si="10"/>
        <v>0.16</v>
      </c>
      <c r="AA32" s="2">
        <f t="shared" si="11"/>
        <v>5.9701492537313425E-2</v>
      </c>
      <c r="AB32" s="1">
        <v>8</v>
      </c>
      <c r="AC32" s="2">
        <v>50</v>
      </c>
      <c r="AD32" s="2">
        <v>7</v>
      </c>
      <c r="AE32" s="5">
        <v>0</v>
      </c>
      <c r="AF32" s="2">
        <v>15</v>
      </c>
      <c r="AG32" s="2">
        <v>0</v>
      </c>
      <c r="AH32" s="2">
        <f t="shared" si="12"/>
        <v>0</v>
      </c>
      <c r="AI32" s="24" t="s">
        <v>876</v>
      </c>
      <c r="AJ32" s="2">
        <v>0.53239043467428904</v>
      </c>
      <c r="AK32" s="2">
        <v>0.25616877001318517</v>
      </c>
      <c r="AL32" s="2">
        <v>5.9701492537313425E-2</v>
      </c>
      <c r="AM32" s="2">
        <v>0</v>
      </c>
      <c r="AN32" s="2">
        <f t="shared" si="13"/>
        <v>1.8482606972247875</v>
      </c>
    </row>
    <row r="33" spans="1:40" x14ac:dyDescent="0.25">
      <c r="A33" s="1" t="s">
        <v>72</v>
      </c>
      <c r="B33" s="24" t="s">
        <v>73</v>
      </c>
      <c r="C33" s="1" t="s">
        <v>74</v>
      </c>
      <c r="D33" s="2">
        <v>25</v>
      </c>
      <c r="E33" s="2">
        <v>664</v>
      </c>
      <c r="F33" s="2">
        <f t="shared" si="0"/>
        <v>3.7650602409638557E-2</v>
      </c>
      <c r="G33" s="2">
        <f t="shared" si="1"/>
        <v>3.279406324608233</v>
      </c>
      <c r="H33" s="2">
        <f t="shared" si="2"/>
        <v>0.12347162366747866</v>
      </c>
      <c r="I33" s="2">
        <f t="shared" si="3"/>
        <v>12.347162366747867</v>
      </c>
      <c r="J33" s="2">
        <v>235</v>
      </c>
      <c r="K33" s="2">
        <v>5309</v>
      </c>
      <c r="L33" s="2">
        <v>25</v>
      </c>
      <c r="M33" s="2">
        <v>50</v>
      </c>
      <c r="N33" s="2">
        <f t="shared" si="4"/>
        <v>4.4264456583160673E-2</v>
      </c>
      <c r="O33" s="2">
        <f t="shared" si="5"/>
        <v>0.5</v>
      </c>
      <c r="P33" s="2">
        <f t="shared" si="6"/>
        <v>2.2132228291580337E-2</v>
      </c>
      <c r="Q33" s="2">
        <f t="shared" si="7"/>
        <v>2.2132228291580338</v>
      </c>
      <c r="R33" s="1">
        <v>2</v>
      </c>
      <c r="S33" s="1">
        <v>67</v>
      </c>
      <c r="T33" s="2">
        <v>0.25</v>
      </c>
      <c r="U33" s="2">
        <v>2</v>
      </c>
      <c r="V33" s="2">
        <v>25</v>
      </c>
      <c r="W33" s="2">
        <v>50</v>
      </c>
      <c r="X33" s="2">
        <f t="shared" si="8"/>
        <v>2.9850746268656716E-2</v>
      </c>
      <c r="Y33" s="2">
        <f t="shared" si="9"/>
        <v>2.25</v>
      </c>
      <c r="Z33" s="2">
        <f t="shared" si="10"/>
        <v>0.5</v>
      </c>
      <c r="AA33" s="2">
        <f t="shared" si="11"/>
        <v>0.33582089552238803</v>
      </c>
      <c r="AB33" s="2">
        <v>25</v>
      </c>
      <c r="AC33" s="2">
        <v>50</v>
      </c>
      <c r="AD33" s="2">
        <v>7</v>
      </c>
      <c r="AE33" s="5">
        <v>4</v>
      </c>
      <c r="AF33" s="2">
        <v>15</v>
      </c>
      <c r="AG33" s="2">
        <v>2</v>
      </c>
      <c r="AH33" s="2">
        <f t="shared" si="12"/>
        <v>0.38095238095238093</v>
      </c>
      <c r="AI33" s="24" t="s">
        <v>73</v>
      </c>
      <c r="AJ33" s="2">
        <v>1.2347162366747866</v>
      </c>
      <c r="AK33" s="2">
        <v>2.2132228291580338</v>
      </c>
      <c r="AL33" s="2">
        <v>0.33582089552238803</v>
      </c>
      <c r="AM33" s="2">
        <v>0.38095238095238093</v>
      </c>
      <c r="AN33" s="2">
        <f t="shared" si="13"/>
        <v>5.16471234230759</v>
      </c>
    </row>
    <row r="34" spans="1:40" x14ac:dyDescent="0.25">
      <c r="A34" s="1" t="s">
        <v>75</v>
      </c>
      <c r="B34" s="24" t="s">
        <v>76</v>
      </c>
      <c r="C34" s="1" t="s">
        <v>77</v>
      </c>
      <c r="D34" s="1">
        <v>24</v>
      </c>
      <c r="E34" s="2">
        <v>664</v>
      </c>
      <c r="F34" s="2">
        <f t="shared" si="0"/>
        <v>3.614457831325301E-2</v>
      </c>
      <c r="G34" s="2">
        <f t="shared" si="1"/>
        <v>3.3202283191284883</v>
      </c>
      <c r="H34" s="2">
        <f t="shared" si="2"/>
        <v>0.12000825249862006</v>
      </c>
      <c r="I34" s="2">
        <f t="shared" si="3"/>
        <v>12.000825249862006</v>
      </c>
      <c r="J34" s="2">
        <v>209</v>
      </c>
      <c r="K34" s="2">
        <v>5309</v>
      </c>
      <c r="L34" s="1">
        <v>24</v>
      </c>
      <c r="M34" s="2">
        <v>50</v>
      </c>
      <c r="N34" s="2">
        <f t="shared" si="4"/>
        <v>3.9367112450555658E-2</v>
      </c>
      <c r="O34" s="2">
        <f t="shared" si="5"/>
        <v>0.48</v>
      </c>
      <c r="P34" s="2">
        <f t="shared" si="6"/>
        <v>1.8896213976266715E-2</v>
      </c>
      <c r="Q34" s="2">
        <f t="shared" si="7"/>
        <v>1.8896213976266716</v>
      </c>
      <c r="R34" s="1">
        <v>2</v>
      </c>
      <c r="S34" s="1">
        <v>67</v>
      </c>
      <c r="T34" s="2">
        <v>0.5</v>
      </c>
      <c r="U34" s="2">
        <v>2</v>
      </c>
      <c r="V34" s="1">
        <v>24</v>
      </c>
      <c r="W34" s="2">
        <v>50</v>
      </c>
      <c r="X34" s="2">
        <f t="shared" si="8"/>
        <v>2.9850746268656716E-2</v>
      </c>
      <c r="Y34" s="2">
        <f t="shared" si="9"/>
        <v>2.5</v>
      </c>
      <c r="Z34" s="2">
        <f t="shared" si="10"/>
        <v>0.48</v>
      </c>
      <c r="AA34" s="2">
        <f t="shared" si="11"/>
        <v>0.35820895522388052</v>
      </c>
      <c r="AB34" s="1">
        <v>24</v>
      </c>
      <c r="AC34" s="2">
        <v>50</v>
      </c>
      <c r="AD34" s="2">
        <v>7</v>
      </c>
      <c r="AE34" s="5">
        <v>4</v>
      </c>
      <c r="AF34" s="2">
        <v>15</v>
      </c>
      <c r="AG34" s="2">
        <v>3</v>
      </c>
      <c r="AH34" s="2">
        <f t="shared" si="12"/>
        <v>0.54857142857142849</v>
      </c>
      <c r="AI34" s="24" t="s">
        <v>76</v>
      </c>
      <c r="AJ34" s="2">
        <v>1.2000825249862006</v>
      </c>
      <c r="AK34" s="2">
        <v>1.8896213976266716</v>
      </c>
      <c r="AL34" s="2">
        <v>0.35820895522388052</v>
      </c>
      <c r="AM34" s="2">
        <v>0.54857142857142849</v>
      </c>
      <c r="AN34" s="2">
        <f t="shared" si="13"/>
        <v>4.9964843064081812</v>
      </c>
    </row>
    <row r="35" spans="1:40" ht="30" x14ac:dyDescent="0.25">
      <c r="A35" s="1" t="s">
        <v>78</v>
      </c>
      <c r="B35" s="24" t="s">
        <v>79</v>
      </c>
      <c r="C35" s="1" t="s">
        <v>80</v>
      </c>
      <c r="D35" s="2">
        <v>45</v>
      </c>
      <c r="E35" s="2">
        <v>664</v>
      </c>
      <c r="F35" s="2">
        <f t="shared" si="0"/>
        <v>6.7771084337349394E-2</v>
      </c>
      <c r="G35" s="2">
        <f t="shared" si="1"/>
        <v>2.6916196597061139</v>
      </c>
      <c r="H35" s="2">
        <f t="shared" si="2"/>
        <v>0.18241398296201072</v>
      </c>
      <c r="I35" s="2">
        <f t="shared" si="3"/>
        <v>18.241398296201073</v>
      </c>
      <c r="J35" s="2">
        <v>255</v>
      </c>
      <c r="K35" s="2">
        <v>5309</v>
      </c>
      <c r="L35" s="2">
        <v>45</v>
      </c>
      <c r="M35" s="2">
        <v>50</v>
      </c>
      <c r="N35" s="2">
        <f t="shared" si="4"/>
        <v>4.8031644377472218E-2</v>
      </c>
      <c r="O35" s="2">
        <f t="shared" si="5"/>
        <v>0.9</v>
      </c>
      <c r="P35" s="2">
        <f t="shared" si="6"/>
        <v>4.3228479939724999E-2</v>
      </c>
      <c r="Q35" s="2">
        <f t="shared" si="7"/>
        <v>4.3228479939725002</v>
      </c>
      <c r="R35" s="1">
        <v>2</v>
      </c>
      <c r="S35" s="1">
        <v>67</v>
      </c>
      <c r="T35" s="2">
        <v>0.25</v>
      </c>
      <c r="U35" s="2">
        <v>2</v>
      </c>
      <c r="V35" s="2">
        <v>45</v>
      </c>
      <c r="W35" s="2">
        <v>50</v>
      </c>
      <c r="X35" s="2">
        <f t="shared" si="8"/>
        <v>2.9850746268656716E-2</v>
      </c>
      <c r="Y35" s="2">
        <f t="shared" si="9"/>
        <v>2.25</v>
      </c>
      <c r="Z35" s="2">
        <f t="shared" si="10"/>
        <v>0.9</v>
      </c>
      <c r="AA35" s="2">
        <f t="shared" si="11"/>
        <v>0.60447761194029848</v>
      </c>
      <c r="AB35" s="2">
        <v>45</v>
      </c>
      <c r="AC35" s="2">
        <v>50</v>
      </c>
      <c r="AD35" s="2">
        <v>7</v>
      </c>
      <c r="AE35" s="5">
        <v>4</v>
      </c>
      <c r="AF35" s="2">
        <v>15</v>
      </c>
      <c r="AG35" s="2">
        <v>3</v>
      </c>
      <c r="AH35" s="2">
        <f t="shared" si="12"/>
        <v>1.0285714285714285</v>
      </c>
      <c r="AI35" s="24" t="s">
        <v>79</v>
      </c>
      <c r="AJ35" s="2">
        <v>1.8241398296201072</v>
      </c>
      <c r="AK35" s="2">
        <v>4.3228479939725002</v>
      </c>
      <c r="AL35" s="2">
        <v>0.60447761194029848</v>
      </c>
      <c r="AM35" s="2">
        <v>1.0285714285714285</v>
      </c>
      <c r="AN35" s="2">
        <f t="shared" si="13"/>
        <v>8.7800368641043356</v>
      </c>
    </row>
    <row r="36" spans="1:40" x14ac:dyDescent="0.25">
      <c r="R36" s="1"/>
      <c r="S36" s="1"/>
      <c r="T36" s="5"/>
      <c r="U36" s="1"/>
    </row>
    <row r="37" spans="1:40" x14ac:dyDescent="0.25">
      <c r="R37" s="1"/>
      <c r="S37" s="1"/>
      <c r="T37" s="5"/>
      <c r="U37" s="1"/>
    </row>
  </sheetData>
  <pageMargins left="0.7" right="0.7" top="0.75" bottom="0.75" header="0.3" footer="0.3"/>
  <pageSetup orientation="portrait" horizontalDpi="4294967292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66"/>
  <sheetViews>
    <sheetView zoomScale="80" zoomScaleNormal="80" workbookViewId="0"/>
  </sheetViews>
  <sheetFormatPr baseColWidth="10" defaultRowHeight="15.75" x14ac:dyDescent="0.25"/>
  <cols>
    <col min="1" max="1" width="20.25" style="20" customWidth="1"/>
    <col min="2" max="2" width="30.75" style="20" customWidth="1"/>
    <col min="3" max="3" width="30.625" style="2" customWidth="1"/>
    <col min="4" max="5" width="7.75" style="2" customWidth="1"/>
    <col min="6" max="6" width="11.625" style="19" customWidth="1"/>
    <col min="7" max="7" width="11.5" style="19" customWidth="1"/>
    <col min="8" max="9" width="11.625" style="19" customWidth="1"/>
    <col min="10" max="10" width="11.75" style="19" customWidth="1"/>
    <col min="11" max="11" width="11.625" style="19" customWidth="1"/>
    <col min="12" max="12" width="7.75" style="2" customWidth="1"/>
    <col min="13" max="13" width="7.75" style="19" customWidth="1"/>
    <col min="14" max="15" width="11.625" style="19" customWidth="1"/>
    <col min="16" max="16" width="11.5" style="19" customWidth="1"/>
    <col min="17" max="17" width="11.625" style="19" customWidth="1"/>
    <col min="18" max="21" width="11" style="19"/>
    <col min="22" max="22" width="11" style="2"/>
    <col min="23" max="27" width="11" style="19"/>
    <col min="28" max="28" width="11" style="2"/>
    <col min="29" max="16384" width="11" style="19"/>
  </cols>
  <sheetData>
    <row r="1" spans="1:40" ht="48" x14ac:dyDescent="0.3">
      <c r="A1" s="34" t="s">
        <v>877</v>
      </c>
      <c r="B1" s="34" t="s">
        <v>878</v>
      </c>
      <c r="C1" s="34" t="s">
        <v>879</v>
      </c>
      <c r="D1" s="35" t="s">
        <v>757</v>
      </c>
      <c r="E1" s="36" t="s">
        <v>758</v>
      </c>
      <c r="F1" s="36" t="s">
        <v>83</v>
      </c>
      <c r="G1" s="36" t="s">
        <v>84</v>
      </c>
      <c r="H1" s="36" t="s">
        <v>85</v>
      </c>
      <c r="I1" s="36" t="s">
        <v>87</v>
      </c>
      <c r="J1" s="37" t="s">
        <v>869</v>
      </c>
      <c r="K1" s="37" t="s">
        <v>870</v>
      </c>
      <c r="L1" s="37" t="s">
        <v>81</v>
      </c>
      <c r="M1" s="37" t="s">
        <v>82</v>
      </c>
      <c r="N1" s="37" t="s">
        <v>871</v>
      </c>
      <c r="O1" s="37" t="s">
        <v>872</v>
      </c>
      <c r="P1" s="37" t="s">
        <v>873</v>
      </c>
      <c r="Q1" s="37" t="s">
        <v>86</v>
      </c>
      <c r="R1" s="38" t="s">
        <v>89</v>
      </c>
      <c r="S1" s="38" t="s">
        <v>90</v>
      </c>
      <c r="T1" s="38" t="s">
        <v>880</v>
      </c>
      <c r="U1" s="38" t="s">
        <v>881</v>
      </c>
      <c r="V1" s="38" t="s">
        <v>81</v>
      </c>
      <c r="W1" s="38" t="s">
        <v>82</v>
      </c>
      <c r="X1" s="38" t="s">
        <v>91</v>
      </c>
      <c r="Y1" s="38" t="s">
        <v>92</v>
      </c>
      <c r="Z1" s="38" t="s">
        <v>88</v>
      </c>
      <c r="AA1" s="38" t="s">
        <v>93</v>
      </c>
      <c r="AB1" s="39" t="s">
        <v>81</v>
      </c>
      <c r="AC1" s="39" t="s">
        <v>82</v>
      </c>
      <c r="AD1" s="39" t="s">
        <v>882</v>
      </c>
      <c r="AE1" s="39" t="s">
        <v>883</v>
      </c>
      <c r="AF1" s="39" t="s">
        <v>884</v>
      </c>
      <c r="AG1" s="39" t="s">
        <v>885</v>
      </c>
      <c r="AH1" s="39" t="s">
        <v>94</v>
      </c>
      <c r="AI1" s="34" t="s">
        <v>878</v>
      </c>
      <c r="AJ1" s="40" t="s">
        <v>886</v>
      </c>
      <c r="AK1" s="40" t="s">
        <v>887</v>
      </c>
      <c r="AL1" s="34" t="s">
        <v>93</v>
      </c>
      <c r="AM1" s="40" t="s">
        <v>888</v>
      </c>
      <c r="AN1" s="34" t="s">
        <v>889</v>
      </c>
    </row>
    <row r="2" spans="1:40" ht="45" x14ac:dyDescent="0.25">
      <c r="A2" s="29" t="s">
        <v>95</v>
      </c>
      <c r="B2" s="30" t="s">
        <v>96</v>
      </c>
      <c r="C2" s="3" t="s">
        <v>97</v>
      </c>
      <c r="D2" s="5">
        <v>17</v>
      </c>
      <c r="E2" s="5">
        <v>970</v>
      </c>
      <c r="F2" s="19">
        <f>(D2/E2)</f>
        <v>1.7525773195876289E-2</v>
      </c>
      <c r="G2" s="19">
        <f>-LN(F2)</f>
        <v>4.0440827274412126</v>
      </c>
      <c r="H2" s="19">
        <f>(F2*G2)</f>
        <v>7.0875676666495482E-2</v>
      </c>
      <c r="I2" s="19">
        <f>(H2*10)</f>
        <v>0.7087567666649548</v>
      </c>
      <c r="J2" s="5">
        <v>140</v>
      </c>
      <c r="K2" s="19">
        <v>9438</v>
      </c>
      <c r="L2" s="5">
        <v>17</v>
      </c>
      <c r="M2" s="19">
        <v>50</v>
      </c>
      <c r="N2" s="19">
        <f>(J2/K2)</f>
        <v>1.4833651197287561E-2</v>
      </c>
      <c r="O2" s="19">
        <f>(L2/M2)</f>
        <v>0.34</v>
      </c>
      <c r="P2" s="19">
        <f>(N2*O2)</f>
        <v>5.0434414070777709E-3</v>
      </c>
      <c r="Q2" s="19">
        <f>(P2*100)</f>
        <v>0.50434414070777711</v>
      </c>
      <c r="R2" s="2">
        <v>2</v>
      </c>
      <c r="S2" s="19">
        <v>96</v>
      </c>
      <c r="T2" s="6">
        <v>2</v>
      </c>
      <c r="U2" s="2">
        <v>0.25</v>
      </c>
      <c r="V2" s="5">
        <v>17</v>
      </c>
      <c r="W2" s="19">
        <v>50</v>
      </c>
      <c r="X2" s="19">
        <f>(R2/S2)</f>
        <v>2.0833333333333332E-2</v>
      </c>
      <c r="Y2" s="19">
        <f>(T2+U2)</f>
        <v>2.25</v>
      </c>
      <c r="Z2" s="19">
        <f>(V2/W2)</f>
        <v>0.34</v>
      </c>
      <c r="AA2" s="19">
        <f>(X2*Y2*Z2)*10</f>
        <v>0.15937499999999999</v>
      </c>
      <c r="AB2" s="5">
        <v>17</v>
      </c>
      <c r="AC2" s="19">
        <v>50</v>
      </c>
      <c r="AD2" s="31">
        <v>7</v>
      </c>
      <c r="AE2" s="32">
        <v>4</v>
      </c>
      <c r="AF2" s="33">
        <v>9</v>
      </c>
      <c r="AG2" s="31">
        <v>2</v>
      </c>
      <c r="AH2" s="19">
        <f>(AE2/AD2)*(AG2/AF2)*(AB2/AC2)*10</f>
        <v>0.43174603174603177</v>
      </c>
      <c r="AI2" s="30" t="s">
        <v>96</v>
      </c>
      <c r="AJ2" s="19">
        <v>0.7087567666649548</v>
      </c>
      <c r="AK2" s="19">
        <v>0.50434414070777711</v>
      </c>
      <c r="AL2" s="19">
        <v>0.15937499999999999</v>
      </c>
      <c r="AM2" s="19">
        <v>0.43174603174603177</v>
      </c>
      <c r="AN2" s="19">
        <f>(AJ2+AK2+AL2+AM2)+1</f>
        <v>2.8042219391187637</v>
      </c>
    </row>
    <row r="3" spans="1:40" ht="30" x14ac:dyDescent="0.25">
      <c r="A3" s="29" t="s">
        <v>98</v>
      </c>
      <c r="B3" s="21" t="s">
        <v>99</v>
      </c>
      <c r="C3" s="3" t="s">
        <v>100</v>
      </c>
      <c r="D3" s="5">
        <v>28</v>
      </c>
      <c r="E3" s="5">
        <v>970</v>
      </c>
      <c r="F3" s="19">
        <f t="shared" ref="F3:F62" si="0">(D3/E3)</f>
        <v>2.88659793814433E-2</v>
      </c>
      <c r="G3" s="19">
        <f t="shared" ref="G3:G62" si="1">-LN(F3)</f>
        <v>3.5450915613222245</v>
      </c>
      <c r="H3" s="19">
        <f t="shared" ref="H3:H62" si="2">(F3*G3)</f>
        <v>0.10233253991445597</v>
      </c>
      <c r="I3" s="19">
        <f t="shared" ref="I3:I62" si="3">(H3*10)</f>
        <v>1.0233253991445597</v>
      </c>
      <c r="J3" s="5">
        <v>280</v>
      </c>
      <c r="K3" s="19">
        <v>9438</v>
      </c>
      <c r="L3" s="5">
        <v>28</v>
      </c>
      <c r="M3" s="19">
        <v>50</v>
      </c>
      <c r="N3" s="19">
        <f t="shared" ref="N3:N62" si="4">(J3/K3)</f>
        <v>2.9667302394575122E-2</v>
      </c>
      <c r="O3" s="19">
        <f t="shared" ref="O3:O62" si="5">(L3/M3)</f>
        <v>0.56000000000000005</v>
      </c>
      <c r="P3" s="19">
        <f t="shared" ref="P3:P62" si="6">(N3*O3)</f>
        <v>1.6613689340962069E-2</v>
      </c>
      <c r="Q3" s="19">
        <f t="shared" ref="Q3:Q62" si="7">(P3*100)</f>
        <v>1.6613689340962068</v>
      </c>
      <c r="R3" s="2">
        <v>2</v>
      </c>
      <c r="S3" s="19">
        <v>96</v>
      </c>
      <c r="T3" s="6">
        <v>2</v>
      </c>
      <c r="U3" s="2">
        <v>0.25</v>
      </c>
      <c r="V3" s="5">
        <v>28</v>
      </c>
      <c r="W3" s="19">
        <v>50</v>
      </c>
      <c r="X3" s="19">
        <f t="shared" ref="X3:X62" si="8">(R3/S3)</f>
        <v>2.0833333333333332E-2</v>
      </c>
      <c r="Y3" s="19">
        <f t="shared" ref="Y3:Y62" si="9">(T3+U3)</f>
        <v>2.25</v>
      </c>
      <c r="Z3" s="19">
        <f t="shared" ref="Z3:Z62" si="10">(V3/W3)</f>
        <v>0.56000000000000005</v>
      </c>
      <c r="AA3" s="19">
        <f t="shared" ref="AA3:AA62" si="11">(X3*Y3*Z3)*10</f>
        <v>0.26250000000000001</v>
      </c>
      <c r="AB3" s="5">
        <v>28</v>
      </c>
      <c r="AC3" s="19">
        <v>50</v>
      </c>
      <c r="AD3" s="31">
        <v>7</v>
      </c>
      <c r="AE3" s="32">
        <v>0</v>
      </c>
      <c r="AF3" s="33">
        <v>9</v>
      </c>
      <c r="AG3" s="31">
        <v>0</v>
      </c>
      <c r="AH3" s="19">
        <f t="shared" ref="AH3:AH62" si="12">(AE3/AD3)*(AG3/AF3)*(AB3/AC3)*10</f>
        <v>0</v>
      </c>
      <c r="AI3" s="21" t="s">
        <v>99</v>
      </c>
      <c r="AJ3" s="19">
        <v>1.0233253991445597</v>
      </c>
      <c r="AK3" s="19">
        <v>1.6613689340962068</v>
      </c>
      <c r="AL3" s="19">
        <v>0.26250000000000001</v>
      </c>
      <c r="AM3" s="19">
        <v>0</v>
      </c>
      <c r="AN3" s="19">
        <f t="shared" ref="AN3:AN62" si="13">(AJ3+AK3+AL3+AM3)+1</f>
        <v>3.9471943332407666</v>
      </c>
    </row>
    <row r="4" spans="1:40" ht="30" x14ac:dyDescent="0.25">
      <c r="A4" s="29" t="s">
        <v>101</v>
      </c>
      <c r="B4" s="30" t="s">
        <v>102</v>
      </c>
      <c r="C4" s="3" t="s">
        <v>103</v>
      </c>
      <c r="D4" s="5">
        <v>24</v>
      </c>
      <c r="E4" s="5">
        <v>970</v>
      </c>
      <c r="F4" s="19">
        <f t="shared" si="0"/>
        <v>2.4742268041237112E-2</v>
      </c>
      <c r="G4" s="19">
        <f t="shared" si="1"/>
        <v>3.699242241149483</v>
      </c>
      <c r="H4" s="19">
        <f t="shared" si="2"/>
        <v>9.1527643079987203E-2</v>
      </c>
      <c r="I4" s="19">
        <f t="shared" si="3"/>
        <v>0.91527643079987198</v>
      </c>
      <c r="J4" s="5">
        <v>209</v>
      </c>
      <c r="K4" s="19">
        <v>9438</v>
      </c>
      <c r="L4" s="5">
        <v>24</v>
      </c>
      <c r="M4" s="19">
        <v>50</v>
      </c>
      <c r="N4" s="19">
        <f t="shared" si="4"/>
        <v>2.2144522144522144E-2</v>
      </c>
      <c r="O4" s="19">
        <f t="shared" si="5"/>
        <v>0.48</v>
      </c>
      <c r="P4" s="19">
        <f t="shared" si="6"/>
        <v>1.0629370629370629E-2</v>
      </c>
      <c r="Q4" s="19">
        <f t="shared" si="7"/>
        <v>1.0629370629370629</v>
      </c>
      <c r="R4" s="2">
        <v>2</v>
      </c>
      <c r="S4" s="19">
        <v>96</v>
      </c>
      <c r="T4" s="6">
        <v>2</v>
      </c>
      <c r="U4" s="2">
        <v>0.25</v>
      </c>
      <c r="V4" s="5">
        <v>24</v>
      </c>
      <c r="W4" s="19">
        <v>50</v>
      </c>
      <c r="X4" s="19">
        <f t="shared" si="8"/>
        <v>2.0833333333333332E-2</v>
      </c>
      <c r="Y4" s="19">
        <f t="shared" si="9"/>
        <v>2.25</v>
      </c>
      <c r="Z4" s="19">
        <f t="shared" si="10"/>
        <v>0.48</v>
      </c>
      <c r="AA4" s="19">
        <f t="shared" si="11"/>
        <v>0.22499999999999998</v>
      </c>
      <c r="AB4" s="5">
        <v>24</v>
      </c>
      <c r="AC4" s="19">
        <v>50</v>
      </c>
      <c r="AD4" s="31">
        <v>7</v>
      </c>
      <c r="AE4" s="32">
        <v>4</v>
      </c>
      <c r="AF4" s="33">
        <v>9</v>
      </c>
      <c r="AG4" s="31">
        <v>3</v>
      </c>
      <c r="AH4" s="19">
        <f t="shared" si="12"/>
        <v>0.91428571428571415</v>
      </c>
      <c r="AI4" s="30" t="s">
        <v>102</v>
      </c>
      <c r="AJ4" s="19">
        <v>0.91527643079987198</v>
      </c>
      <c r="AK4" s="19">
        <v>1.0629370629370629</v>
      </c>
      <c r="AL4" s="19">
        <v>0.22499999999999998</v>
      </c>
      <c r="AM4" s="19">
        <v>0.91428571428571415</v>
      </c>
      <c r="AN4" s="19">
        <f t="shared" si="13"/>
        <v>4.1174992080226485</v>
      </c>
    </row>
    <row r="5" spans="1:40" ht="45" x14ac:dyDescent="0.25">
      <c r="A5" s="30"/>
      <c r="B5" s="30" t="s">
        <v>104</v>
      </c>
      <c r="C5" s="3" t="s">
        <v>105</v>
      </c>
      <c r="D5" s="5">
        <v>15</v>
      </c>
      <c r="E5" s="5">
        <v>970</v>
      </c>
      <c r="F5" s="19">
        <f t="shared" si="0"/>
        <v>1.5463917525773196E-2</v>
      </c>
      <c r="G5" s="19">
        <f t="shared" si="1"/>
        <v>4.1692458703952182</v>
      </c>
      <c r="H5" s="19">
        <f t="shared" si="2"/>
        <v>6.4472874284462134E-2</v>
      </c>
      <c r="I5" s="19">
        <f t="shared" si="3"/>
        <v>0.64472874284462134</v>
      </c>
      <c r="J5" s="5">
        <v>139</v>
      </c>
      <c r="K5" s="19">
        <v>9438</v>
      </c>
      <c r="L5" s="5">
        <v>15</v>
      </c>
      <c r="M5" s="19">
        <v>50</v>
      </c>
      <c r="N5" s="19">
        <f t="shared" si="4"/>
        <v>1.4727696545878364E-2</v>
      </c>
      <c r="O5" s="19">
        <f t="shared" si="5"/>
        <v>0.3</v>
      </c>
      <c r="P5" s="19">
        <f t="shared" si="6"/>
        <v>4.4183089637635092E-3</v>
      </c>
      <c r="Q5" s="19">
        <f t="shared" si="7"/>
        <v>0.44183089637635092</v>
      </c>
      <c r="R5" s="2">
        <v>2</v>
      </c>
      <c r="S5" s="19">
        <v>96</v>
      </c>
      <c r="T5" s="6">
        <v>2</v>
      </c>
      <c r="U5" s="2">
        <v>0</v>
      </c>
      <c r="V5" s="5">
        <v>15</v>
      </c>
      <c r="W5" s="19">
        <v>50</v>
      </c>
      <c r="X5" s="19">
        <f t="shared" si="8"/>
        <v>2.0833333333333332E-2</v>
      </c>
      <c r="Y5" s="19">
        <f t="shared" si="9"/>
        <v>2</v>
      </c>
      <c r="Z5" s="19">
        <f t="shared" si="10"/>
        <v>0.3</v>
      </c>
      <c r="AA5" s="19">
        <f t="shared" si="11"/>
        <v>0.12499999999999999</v>
      </c>
      <c r="AB5" s="5">
        <v>15</v>
      </c>
      <c r="AC5" s="19">
        <v>50</v>
      </c>
      <c r="AD5" s="31">
        <v>7</v>
      </c>
      <c r="AE5" s="32">
        <v>4</v>
      </c>
      <c r="AF5" s="33">
        <v>9</v>
      </c>
      <c r="AG5" s="31">
        <v>2</v>
      </c>
      <c r="AH5" s="19">
        <f t="shared" si="12"/>
        <v>0.38095238095238093</v>
      </c>
      <c r="AI5" s="30" t="s">
        <v>104</v>
      </c>
      <c r="AJ5" s="19">
        <v>0.64472874284462134</v>
      </c>
      <c r="AK5" s="19">
        <v>0.44183089637635092</v>
      </c>
      <c r="AL5" s="19">
        <v>0.12499999999999999</v>
      </c>
      <c r="AM5" s="19">
        <v>0.38095238095238093</v>
      </c>
      <c r="AN5" s="19">
        <f t="shared" si="13"/>
        <v>2.5925120201733529</v>
      </c>
    </row>
    <row r="6" spans="1:40" ht="30" x14ac:dyDescent="0.25">
      <c r="A6" s="30"/>
      <c r="B6" s="30" t="s">
        <v>106</v>
      </c>
      <c r="C6" s="3" t="s">
        <v>107</v>
      </c>
      <c r="D6" s="5">
        <v>31</v>
      </c>
      <c r="E6" s="5">
        <v>970</v>
      </c>
      <c r="F6" s="19">
        <f t="shared" si="0"/>
        <v>3.1958762886597936E-2</v>
      </c>
      <c r="G6" s="19">
        <f t="shared" si="1"/>
        <v>3.4433088670122824</v>
      </c>
      <c r="H6" s="19">
        <f t="shared" si="2"/>
        <v>0.11004389162616572</v>
      </c>
      <c r="I6" s="19">
        <f t="shared" si="3"/>
        <v>1.1004389162616572</v>
      </c>
      <c r="J6" s="5">
        <v>266</v>
      </c>
      <c r="K6" s="19">
        <v>9438</v>
      </c>
      <c r="L6" s="5">
        <v>31</v>
      </c>
      <c r="M6" s="19">
        <v>50</v>
      </c>
      <c r="N6" s="19">
        <f t="shared" si="4"/>
        <v>2.8183937274846367E-2</v>
      </c>
      <c r="O6" s="19">
        <f t="shared" si="5"/>
        <v>0.62</v>
      </c>
      <c r="P6" s="19">
        <f t="shared" si="6"/>
        <v>1.7474041110404747E-2</v>
      </c>
      <c r="Q6" s="19">
        <f t="shared" si="7"/>
        <v>1.7474041110404748</v>
      </c>
      <c r="R6" s="2">
        <v>5</v>
      </c>
      <c r="S6" s="19">
        <v>96</v>
      </c>
      <c r="T6" s="6">
        <v>5</v>
      </c>
      <c r="U6" s="2">
        <v>0.5</v>
      </c>
      <c r="V6" s="5">
        <v>31</v>
      </c>
      <c r="W6" s="19">
        <v>50</v>
      </c>
      <c r="X6" s="19">
        <f t="shared" si="8"/>
        <v>5.2083333333333336E-2</v>
      </c>
      <c r="Y6" s="19">
        <f t="shared" si="9"/>
        <v>5.5</v>
      </c>
      <c r="Z6" s="19">
        <f t="shared" si="10"/>
        <v>0.62</v>
      </c>
      <c r="AA6" s="19">
        <f t="shared" si="11"/>
        <v>1.776041666666667</v>
      </c>
      <c r="AB6" s="5">
        <v>31</v>
      </c>
      <c r="AC6" s="19">
        <v>50</v>
      </c>
      <c r="AD6" s="31">
        <v>7</v>
      </c>
      <c r="AE6" s="32">
        <v>6</v>
      </c>
      <c r="AF6" s="33">
        <v>9</v>
      </c>
      <c r="AG6" s="31">
        <v>8</v>
      </c>
      <c r="AH6" s="19">
        <f t="shared" si="12"/>
        <v>4.723809523809523</v>
      </c>
      <c r="AI6" s="30" t="s">
        <v>106</v>
      </c>
      <c r="AJ6" s="19">
        <v>1.1004389162616572</v>
      </c>
      <c r="AK6" s="19">
        <v>1.7474041110404748</v>
      </c>
      <c r="AL6" s="19">
        <v>1.776041666666667</v>
      </c>
      <c r="AM6" s="19">
        <v>4.723809523809523</v>
      </c>
      <c r="AN6" s="19">
        <f t="shared" si="13"/>
        <v>10.347694217778322</v>
      </c>
    </row>
    <row r="7" spans="1:40" ht="30" x14ac:dyDescent="0.25">
      <c r="A7" s="29" t="s">
        <v>108</v>
      </c>
      <c r="B7" s="30" t="s">
        <v>109</v>
      </c>
      <c r="C7" s="3" t="s">
        <v>110</v>
      </c>
      <c r="D7" s="5">
        <v>17</v>
      </c>
      <c r="E7" s="5">
        <v>970</v>
      </c>
      <c r="F7" s="19">
        <f t="shared" si="0"/>
        <v>1.7525773195876289E-2</v>
      </c>
      <c r="G7" s="19">
        <f t="shared" si="1"/>
        <v>4.0440827274412126</v>
      </c>
      <c r="H7" s="19">
        <f t="shared" si="2"/>
        <v>7.0875676666495482E-2</v>
      </c>
      <c r="I7" s="19">
        <f t="shared" si="3"/>
        <v>0.7087567666649548</v>
      </c>
      <c r="J7" s="5">
        <v>191</v>
      </c>
      <c r="K7" s="19">
        <v>9438</v>
      </c>
      <c r="L7" s="5">
        <v>17</v>
      </c>
      <c r="M7" s="19">
        <v>50</v>
      </c>
      <c r="N7" s="19">
        <f t="shared" si="4"/>
        <v>2.0237338419156602E-2</v>
      </c>
      <c r="O7" s="19">
        <f t="shared" si="5"/>
        <v>0.34</v>
      </c>
      <c r="P7" s="19">
        <f t="shared" si="6"/>
        <v>6.8806950625132455E-3</v>
      </c>
      <c r="Q7" s="19">
        <f t="shared" si="7"/>
        <v>0.68806950625132457</v>
      </c>
      <c r="R7" s="2">
        <v>3</v>
      </c>
      <c r="S7" s="19">
        <v>96</v>
      </c>
      <c r="T7" s="6">
        <v>3</v>
      </c>
      <c r="U7" s="2">
        <v>0.25</v>
      </c>
      <c r="V7" s="5">
        <v>17</v>
      </c>
      <c r="W7" s="19">
        <v>50</v>
      </c>
      <c r="X7" s="19">
        <f t="shared" si="8"/>
        <v>3.125E-2</v>
      </c>
      <c r="Y7" s="19">
        <f t="shared" si="9"/>
        <v>3.25</v>
      </c>
      <c r="Z7" s="19">
        <f t="shared" si="10"/>
        <v>0.34</v>
      </c>
      <c r="AA7" s="19">
        <f t="shared" si="11"/>
        <v>0.34531250000000002</v>
      </c>
      <c r="AB7" s="5">
        <v>17</v>
      </c>
      <c r="AC7" s="19">
        <v>50</v>
      </c>
      <c r="AD7" s="31">
        <v>7</v>
      </c>
      <c r="AE7" s="32">
        <v>4</v>
      </c>
      <c r="AF7" s="33">
        <v>9</v>
      </c>
      <c r="AG7" s="31">
        <v>3</v>
      </c>
      <c r="AH7" s="19">
        <f t="shared" si="12"/>
        <v>0.64761904761904754</v>
      </c>
      <c r="AI7" s="30" t="s">
        <v>109</v>
      </c>
      <c r="AJ7" s="19">
        <v>0.7087567666649548</v>
      </c>
      <c r="AK7" s="19">
        <v>0.68806950625132457</v>
      </c>
      <c r="AL7" s="19">
        <v>0.34531250000000002</v>
      </c>
      <c r="AM7" s="19">
        <v>0.64761904761904754</v>
      </c>
      <c r="AN7" s="19">
        <f t="shared" si="13"/>
        <v>3.3897578205353267</v>
      </c>
    </row>
    <row r="8" spans="1:40" ht="30" x14ac:dyDescent="0.25">
      <c r="A8" s="29" t="s">
        <v>111</v>
      </c>
      <c r="B8" s="30" t="s">
        <v>112</v>
      </c>
      <c r="C8" s="3" t="s">
        <v>113</v>
      </c>
      <c r="D8" s="5">
        <v>9</v>
      </c>
      <c r="E8" s="5">
        <v>970</v>
      </c>
      <c r="F8" s="19">
        <f t="shared" si="0"/>
        <v>9.2783505154639175E-3</v>
      </c>
      <c r="G8" s="19">
        <f t="shared" si="1"/>
        <v>4.6800714941612087</v>
      </c>
      <c r="H8" s="19">
        <f t="shared" si="2"/>
        <v>4.3423343760258637E-2</v>
      </c>
      <c r="I8" s="19">
        <f t="shared" si="3"/>
        <v>0.43423343760258637</v>
      </c>
      <c r="J8" s="5">
        <v>141</v>
      </c>
      <c r="K8" s="19">
        <v>9438</v>
      </c>
      <c r="L8" s="5">
        <v>9</v>
      </c>
      <c r="M8" s="19">
        <v>50</v>
      </c>
      <c r="N8" s="19">
        <f t="shared" si="4"/>
        <v>1.4939605848696759E-2</v>
      </c>
      <c r="O8" s="19">
        <f t="shared" si="5"/>
        <v>0.18</v>
      </c>
      <c r="P8" s="19">
        <f t="shared" si="6"/>
        <v>2.6891290527654163E-3</v>
      </c>
      <c r="Q8" s="19">
        <f t="shared" si="7"/>
        <v>0.26891290527654166</v>
      </c>
      <c r="R8" s="2">
        <v>1</v>
      </c>
      <c r="S8" s="19">
        <v>96</v>
      </c>
      <c r="T8" s="6">
        <v>1</v>
      </c>
      <c r="U8" s="2">
        <v>0</v>
      </c>
      <c r="V8" s="5">
        <v>9</v>
      </c>
      <c r="W8" s="19">
        <v>50</v>
      </c>
      <c r="X8" s="19">
        <f t="shared" si="8"/>
        <v>1.0416666666666666E-2</v>
      </c>
      <c r="Y8" s="19">
        <f t="shared" si="9"/>
        <v>1</v>
      </c>
      <c r="Z8" s="19">
        <f t="shared" si="10"/>
        <v>0.18</v>
      </c>
      <c r="AA8" s="19">
        <f t="shared" si="11"/>
        <v>1.8749999999999999E-2</v>
      </c>
      <c r="AB8" s="5">
        <v>9</v>
      </c>
      <c r="AC8" s="19">
        <v>50</v>
      </c>
      <c r="AD8" s="31">
        <v>7</v>
      </c>
      <c r="AE8" s="32">
        <v>0</v>
      </c>
      <c r="AF8" s="33">
        <v>9</v>
      </c>
      <c r="AG8" s="31">
        <v>0</v>
      </c>
      <c r="AH8" s="19">
        <f t="shared" si="12"/>
        <v>0</v>
      </c>
      <c r="AI8" s="30" t="s">
        <v>112</v>
      </c>
      <c r="AJ8" s="19">
        <v>0.43423343760258637</v>
      </c>
      <c r="AK8" s="19">
        <v>0.26891290527654166</v>
      </c>
      <c r="AL8" s="19">
        <v>1.8749999999999999E-2</v>
      </c>
      <c r="AM8" s="19">
        <v>0</v>
      </c>
      <c r="AN8" s="19">
        <f t="shared" si="13"/>
        <v>1.7218963428791281</v>
      </c>
    </row>
    <row r="9" spans="1:40" ht="45" x14ac:dyDescent="0.25">
      <c r="A9" s="29" t="s">
        <v>114</v>
      </c>
      <c r="B9" s="30" t="s">
        <v>115</v>
      </c>
      <c r="C9" s="3" t="s">
        <v>116</v>
      </c>
      <c r="D9" s="5">
        <v>5</v>
      </c>
      <c r="E9" s="5">
        <v>970</v>
      </c>
      <c r="F9" s="19">
        <f t="shared" si="0"/>
        <v>5.1546391752577319E-3</v>
      </c>
      <c r="G9" s="19">
        <f t="shared" si="1"/>
        <v>5.2678581590633282</v>
      </c>
      <c r="H9" s="19">
        <f t="shared" si="2"/>
        <v>2.7153908036408908E-2</v>
      </c>
      <c r="I9" s="19">
        <f t="shared" si="3"/>
        <v>0.27153908036408908</v>
      </c>
      <c r="J9" s="5">
        <v>81</v>
      </c>
      <c r="K9" s="19">
        <v>9438</v>
      </c>
      <c r="L9" s="5">
        <v>5</v>
      </c>
      <c r="M9" s="19">
        <v>50</v>
      </c>
      <c r="N9" s="19">
        <f t="shared" si="4"/>
        <v>8.5823267641449465E-3</v>
      </c>
      <c r="O9" s="19">
        <f t="shared" si="5"/>
        <v>0.1</v>
      </c>
      <c r="P9" s="19">
        <f t="shared" si="6"/>
        <v>8.5823267641449473E-4</v>
      </c>
      <c r="Q9" s="19">
        <f t="shared" si="7"/>
        <v>8.5823267641449472E-2</v>
      </c>
      <c r="R9" s="2">
        <v>1</v>
      </c>
      <c r="S9" s="19">
        <v>96</v>
      </c>
      <c r="T9" s="6">
        <v>1</v>
      </c>
      <c r="U9" s="2">
        <v>0</v>
      </c>
      <c r="V9" s="5">
        <v>5</v>
      </c>
      <c r="W9" s="19">
        <v>50</v>
      </c>
      <c r="X9" s="19">
        <f t="shared" si="8"/>
        <v>1.0416666666666666E-2</v>
      </c>
      <c r="Y9" s="19">
        <f t="shared" si="9"/>
        <v>1</v>
      </c>
      <c r="Z9" s="19">
        <f t="shared" si="10"/>
        <v>0.1</v>
      </c>
      <c r="AA9" s="19">
        <f t="shared" si="11"/>
        <v>1.0416666666666666E-2</v>
      </c>
      <c r="AB9" s="5">
        <v>5</v>
      </c>
      <c r="AC9" s="19">
        <v>50</v>
      </c>
      <c r="AD9" s="31">
        <v>7</v>
      </c>
      <c r="AE9" s="32">
        <v>0</v>
      </c>
      <c r="AF9" s="33">
        <v>9</v>
      </c>
      <c r="AG9" s="31">
        <v>0</v>
      </c>
      <c r="AH9" s="19">
        <f t="shared" si="12"/>
        <v>0</v>
      </c>
      <c r="AI9" s="30" t="s">
        <v>115</v>
      </c>
      <c r="AJ9" s="19">
        <v>0.27153908036408908</v>
      </c>
      <c r="AK9" s="19">
        <v>8.5823267641449472E-2</v>
      </c>
      <c r="AL9" s="19">
        <v>1.0416666666666666E-2</v>
      </c>
      <c r="AM9" s="19">
        <v>0</v>
      </c>
      <c r="AN9" s="19">
        <f t="shared" si="13"/>
        <v>1.3677790146722053</v>
      </c>
    </row>
    <row r="10" spans="1:40" x14ac:dyDescent="0.25">
      <c r="A10" s="29" t="s">
        <v>117</v>
      </c>
      <c r="B10" s="30"/>
      <c r="C10" s="3" t="s">
        <v>856</v>
      </c>
      <c r="D10" s="5">
        <v>31</v>
      </c>
      <c r="E10" s="5">
        <v>970</v>
      </c>
      <c r="F10" s="19">
        <f t="shared" si="0"/>
        <v>3.1958762886597936E-2</v>
      </c>
      <c r="G10" s="19">
        <f t="shared" si="1"/>
        <v>3.4433088670122824</v>
      </c>
      <c r="H10" s="19">
        <f t="shared" si="2"/>
        <v>0.11004389162616572</v>
      </c>
      <c r="I10" s="19">
        <f t="shared" si="3"/>
        <v>1.1004389162616572</v>
      </c>
      <c r="J10" s="5">
        <v>274</v>
      </c>
      <c r="K10" s="19">
        <v>9438</v>
      </c>
      <c r="L10" s="5">
        <v>31</v>
      </c>
      <c r="M10" s="19">
        <v>50</v>
      </c>
      <c r="N10" s="19">
        <f t="shared" si="4"/>
        <v>2.903157448611994E-2</v>
      </c>
      <c r="O10" s="19">
        <f t="shared" si="5"/>
        <v>0.62</v>
      </c>
      <c r="P10" s="19">
        <f t="shared" si="6"/>
        <v>1.7999576181394365E-2</v>
      </c>
      <c r="Q10" s="19">
        <f t="shared" si="7"/>
        <v>1.7999576181394366</v>
      </c>
      <c r="R10" s="2">
        <v>1</v>
      </c>
      <c r="S10" s="19">
        <v>96</v>
      </c>
      <c r="T10" s="6">
        <v>1</v>
      </c>
      <c r="U10" s="2">
        <v>0</v>
      </c>
      <c r="V10" s="5">
        <v>31</v>
      </c>
      <c r="W10" s="19">
        <v>50</v>
      </c>
      <c r="X10" s="19">
        <f t="shared" si="8"/>
        <v>1.0416666666666666E-2</v>
      </c>
      <c r="Y10" s="19">
        <f t="shared" si="9"/>
        <v>1</v>
      </c>
      <c r="Z10" s="19">
        <f t="shared" si="10"/>
        <v>0.62</v>
      </c>
      <c r="AA10" s="19">
        <f t="shared" si="11"/>
        <v>6.4583333333333326E-2</v>
      </c>
      <c r="AB10" s="5">
        <v>31</v>
      </c>
      <c r="AC10" s="19">
        <v>50</v>
      </c>
      <c r="AD10" s="31">
        <v>7</v>
      </c>
      <c r="AE10" s="32">
        <v>0</v>
      </c>
      <c r="AF10" s="33">
        <v>9</v>
      </c>
      <c r="AG10" s="31">
        <v>0</v>
      </c>
      <c r="AH10" s="19">
        <f t="shared" si="12"/>
        <v>0</v>
      </c>
      <c r="AI10" s="29" t="s">
        <v>117</v>
      </c>
      <c r="AJ10" s="19">
        <v>1.1004389162616572</v>
      </c>
      <c r="AK10" s="19">
        <v>1.7999576181394366</v>
      </c>
      <c r="AL10" s="19">
        <v>6.4583333333333326E-2</v>
      </c>
      <c r="AM10" s="19">
        <v>0</v>
      </c>
      <c r="AN10" s="19">
        <f t="shared" si="13"/>
        <v>3.964979867734427</v>
      </c>
    </row>
    <row r="11" spans="1:40" x14ac:dyDescent="0.25">
      <c r="A11" s="29" t="s">
        <v>117</v>
      </c>
      <c r="B11" s="30" t="s">
        <v>118</v>
      </c>
      <c r="C11" s="3" t="s">
        <v>119</v>
      </c>
      <c r="D11" s="5">
        <v>6</v>
      </c>
      <c r="E11" s="5">
        <v>970</v>
      </c>
      <c r="F11" s="19">
        <f t="shared" si="0"/>
        <v>6.1855670103092781E-3</v>
      </c>
      <c r="G11" s="19">
        <f t="shared" si="1"/>
        <v>5.0855366022693733</v>
      </c>
      <c r="H11" s="19">
        <f t="shared" si="2"/>
        <v>3.1456927436717769E-2</v>
      </c>
      <c r="I11" s="19">
        <f t="shared" si="3"/>
        <v>0.31456927436717769</v>
      </c>
      <c r="J11" s="5">
        <v>95</v>
      </c>
      <c r="K11" s="19">
        <v>9438</v>
      </c>
      <c r="L11" s="5">
        <v>6</v>
      </c>
      <c r="M11" s="19">
        <v>50</v>
      </c>
      <c r="N11" s="19">
        <f t="shared" si="4"/>
        <v>1.0065691883873702E-2</v>
      </c>
      <c r="O11" s="19">
        <f t="shared" si="5"/>
        <v>0.12</v>
      </c>
      <c r="P11" s="19">
        <f t="shared" si="6"/>
        <v>1.2078830260648442E-3</v>
      </c>
      <c r="Q11" s="19">
        <f t="shared" si="7"/>
        <v>0.12078830260648442</v>
      </c>
      <c r="R11" s="2">
        <v>1</v>
      </c>
      <c r="S11" s="19">
        <v>96</v>
      </c>
      <c r="T11" s="6">
        <v>1</v>
      </c>
      <c r="U11" s="2">
        <v>0.25</v>
      </c>
      <c r="V11" s="5">
        <v>6</v>
      </c>
      <c r="W11" s="19">
        <v>50</v>
      </c>
      <c r="X11" s="19">
        <f t="shared" si="8"/>
        <v>1.0416666666666666E-2</v>
      </c>
      <c r="Y11" s="19">
        <f t="shared" si="9"/>
        <v>1.25</v>
      </c>
      <c r="Z11" s="19">
        <f t="shared" si="10"/>
        <v>0.12</v>
      </c>
      <c r="AA11" s="19">
        <f t="shared" si="11"/>
        <v>1.5624999999999998E-2</v>
      </c>
      <c r="AB11" s="5">
        <v>6</v>
      </c>
      <c r="AC11" s="19">
        <v>50</v>
      </c>
      <c r="AD11" s="31">
        <v>7</v>
      </c>
      <c r="AE11" s="32">
        <v>0</v>
      </c>
      <c r="AF11" s="33">
        <v>9</v>
      </c>
      <c r="AG11" s="31">
        <v>0</v>
      </c>
      <c r="AH11" s="19">
        <f t="shared" si="12"/>
        <v>0</v>
      </c>
      <c r="AI11" s="30" t="s">
        <v>118</v>
      </c>
      <c r="AJ11" s="19">
        <v>0.31456927436717769</v>
      </c>
      <c r="AK11" s="19">
        <v>0.12078830260648442</v>
      </c>
      <c r="AL11" s="19">
        <v>1.5624999999999998E-2</v>
      </c>
      <c r="AM11" s="19">
        <v>0</v>
      </c>
      <c r="AN11" s="19">
        <f t="shared" si="13"/>
        <v>1.4509825769736622</v>
      </c>
    </row>
    <row r="12" spans="1:40" ht="30" x14ac:dyDescent="0.25">
      <c r="A12" s="30"/>
      <c r="B12" s="30" t="s">
        <v>120</v>
      </c>
      <c r="C12" s="3" t="s">
        <v>121</v>
      </c>
      <c r="D12" s="5">
        <v>14</v>
      </c>
      <c r="E12" s="5">
        <v>970</v>
      </c>
      <c r="F12" s="19">
        <f t="shared" si="0"/>
        <v>1.443298969072165E-2</v>
      </c>
      <c r="G12" s="19">
        <f t="shared" si="1"/>
        <v>4.2382387418821699</v>
      </c>
      <c r="H12" s="19">
        <f t="shared" si="2"/>
        <v>6.1170456068402455E-2</v>
      </c>
      <c r="I12" s="19">
        <f t="shared" si="3"/>
        <v>0.61170456068402457</v>
      </c>
      <c r="J12" s="5">
        <v>218</v>
      </c>
      <c r="K12" s="19">
        <v>9438</v>
      </c>
      <c r="L12" s="5">
        <v>14</v>
      </c>
      <c r="M12" s="19">
        <v>50</v>
      </c>
      <c r="N12" s="19">
        <f t="shared" si="4"/>
        <v>2.3098114007204917E-2</v>
      </c>
      <c r="O12" s="19">
        <f t="shared" si="5"/>
        <v>0.28000000000000003</v>
      </c>
      <c r="P12" s="19">
        <f t="shared" si="6"/>
        <v>6.4674719220173772E-3</v>
      </c>
      <c r="Q12" s="19">
        <f t="shared" si="7"/>
        <v>0.64674719220173771</v>
      </c>
      <c r="R12" s="2">
        <v>1</v>
      </c>
      <c r="S12" s="19">
        <v>96</v>
      </c>
      <c r="T12" s="6">
        <v>1</v>
      </c>
      <c r="U12" s="2">
        <v>0.25</v>
      </c>
      <c r="V12" s="5">
        <v>14</v>
      </c>
      <c r="W12" s="19">
        <v>50</v>
      </c>
      <c r="X12" s="19">
        <f t="shared" si="8"/>
        <v>1.0416666666666666E-2</v>
      </c>
      <c r="Y12" s="19">
        <f t="shared" si="9"/>
        <v>1.25</v>
      </c>
      <c r="Z12" s="19">
        <f t="shared" si="10"/>
        <v>0.28000000000000003</v>
      </c>
      <c r="AA12" s="19">
        <f t="shared" si="11"/>
        <v>3.6458333333333336E-2</v>
      </c>
      <c r="AB12" s="5">
        <v>14</v>
      </c>
      <c r="AC12" s="19">
        <v>50</v>
      </c>
      <c r="AD12" s="31">
        <v>7</v>
      </c>
      <c r="AE12" s="32">
        <v>0</v>
      </c>
      <c r="AF12" s="33">
        <v>9</v>
      </c>
      <c r="AG12" s="31">
        <v>0</v>
      </c>
      <c r="AH12" s="19">
        <f t="shared" si="12"/>
        <v>0</v>
      </c>
      <c r="AI12" s="30" t="s">
        <v>120</v>
      </c>
      <c r="AJ12" s="19">
        <v>0.61170456068402457</v>
      </c>
      <c r="AK12" s="19">
        <v>0.64674719220173771</v>
      </c>
      <c r="AL12" s="19">
        <v>3.6458333333333336E-2</v>
      </c>
      <c r="AM12" s="19">
        <v>0</v>
      </c>
      <c r="AN12" s="19">
        <f t="shared" si="13"/>
        <v>2.2949100862190956</v>
      </c>
    </row>
    <row r="13" spans="1:40" ht="30" x14ac:dyDescent="0.25">
      <c r="B13" s="30" t="s">
        <v>122</v>
      </c>
      <c r="C13" s="3" t="s">
        <v>123</v>
      </c>
      <c r="D13" s="5">
        <v>10</v>
      </c>
      <c r="E13" s="5">
        <v>970</v>
      </c>
      <c r="F13" s="19">
        <f t="shared" si="0"/>
        <v>1.0309278350515464E-2</v>
      </c>
      <c r="G13" s="19">
        <f t="shared" si="1"/>
        <v>4.5747109785033828</v>
      </c>
      <c r="H13" s="19">
        <f t="shared" si="2"/>
        <v>4.7161968850550337E-2</v>
      </c>
      <c r="I13" s="19">
        <f t="shared" si="3"/>
        <v>0.4716196885055034</v>
      </c>
      <c r="J13" s="5">
        <v>159</v>
      </c>
      <c r="K13" s="19">
        <v>9438</v>
      </c>
      <c r="L13" s="5">
        <v>10</v>
      </c>
      <c r="M13" s="19">
        <v>50</v>
      </c>
      <c r="N13" s="19">
        <f t="shared" si="4"/>
        <v>1.6846789574062302E-2</v>
      </c>
      <c r="O13" s="19">
        <f t="shared" si="5"/>
        <v>0.2</v>
      </c>
      <c r="P13" s="19">
        <f t="shared" si="6"/>
        <v>3.3693579148124605E-3</v>
      </c>
      <c r="Q13" s="19">
        <f t="shared" si="7"/>
        <v>0.33693579148124603</v>
      </c>
      <c r="R13" s="2">
        <v>1</v>
      </c>
      <c r="S13" s="19">
        <v>96</v>
      </c>
      <c r="T13" s="6">
        <v>1</v>
      </c>
      <c r="U13" s="2">
        <v>0.25</v>
      </c>
      <c r="V13" s="5">
        <v>10</v>
      </c>
      <c r="W13" s="19">
        <v>50</v>
      </c>
      <c r="X13" s="19">
        <f t="shared" si="8"/>
        <v>1.0416666666666666E-2</v>
      </c>
      <c r="Y13" s="19">
        <f t="shared" si="9"/>
        <v>1.25</v>
      </c>
      <c r="Z13" s="19">
        <f t="shared" si="10"/>
        <v>0.2</v>
      </c>
      <c r="AA13" s="19">
        <f t="shared" si="11"/>
        <v>2.6041666666666664E-2</v>
      </c>
      <c r="AB13" s="5">
        <v>10</v>
      </c>
      <c r="AC13" s="19">
        <v>50</v>
      </c>
      <c r="AD13" s="31">
        <v>7</v>
      </c>
      <c r="AE13" s="32">
        <v>0</v>
      </c>
      <c r="AF13" s="33">
        <v>9</v>
      </c>
      <c r="AG13" s="31">
        <v>0</v>
      </c>
      <c r="AH13" s="19">
        <f t="shared" si="12"/>
        <v>0</v>
      </c>
      <c r="AI13" s="30" t="s">
        <v>122</v>
      </c>
      <c r="AJ13" s="19">
        <v>0.4716196885055034</v>
      </c>
      <c r="AK13" s="19">
        <v>0.33693579148124603</v>
      </c>
      <c r="AL13" s="19">
        <v>2.6041666666666664E-2</v>
      </c>
      <c r="AM13" s="19">
        <v>0</v>
      </c>
      <c r="AN13" s="19">
        <f t="shared" si="13"/>
        <v>1.8345971466534161</v>
      </c>
    </row>
    <row r="14" spans="1:40" ht="30" x14ac:dyDescent="0.25">
      <c r="A14" s="29" t="s">
        <v>124</v>
      </c>
      <c r="B14" s="30" t="s">
        <v>125</v>
      </c>
      <c r="C14" s="3" t="s">
        <v>126</v>
      </c>
      <c r="D14" s="5">
        <v>35</v>
      </c>
      <c r="E14" s="5">
        <v>970</v>
      </c>
      <c r="F14" s="19">
        <f t="shared" si="0"/>
        <v>3.608247422680412E-2</v>
      </c>
      <c r="G14" s="19">
        <f t="shared" si="1"/>
        <v>3.3219480100080148</v>
      </c>
      <c r="H14" s="19">
        <f t="shared" si="2"/>
        <v>0.11986410345389743</v>
      </c>
      <c r="I14" s="19">
        <f t="shared" si="3"/>
        <v>1.1986410345389744</v>
      </c>
      <c r="J14" s="5">
        <v>287</v>
      </c>
      <c r="K14" s="19">
        <v>9438</v>
      </c>
      <c r="L14" s="5">
        <v>35</v>
      </c>
      <c r="M14" s="19">
        <v>50</v>
      </c>
      <c r="N14" s="19">
        <f t="shared" si="4"/>
        <v>3.04089849544395E-2</v>
      </c>
      <c r="O14" s="19">
        <f t="shared" si="5"/>
        <v>0.7</v>
      </c>
      <c r="P14" s="19">
        <f t="shared" si="6"/>
        <v>2.128628946810765E-2</v>
      </c>
      <c r="Q14" s="19">
        <f t="shared" si="7"/>
        <v>2.1286289468107649</v>
      </c>
      <c r="R14" s="2">
        <v>2</v>
      </c>
      <c r="S14" s="19">
        <v>96</v>
      </c>
      <c r="T14" s="6">
        <v>1.5</v>
      </c>
      <c r="U14" s="2">
        <v>0.25</v>
      </c>
      <c r="V14" s="5">
        <v>35</v>
      </c>
      <c r="W14" s="19">
        <v>50</v>
      </c>
      <c r="X14" s="19">
        <f t="shared" si="8"/>
        <v>2.0833333333333332E-2</v>
      </c>
      <c r="Y14" s="19">
        <f t="shared" si="9"/>
        <v>1.75</v>
      </c>
      <c r="Z14" s="19">
        <f t="shared" si="10"/>
        <v>0.7</v>
      </c>
      <c r="AA14" s="19">
        <f t="shared" si="11"/>
        <v>0.25520833333333331</v>
      </c>
      <c r="AB14" s="5">
        <v>35</v>
      </c>
      <c r="AC14" s="19">
        <v>50</v>
      </c>
      <c r="AD14" s="31">
        <v>7</v>
      </c>
      <c r="AE14" s="32">
        <v>3</v>
      </c>
      <c r="AF14" s="33">
        <v>9</v>
      </c>
      <c r="AG14" s="31">
        <v>6</v>
      </c>
      <c r="AH14" s="19">
        <f t="shared" si="12"/>
        <v>1.9999999999999998</v>
      </c>
      <c r="AI14" s="30" t="s">
        <v>125</v>
      </c>
      <c r="AJ14" s="19">
        <v>1.1986410345389744</v>
      </c>
      <c r="AK14" s="19">
        <v>2.1286289468107649</v>
      </c>
      <c r="AL14" s="19">
        <v>0.25520833333333331</v>
      </c>
      <c r="AM14" s="19">
        <v>1.9999999999999998</v>
      </c>
      <c r="AN14" s="19">
        <f t="shared" si="13"/>
        <v>6.5824783146830725</v>
      </c>
    </row>
    <row r="15" spans="1:40" ht="30" x14ac:dyDescent="0.25">
      <c r="B15" s="30" t="s">
        <v>127</v>
      </c>
      <c r="C15" s="3" t="s">
        <v>128</v>
      </c>
      <c r="D15" s="5">
        <v>4</v>
      </c>
      <c r="E15" s="5">
        <v>970</v>
      </c>
      <c r="F15" s="19">
        <f t="shared" si="0"/>
        <v>4.1237113402061857E-3</v>
      </c>
      <c r="G15" s="19">
        <f t="shared" si="1"/>
        <v>5.4910017103775379</v>
      </c>
      <c r="H15" s="19">
        <f t="shared" si="2"/>
        <v>2.2643306022175416E-2</v>
      </c>
      <c r="I15" s="19">
        <f t="shared" si="3"/>
        <v>0.22643306022175416</v>
      </c>
      <c r="J15" s="5">
        <v>44</v>
      </c>
      <c r="K15" s="19">
        <v>9438</v>
      </c>
      <c r="L15" s="5">
        <v>4</v>
      </c>
      <c r="M15" s="19">
        <v>50</v>
      </c>
      <c r="N15" s="19">
        <f t="shared" si="4"/>
        <v>4.662004662004662E-3</v>
      </c>
      <c r="O15" s="19">
        <f t="shared" si="5"/>
        <v>0.08</v>
      </c>
      <c r="P15" s="19">
        <f t="shared" si="6"/>
        <v>3.7296037296037296E-4</v>
      </c>
      <c r="Q15" s="19">
        <f t="shared" si="7"/>
        <v>3.7296037296037296E-2</v>
      </c>
      <c r="R15" s="2">
        <v>2</v>
      </c>
      <c r="S15" s="19">
        <v>96</v>
      </c>
      <c r="T15" s="6">
        <v>1.5</v>
      </c>
      <c r="U15" s="2">
        <v>0.25</v>
      </c>
      <c r="V15" s="5">
        <v>4</v>
      </c>
      <c r="W15" s="19">
        <v>50</v>
      </c>
      <c r="X15" s="19">
        <f t="shared" si="8"/>
        <v>2.0833333333333332E-2</v>
      </c>
      <c r="Y15" s="19">
        <f t="shared" si="9"/>
        <v>1.75</v>
      </c>
      <c r="Z15" s="19">
        <f t="shared" si="10"/>
        <v>0.08</v>
      </c>
      <c r="AA15" s="19">
        <f t="shared" si="11"/>
        <v>2.9166666666666664E-2</v>
      </c>
      <c r="AB15" s="5">
        <v>4</v>
      </c>
      <c r="AC15" s="19">
        <v>50</v>
      </c>
      <c r="AD15" s="31">
        <v>7</v>
      </c>
      <c r="AE15" s="32">
        <v>3</v>
      </c>
      <c r="AF15" s="33">
        <v>9</v>
      </c>
      <c r="AG15" s="31">
        <v>6</v>
      </c>
      <c r="AH15" s="19">
        <f t="shared" si="12"/>
        <v>0.22857142857142856</v>
      </c>
      <c r="AI15" s="30" t="s">
        <v>127</v>
      </c>
      <c r="AJ15" s="19">
        <v>0.22643306022175416</v>
      </c>
      <c r="AK15" s="19">
        <v>3.7296037296037296E-2</v>
      </c>
      <c r="AL15" s="19">
        <v>2.9166666666666664E-2</v>
      </c>
      <c r="AM15" s="19">
        <v>0.22857142857142856</v>
      </c>
      <c r="AN15" s="19">
        <f t="shared" si="13"/>
        <v>1.5214671927558867</v>
      </c>
    </row>
    <row r="16" spans="1:40" ht="30" x14ac:dyDescent="0.25">
      <c r="A16" s="20" t="s">
        <v>129</v>
      </c>
      <c r="B16" s="30" t="s">
        <v>130</v>
      </c>
      <c r="C16" s="3" t="s">
        <v>131</v>
      </c>
      <c r="D16" s="5">
        <v>4</v>
      </c>
      <c r="E16" s="5">
        <v>970</v>
      </c>
      <c r="F16" s="19">
        <f t="shared" si="0"/>
        <v>4.1237113402061857E-3</v>
      </c>
      <c r="G16" s="19">
        <f t="shared" si="1"/>
        <v>5.4910017103775379</v>
      </c>
      <c r="H16" s="19">
        <f t="shared" si="2"/>
        <v>2.2643306022175416E-2</v>
      </c>
      <c r="I16" s="19">
        <f t="shared" si="3"/>
        <v>0.22643306022175416</v>
      </c>
      <c r="J16" s="5">
        <v>27</v>
      </c>
      <c r="K16" s="19">
        <v>9438</v>
      </c>
      <c r="L16" s="5">
        <v>4</v>
      </c>
      <c r="M16" s="19">
        <v>50</v>
      </c>
      <c r="N16" s="19">
        <f t="shared" si="4"/>
        <v>2.8607755880483152E-3</v>
      </c>
      <c r="O16" s="19">
        <f t="shared" si="5"/>
        <v>0.08</v>
      </c>
      <c r="P16" s="19">
        <f t="shared" si="6"/>
        <v>2.2886204704386523E-4</v>
      </c>
      <c r="Q16" s="19">
        <f t="shared" si="7"/>
        <v>2.2886204704386522E-2</v>
      </c>
      <c r="R16" s="2">
        <v>1</v>
      </c>
      <c r="S16" s="19">
        <v>96</v>
      </c>
      <c r="T16" s="6">
        <v>1</v>
      </c>
      <c r="U16" s="2">
        <v>0.25</v>
      </c>
      <c r="V16" s="5">
        <v>4</v>
      </c>
      <c r="W16" s="19">
        <v>50</v>
      </c>
      <c r="X16" s="19">
        <f t="shared" si="8"/>
        <v>1.0416666666666666E-2</v>
      </c>
      <c r="Y16" s="19">
        <f t="shared" si="9"/>
        <v>1.25</v>
      </c>
      <c r="Z16" s="19">
        <f t="shared" si="10"/>
        <v>0.08</v>
      </c>
      <c r="AA16" s="19">
        <f t="shared" si="11"/>
        <v>1.0416666666666666E-2</v>
      </c>
      <c r="AB16" s="5">
        <v>4</v>
      </c>
      <c r="AC16" s="19">
        <v>50</v>
      </c>
      <c r="AD16" s="31">
        <v>7</v>
      </c>
      <c r="AE16" s="32">
        <v>3</v>
      </c>
      <c r="AF16" s="33">
        <v>9</v>
      </c>
      <c r="AG16" s="31">
        <v>1</v>
      </c>
      <c r="AH16" s="19">
        <f t="shared" si="12"/>
        <v>3.8095238095238099E-2</v>
      </c>
      <c r="AI16" s="30" t="s">
        <v>130</v>
      </c>
      <c r="AJ16" s="19">
        <v>0.22643306022175416</v>
      </c>
      <c r="AK16" s="19">
        <v>2.2886204704386522E-2</v>
      </c>
      <c r="AL16" s="19">
        <v>1.0416666666666666E-2</v>
      </c>
      <c r="AM16" s="19">
        <v>3.8095238095238099E-2</v>
      </c>
      <c r="AN16" s="19">
        <f t="shared" si="13"/>
        <v>1.2978311696880453</v>
      </c>
    </row>
    <row r="17" spans="1:40" ht="30" x14ac:dyDescent="0.25">
      <c r="A17" s="30"/>
      <c r="B17" s="30" t="s">
        <v>132</v>
      </c>
      <c r="C17" s="4" t="s">
        <v>133</v>
      </c>
      <c r="D17" s="5">
        <v>33</v>
      </c>
      <c r="E17" s="5">
        <v>970</v>
      </c>
      <c r="F17" s="19">
        <f t="shared" si="0"/>
        <v>3.4020618556701028E-2</v>
      </c>
      <c r="G17" s="19">
        <f t="shared" si="1"/>
        <v>3.3807885100309485</v>
      </c>
      <c r="H17" s="19">
        <f t="shared" si="2"/>
        <v>0.1150165163206405</v>
      </c>
      <c r="I17" s="19">
        <f t="shared" si="3"/>
        <v>1.1501651632064049</v>
      </c>
      <c r="J17" s="5">
        <v>200</v>
      </c>
      <c r="K17" s="19">
        <v>9438</v>
      </c>
      <c r="L17" s="5">
        <v>33</v>
      </c>
      <c r="M17" s="19">
        <v>50</v>
      </c>
      <c r="N17" s="19">
        <f t="shared" si="4"/>
        <v>2.1190930281839371E-2</v>
      </c>
      <c r="O17" s="19">
        <f t="shared" si="5"/>
        <v>0.66</v>
      </c>
      <c r="P17" s="19">
        <f t="shared" si="6"/>
        <v>1.3986013986013986E-2</v>
      </c>
      <c r="Q17" s="19">
        <f t="shared" si="7"/>
        <v>1.3986013986013985</v>
      </c>
      <c r="R17" s="2">
        <v>3</v>
      </c>
      <c r="S17" s="19">
        <v>96</v>
      </c>
      <c r="T17" s="6">
        <v>1.5</v>
      </c>
      <c r="U17" s="2">
        <v>0.25</v>
      </c>
      <c r="V17" s="5">
        <v>33</v>
      </c>
      <c r="W17" s="19">
        <v>50</v>
      </c>
      <c r="X17" s="19">
        <f t="shared" si="8"/>
        <v>3.125E-2</v>
      </c>
      <c r="Y17" s="19">
        <f t="shared" si="9"/>
        <v>1.75</v>
      </c>
      <c r="Z17" s="19">
        <f t="shared" si="10"/>
        <v>0.66</v>
      </c>
      <c r="AA17" s="19">
        <f t="shared" si="11"/>
        <v>0.36093750000000002</v>
      </c>
      <c r="AB17" s="5">
        <v>33</v>
      </c>
      <c r="AC17" s="19">
        <v>50</v>
      </c>
      <c r="AD17" s="31">
        <v>7</v>
      </c>
      <c r="AE17" s="32">
        <v>4</v>
      </c>
      <c r="AF17" s="33">
        <v>9</v>
      </c>
      <c r="AG17" s="31">
        <v>4</v>
      </c>
      <c r="AH17" s="19">
        <f t="shared" si="12"/>
        <v>1.676190476190476</v>
      </c>
      <c r="AI17" s="30" t="s">
        <v>132</v>
      </c>
      <c r="AJ17" s="19">
        <v>1.1501651632064049</v>
      </c>
      <c r="AK17" s="19">
        <v>1.3986013986013985</v>
      </c>
      <c r="AL17" s="19">
        <v>0.36093750000000002</v>
      </c>
      <c r="AM17" s="19">
        <v>1.676190476190476</v>
      </c>
      <c r="AN17" s="19">
        <f t="shared" si="13"/>
        <v>5.5858945379982794</v>
      </c>
    </row>
    <row r="18" spans="1:40" ht="30" x14ac:dyDescent="0.25">
      <c r="B18" s="30" t="s">
        <v>134</v>
      </c>
      <c r="C18" s="3" t="s">
        <v>133</v>
      </c>
      <c r="D18" s="5">
        <v>33</v>
      </c>
      <c r="E18" s="5">
        <v>970</v>
      </c>
      <c r="F18" s="19">
        <f t="shared" si="0"/>
        <v>3.4020618556701028E-2</v>
      </c>
      <c r="G18" s="19">
        <f t="shared" si="1"/>
        <v>3.3807885100309485</v>
      </c>
      <c r="H18" s="19">
        <f t="shared" si="2"/>
        <v>0.1150165163206405</v>
      </c>
      <c r="I18" s="19">
        <f t="shared" si="3"/>
        <v>1.1501651632064049</v>
      </c>
      <c r="J18" s="5">
        <v>200</v>
      </c>
      <c r="K18" s="19">
        <v>9438</v>
      </c>
      <c r="L18" s="5">
        <v>33</v>
      </c>
      <c r="M18" s="19">
        <v>50</v>
      </c>
      <c r="N18" s="19">
        <f t="shared" si="4"/>
        <v>2.1190930281839371E-2</v>
      </c>
      <c r="O18" s="19">
        <f t="shared" si="5"/>
        <v>0.66</v>
      </c>
      <c r="P18" s="19">
        <f t="shared" si="6"/>
        <v>1.3986013986013986E-2</v>
      </c>
      <c r="Q18" s="19">
        <f t="shared" si="7"/>
        <v>1.3986013986013985</v>
      </c>
      <c r="R18" s="2">
        <v>3</v>
      </c>
      <c r="S18" s="19">
        <v>96</v>
      </c>
      <c r="T18" s="6">
        <v>1.5</v>
      </c>
      <c r="U18" s="2">
        <v>0.25</v>
      </c>
      <c r="V18" s="5">
        <v>33</v>
      </c>
      <c r="W18" s="19">
        <v>50</v>
      </c>
      <c r="X18" s="19">
        <f t="shared" si="8"/>
        <v>3.125E-2</v>
      </c>
      <c r="Y18" s="19">
        <f t="shared" si="9"/>
        <v>1.75</v>
      </c>
      <c r="Z18" s="19">
        <f t="shared" si="10"/>
        <v>0.66</v>
      </c>
      <c r="AA18" s="19">
        <f t="shared" si="11"/>
        <v>0.36093750000000002</v>
      </c>
      <c r="AB18" s="5">
        <v>33</v>
      </c>
      <c r="AC18" s="19">
        <v>50</v>
      </c>
      <c r="AD18" s="31">
        <v>7</v>
      </c>
      <c r="AE18" s="32">
        <v>4</v>
      </c>
      <c r="AF18" s="33">
        <v>9</v>
      </c>
      <c r="AG18" s="31">
        <v>4</v>
      </c>
      <c r="AH18" s="19">
        <f t="shared" si="12"/>
        <v>1.676190476190476</v>
      </c>
      <c r="AI18" s="30" t="s">
        <v>134</v>
      </c>
      <c r="AJ18" s="19">
        <v>1.1501651632064049</v>
      </c>
      <c r="AK18" s="19">
        <v>1.3986013986013985</v>
      </c>
      <c r="AL18" s="19">
        <v>0.36093750000000002</v>
      </c>
      <c r="AM18" s="19">
        <v>1.676190476190476</v>
      </c>
      <c r="AN18" s="19">
        <f t="shared" si="13"/>
        <v>5.5858945379982794</v>
      </c>
    </row>
    <row r="19" spans="1:40" ht="30" x14ac:dyDescent="0.25">
      <c r="A19" s="29" t="s">
        <v>135</v>
      </c>
      <c r="B19" s="30" t="s">
        <v>136</v>
      </c>
      <c r="C19" s="3" t="s">
        <v>137</v>
      </c>
      <c r="D19" s="5">
        <v>19</v>
      </c>
      <c r="E19" s="5">
        <v>970</v>
      </c>
      <c r="F19" s="19">
        <f t="shared" si="0"/>
        <v>1.9587628865979381E-2</v>
      </c>
      <c r="G19" s="19">
        <f t="shared" si="1"/>
        <v>3.932857092330988</v>
      </c>
      <c r="H19" s="19">
        <f t="shared" si="2"/>
        <v>7.7035345107514197E-2</v>
      </c>
      <c r="I19" s="19">
        <f t="shared" si="3"/>
        <v>0.77035345107514197</v>
      </c>
      <c r="J19" s="5">
        <v>147</v>
      </c>
      <c r="K19" s="19">
        <v>9438</v>
      </c>
      <c r="L19" s="5">
        <v>19</v>
      </c>
      <c r="M19" s="19">
        <v>50</v>
      </c>
      <c r="N19" s="19">
        <f t="shared" si="4"/>
        <v>1.5575333757151939E-2</v>
      </c>
      <c r="O19" s="19">
        <f t="shared" si="5"/>
        <v>0.38</v>
      </c>
      <c r="P19" s="19">
        <f t="shared" si="6"/>
        <v>5.918626827717737E-3</v>
      </c>
      <c r="Q19" s="19">
        <f t="shared" si="7"/>
        <v>0.59186268277177367</v>
      </c>
      <c r="R19" s="2">
        <v>2</v>
      </c>
      <c r="S19" s="19">
        <v>96</v>
      </c>
      <c r="T19" s="6">
        <v>2</v>
      </c>
      <c r="U19" s="2">
        <v>0.25</v>
      </c>
      <c r="V19" s="5">
        <v>19</v>
      </c>
      <c r="W19" s="19">
        <v>50</v>
      </c>
      <c r="X19" s="19">
        <f t="shared" si="8"/>
        <v>2.0833333333333332E-2</v>
      </c>
      <c r="Y19" s="19">
        <f t="shared" si="9"/>
        <v>2.25</v>
      </c>
      <c r="Z19" s="19">
        <f t="shared" si="10"/>
        <v>0.38</v>
      </c>
      <c r="AA19" s="19">
        <f t="shared" si="11"/>
        <v>0.17812500000000003</v>
      </c>
      <c r="AB19" s="5">
        <v>19</v>
      </c>
      <c r="AC19" s="19">
        <v>50</v>
      </c>
      <c r="AD19" s="31">
        <v>7</v>
      </c>
      <c r="AE19" s="32">
        <v>4</v>
      </c>
      <c r="AF19" s="33">
        <v>9</v>
      </c>
      <c r="AG19" s="31">
        <v>2</v>
      </c>
      <c r="AH19" s="19">
        <f t="shared" si="12"/>
        <v>0.48253968253968249</v>
      </c>
      <c r="AI19" s="30" t="s">
        <v>136</v>
      </c>
      <c r="AJ19" s="19">
        <v>0.77035345107514197</v>
      </c>
      <c r="AK19" s="19">
        <v>0.59186268277177367</v>
      </c>
      <c r="AL19" s="19">
        <v>0.17812500000000003</v>
      </c>
      <c r="AM19" s="19">
        <v>0.48253968253968249</v>
      </c>
      <c r="AN19" s="19">
        <f t="shared" si="13"/>
        <v>3.0228808163865981</v>
      </c>
    </row>
    <row r="20" spans="1:40" ht="30" x14ac:dyDescent="0.25">
      <c r="B20" s="30" t="s">
        <v>138</v>
      </c>
      <c r="C20" s="3" t="s">
        <v>139</v>
      </c>
      <c r="D20" s="5">
        <v>7</v>
      </c>
      <c r="E20" s="5">
        <v>970</v>
      </c>
      <c r="F20" s="19">
        <f t="shared" si="0"/>
        <v>7.2164948453608251E-3</v>
      </c>
      <c r="G20" s="19">
        <f t="shared" si="1"/>
        <v>4.9313859224421153</v>
      </c>
      <c r="H20" s="19">
        <f t="shared" si="2"/>
        <v>3.558732108978846E-2</v>
      </c>
      <c r="I20" s="19">
        <f t="shared" si="3"/>
        <v>0.3558732108978846</v>
      </c>
      <c r="J20" s="5">
        <v>138</v>
      </c>
      <c r="K20" s="19">
        <v>9438</v>
      </c>
      <c r="L20" s="5">
        <v>7</v>
      </c>
      <c r="M20" s="19">
        <v>50</v>
      </c>
      <c r="N20" s="19">
        <f t="shared" si="4"/>
        <v>1.4621741894469168E-2</v>
      </c>
      <c r="O20" s="19">
        <f t="shared" si="5"/>
        <v>0.14000000000000001</v>
      </c>
      <c r="P20" s="19">
        <f t="shared" si="6"/>
        <v>2.0470438652256838E-3</v>
      </c>
      <c r="Q20" s="19">
        <f t="shared" si="7"/>
        <v>0.20470438652256837</v>
      </c>
      <c r="R20" s="2">
        <v>3</v>
      </c>
      <c r="S20" s="19">
        <v>96</v>
      </c>
      <c r="T20" s="6">
        <v>3</v>
      </c>
      <c r="U20" s="2">
        <v>0.25</v>
      </c>
      <c r="V20" s="5">
        <v>7</v>
      </c>
      <c r="W20" s="19">
        <v>50</v>
      </c>
      <c r="X20" s="19">
        <f t="shared" si="8"/>
        <v>3.125E-2</v>
      </c>
      <c r="Y20" s="19">
        <f t="shared" si="9"/>
        <v>3.25</v>
      </c>
      <c r="Z20" s="19">
        <f t="shared" si="10"/>
        <v>0.14000000000000001</v>
      </c>
      <c r="AA20" s="19">
        <f t="shared" si="11"/>
        <v>0.14218750000000002</v>
      </c>
      <c r="AB20" s="5">
        <v>7</v>
      </c>
      <c r="AC20" s="19">
        <v>50</v>
      </c>
      <c r="AD20" s="31">
        <v>7</v>
      </c>
      <c r="AE20" s="32">
        <v>4</v>
      </c>
      <c r="AF20" s="33">
        <v>9</v>
      </c>
      <c r="AG20" s="31">
        <v>2</v>
      </c>
      <c r="AH20" s="19">
        <f t="shared" si="12"/>
        <v>0.17777777777777778</v>
      </c>
      <c r="AI20" s="30" t="s">
        <v>138</v>
      </c>
      <c r="AJ20" s="19">
        <v>0.3558732108978846</v>
      </c>
      <c r="AK20" s="19">
        <v>0.20470438652256837</v>
      </c>
      <c r="AL20" s="19">
        <v>0.14218750000000002</v>
      </c>
      <c r="AM20" s="19">
        <v>0.17777777777777778</v>
      </c>
      <c r="AN20" s="19">
        <f t="shared" si="13"/>
        <v>1.8805428751982309</v>
      </c>
    </row>
    <row r="21" spans="1:40" ht="30" x14ac:dyDescent="0.25">
      <c r="A21" s="30"/>
      <c r="B21" s="30" t="s">
        <v>140</v>
      </c>
      <c r="C21" s="3" t="s">
        <v>141</v>
      </c>
      <c r="D21" s="5">
        <v>12</v>
      </c>
      <c r="E21" s="5">
        <v>970</v>
      </c>
      <c r="F21" s="19">
        <f t="shared" si="0"/>
        <v>1.2371134020618556E-2</v>
      </c>
      <c r="G21" s="19">
        <f t="shared" si="1"/>
        <v>4.3923894217094279</v>
      </c>
      <c r="H21" s="19">
        <f t="shared" si="2"/>
        <v>5.4338838206714569E-2</v>
      </c>
      <c r="I21" s="19">
        <f t="shared" si="3"/>
        <v>0.54338838206714568</v>
      </c>
      <c r="J21" s="5">
        <v>121</v>
      </c>
      <c r="K21" s="19">
        <v>9438</v>
      </c>
      <c r="L21" s="5">
        <v>12</v>
      </c>
      <c r="M21" s="19">
        <v>50</v>
      </c>
      <c r="N21" s="19">
        <f t="shared" si="4"/>
        <v>1.282051282051282E-2</v>
      </c>
      <c r="O21" s="19">
        <f t="shared" si="5"/>
        <v>0.24</v>
      </c>
      <c r="P21" s="19">
        <f t="shared" si="6"/>
        <v>3.0769230769230765E-3</v>
      </c>
      <c r="Q21" s="19">
        <f t="shared" si="7"/>
        <v>0.30769230769230765</v>
      </c>
      <c r="R21" s="2">
        <v>1</v>
      </c>
      <c r="S21" s="19">
        <v>96</v>
      </c>
      <c r="T21" s="6">
        <v>1</v>
      </c>
      <c r="U21" s="2">
        <v>0.25</v>
      </c>
      <c r="V21" s="5">
        <v>12</v>
      </c>
      <c r="W21" s="19">
        <v>50</v>
      </c>
      <c r="X21" s="19">
        <f t="shared" si="8"/>
        <v>1.0416666666666666E-2</v>
      </c>
      <c r="Y21" s="19">
        <f t="shared" si="9"/>
        <v>1.25</v>
      </c>
      <c r="Z21" s="19">
        <f t="shared" si="10"/>
        <v>0.24</v>
      </c>
      <c r="AA21" s="19">
        <f t="shared" si="11"/>
        <v>3.1249999999999997E-2</v>
      </c>
      <c r="AB21" s="5">
        <v>12</v>
      </c>
      <c r="AC21" s="19">
        <v>50</v>
      </c>
      <c r="AD21" s="31">
        <v>7</v>
      </c>
      <c r="AE21" s="32">
        <v>0</v>
      </c>
      <c r="AF21" s="33">
        <v>9</v>
      </c>
      <c r="AG21" s="31">
        <v>0</v>
      </c>
      <c r="AH21" s="19">
        <f t="shared" si="12"/>
        <v>0</v>
      </c>
      <c r="AI21" s="30" t="s">
        <v>140</v>
      </c>
      <c r="AJ21" s="19">
        <v>0.54338838206714568</v>
      </c>
      <c r="AK21" s="19">
        <v>0.30769230769230765</v>
      </c>
      <c r="AL21" s="19">
        <v>3.1249999999999997E-2</v>
      </c>
      <c r="AM21" s="19">
        <v>0</v>
      </c>
      <c r="AN21" s="19">
        <f t="shared" si="13"/>
        <v>1.8823306897594534</v>
      </c>
    </row>
    <row r="22" spans="1:40" ht="30" x14ac:dyDescent="0.25">
      <c r="A22" s="30"/>
      <c r="B22" s="30" t="s">
        <v>142</v>
      </c>
      <c r="C22" s="3" t="s">
        <v>143</v>
      </c>
      <c r="D22" s="5">
        <v>38</v>
      </c>
      <c r="E22" s="5">
        <v>970</v>
      </c>
      <c r="F22" s="19">
        <f t="shared" si="0"/>
        <v>3.9175257731958762E-2</v>
      </c>
      <c r="G22" s="19">
        <f t="shared" si="1"/>
        <v>3.2397099117710426</v>
      </c>
      <c r="H22" s="19">
        <f t="shared" si="2"/>
        <v>0.12691647077041199</v>
      </c>
      <c r="I22" s="19">
        <f t="shared" si="3"/>
        <v>1.2691647077041199</v>
      </c>
      <c r="J22" s="5">
        <v>222</v>
      </c>
      <c r="K22" s="19">
        <v>9438</v>
      </c>
      <c r="L22" s="5">
        <v>38</v>
      </c>
      <c r="M22" s="19">
        <v>50</v>
      </c>
      <c r="N22" s="19">
        <f t="shared" si="4"/>
        <v>2.3521932612841703E-2</v>
      </c>
      <c r="O22" s="19">
        <f t="shared" si="5"/>
        <v>0.76</v>
      </c>
      <c r="P22" s="19">
        <f t="shared" si="6"/>
        <v>1.7876668785759695E-2</v>
      </c>
      <c r="Q22" s="19">
        <f t="shared" si="7"/>
        <v>1.7876668785759695</v>
      </c>
      <c r="R22" s="2">
        <v>1</v>
      </c>
      <c r="S22" s="19">
        <v>96</v>
      </c>
      <c r="T22" s="6">
        <v>0.33</v>
      </c>
      <c r="U22" s="2">
        <v>0</v>
      </c>
      <c r="V22" s="5">
        <v>38</v>
      </c>
      <c r="W22" s="19">
        <v>50</v>
      </c>
      <c r="X22" s="19">
        <f t="shared" si="8"/>
        <v>1.0416666666666666E-2</v>
      </c>
      <c r="Y22" s="19">
        <f t="shared" si="9"/>
        <v>0.33</v>
      </c>
      <c r="Z22" s="19">
        <f t="shared" si="10"/>
        <v>0.76</v>
      </c>
      <c r="AA22" s="19">
        <f t="shared" si="11"/>
        <v>2.6125000000000002E-2</v>
      </c>
      <c r="AB22" s="5">
        <v>38</v>
      </c>
      <c r="AC22" s="19">
        <v>50</v>
      </c>
      <c r="AD22" s="31">
        <v>7</v>
      </c>
      <c r="AE22" s="32">
        <v>4</v>
      </c>
      <c r="AF22" s="33">
        <v>9</v>
      </c>
      <c r="AG22" s="31">
        <v>2</v>
      </c>
      <c r="AH22" s="19">
        <f t="shared" si="12"/>
        <v>0.96507936507936498</v>
      </c>
      <c r="AI22" s="30" t="s">
        <v>142</v>
      </c>
      <c r="AJ22" s="19">
        <v>1.2691647077041199</v>
      </c>
      <c r="AK22" s="19">
        <v>1.7876668785759695</v>
      </c>
      <c r="AL22" s="19">
        <v>2.6125000000000002E-2</v>
      </c>
      <c r="AM22" s="19">
        <v>0.96507936507936498</v>
      </c>
      <c r="AN22" s="19">
        <f t="shared" si="13"/>
        <v>5.0480359513594539</v>
      </c>
    </row>
    <row r="23" spans="1:40" ht="30" x14ac:dyDescent="0.25">
      <c r="A23" s="30"/>
      <c r="B23" s="30" t="s">
        <v>144</v>
      </c>
      <c r="C23" s="3" t="s">
        <v>143</v>
      </c>
      <c r="D23" s="5">
        <v>38</v>
      </c>
      <c r="E23" s="5">
        <v>970</v>
      </c>
      <c r="F23" s="19">
        <f t="shared" si="0"/>
        <v>3.9175257731958762E-2</v>
      </c>
      <c r="G23" s="19">
        <f t="shared" si="1"/>
        <v>3.2397099117710426</v>
      </c>
      <c r="H23" s="19">
        <f t="shared" si="2"/>
        <v>0.12691647077041199</v>
      </c>
      <c r="I23" s="19">
        <f t="shared" si="3"/>
        <v>1.2691647077041199</v>
      </c>
      <c r="J23" s="5">
        <v>222</v>
      </c>
      <c r="K23" s="19">
        <v>9438</v>
      </c>
      <c r="L23" s="5">
        <v>38</v>
      </c>
      <c r="M23" s="19">
        <v>50</v>
      </c>
      <c r="N23" s="19">
        <f t="shared" si="4"/>
        <v>2.3521932612841703E-2</v>
      </c>
      <c r="O23" s="19">
        <f t="shared" si="5"/>
        <v>0.76</v>
      </c>
      <c r="P23" s="19">
        <f t="shared" si="6"/>
        <v>1.7876668785759695E-2</v>
      </c>
      <c r="Q23" s="19">
        <f t="shared" si="7"/>
        <v>1.7876668785759695</v>
      </c>
      <c r="R23" s="2">
        <v>1</v>
      </c>
      <c r="S23" s="19">
        <v>96</v>
      </c>
      <c r="T23" s="6">
        <v>0.33</v>
      </c>
      <c r="U23" s="2">
        <v>0</v>
      </c>
      <c r="V23" s="5">
        <v>38</v>
      </c>
      <c r="W23" s="19">
        <v>50</v>
      </c>
      <c r="X23" s="19">
        <f t="shared" si="8"/>
        <v>1.0416666666666666E-2</v>
      </c>
      <c r="Y23" s="19">
        <f t="shared" si="9"/>
        <v>0.33</v>
      </c>
      <c r="Z23" s="19">
        <f t="shared" si="10"/>
        <v>0.76</v>
      </c>
      <c r="AA23" s="19">
        <f t="shared" si="11"/>
        <v>2.6125000000000002E-2</v>
      </c>
      <c r="AB23" s="5">
        <v>38</v>
      </c>
      <c r="AC23" s="19">
        <v>50</v>
      </c>
      <c r="AD23" s="31">
        <v>7</v>
      </c>
      <c r="AE23" s="32">
        <v>4</v>
      </c>
      <c r="AF23" s="33">
        <v>9</v>
      </c>
      <c r="AG23" s="31">
        <v>2</v>
      </c>
      <c r="AH23" s="19">
        <f t="shared" si="12"/>
        <v>0.96507936507936498</v>
      </c>
      <c r="AI23" s="30" t="s">
        <v>144</v>
      </c>
      <c r="AJ23" s="19">
        <v>1.2691647077041199</v>
      </c>
      <c r="AK23" s="19">
        <v>1.7876668785759695</v>
      </c>
      <c r="AL23" s="19">
        <v>2.6125000000000002E-2</v>
      </c>
      <c r="AM23" s="19">
        <v>0.96507936507936498</v>
      </c>
      <c r="AN23" s="19">
        <f t="shared" si="13"/>
        <v>5.0480359513594539</v>
      </c>
    </row>
    <row r="24" spans="1:40" ht="30" x14ac:dyDescent="0.25">
      <c r="A24" s="30"/>
      <c r="B24" s="30" t="s">
        <v>145</v>
      </c>
      <c r="C24" s="3" t="s">
        <v>143</v>
      </c>
      <c r="D24" s="5">
        <v>38</v>
      </c>
      <c r="E24" s="5">
        <v>970</v>
      </c>
      <c r="F24" s="19">
        <f t="shared" si="0"/>
        <v>3.9175257731958762E-2</v>
      </c>
      <c r="G24" s="19">
        <f t="shared" si="1"/>
        <v>3.2397099117710426</v>
      </c>
      <c r="H24" s="19">
        <f t="shared" si="2"/>
        <v>0.12691647077041199</v>
      </c>
      <c r="I24" s="19">
        <f t="shared" si="3"/>
        <v>1.2691647077041199</v>
      </c>
      <c r="J24" s="5">
        <v>222</v>
      </c>
      <c r="K24" s="19">
        <v>9438</v>
      </c>
      <c r="L24" s="5">
        <v>38</v>
      </c>
      <c r="M24" s="19">
        <v>50</v>
      </c>
      <c r="N24" s="19">
        <f t="shared" si="4"/>
        <v>2.3521932612841703E-2</v>
      </c>
      <c r="O24" s="19">
        <f t="shared" si="5"/>
        <v>0.76</v>
      </c>
      <c r="P24" s="19">
        <f t="shared" si="6"/>
        <v>1.7876668785759695E-2</v>
      </c>
      <c r="Q24" s="19">
        <f t="shared" si="7"/>
        <v>1.7876668785759695</v>
      </c>
      <c r="R24" s="2">
        <v>1</v>
      </c>
      <c r="S24" s="19">
        <v>96</v>
      </c>
      <c r="T24" s="6">
        <v>0.33</v>
      </c>
      <c r="U24" s="2">
        <v>0</v>
      </c>
      <c r="V24" s="5">
        <v>38</v>
      </c>
      <c r="W24" s="19">
        <v>50</v>
      </c>
      <c r="X24" s="19">
        <f t="shared" si="8"/>
        <v>1.0416666666666666E-2</v>
      </c>
      <c r="Y24" s="19">
        <f t="shared" si="9"/>
        <v>0.33</v>
      </c>
      <c r="Z24" s="19">
        <f t="shared" si="10"/>
        <v>0.76</v>
      </c>
      <c r="AA24" s="19">
        <f t="shared" si="11"/>
        <v>2.6125000000000002E-2</v>
      </c>
      <c r="AB24" s="5">
        <v>38</v>
      </c>
      <c r="AC24" s="19">
        <v>50</v>
      </c>
      <c r="AD24" s="31">
        <v>7</v>
      </c>
      <c r="AE24" s="32">
        <v>4</v>
      </c>
      <c r="AF24" s="33">
        <v>9</v>
      </c>
      <c r="AG24" s="31">
        <v>2</v>
      </c>
      <c r="AH24" s="19">
        <f t="shared" si="12"/>
        <v>0.96507936507936498</v>
      </c>
      <c r="AI24" s="30" t="s">
        <v>145</v>
      </c>
      <c r="AJ24" s="19">
        <v>1.2691647077041199</v>
      </c>
      <c r="AK24" s="19">
        <v>1.7876668785759695</v>
      </c>
      <c r="AL24" s="19">
        <v>2.6125000000000002E-2</v>
      </c>
      <c r="AM24" s="19">
        <v>0.96507936507936498</v>
      </c>
      <c r="AN24" s="19">
        <f t="shared" si="13"/>
        <v>5.0480359513594539</v>
      </c>
    </row>
    <row r="25" spans="1:40" x14ac:dyDescent="0.25">
      <c r="A25" s="29" t="s">
        <v>146</v>
      </c>
      <c r="B25" s="30" t="s">
        <v>147</v>
      </c>
      <c r="C25" s="3" t="s">
        <v>148</v>
      </c>
      <c r="D25" s="5">
        <v>7</v>
      </c>
      <c r="E25" s="5">
        <v>970</v>
      </c>
      <c r="F25" s="19">
        <f t="shared" si="0"/>
        <v>7.2164948453608251E-3</v>
      </c>
      <c r="G25" s="19">
        <f t="shared" si="1"/>
        <v>4.9313859224421153</v>
      </c>
      <c r="H25" s="19">
        <f t="shared" si="2"/>
        <v>3.558732108978846E-2</v>
      </c>
      <c r="I25" s="19">
        <f t="shared" si="3"/>
        <v>0.3558732108978846</v>
      </c>
      <c r="J25" s="5">
        <v>169</v>
      </c>
      <c r="K25" s="19">
        <v>9438</v>
      </c>
      <c r="L25" s="5">
        <v>7</v>
      </c>
      <c r="M25" s="19">
        <v>50</v>
      </c>
      <c r="N25" s="19">
        <f t="shared" si="4"/>
        <v>1.790633608815427E-2</v>
      </c>
      <c r="O25" s="19">
        <f t="shared" si="5"/>
        <v>0.14000000000000001</v>
      </c>
      <c r="P25" s="19">
        <f t="shared" si="6"/>
        <v>2.5068870523415982E-3</v>
      </c>
      <c r="Q25" s="19">
        <f t="shared" si="7"/>
        <v>0.25068870523415981</v>
      </c>
      <c r="R25" s="2">
        <v>2</v>
      </c>
      <c r="S25" s="19">
        <v>96</v>
      </c>
      <c r="T25" s="6">
        <v>2</v>
      </c>
      <c r="U25" s="2">
        <v>0.5</v>
      </c>
      <c r="V25" s="5">
        <v>7</v>
      </c>
      <c r="W25" s="19">
        <v>50</v>
      </c>
      <c r="X25" s="19">
        <f t="shared" si="8"/>
        <v>2.0833333333333332E-2</v>
      </c>
      <c r="Y25" s="19">
        <f t="shared" si="9"/>
        <v>2.5</v>
      </c>
      <c r="Z25" s="19">
        <f t="shared" si="10"/>
        <v>0.14000000000000001</v>
      </c>
      <c r="AA25" s="19">
        <f t="shared" si="11"/>
        <v>7.2916666666666671E-2</v>
      </c>
      <c r="AB25" s="5">
        <v>7</v>
      </c>
      <c r="AC25" s="19">
        <v>50</v>
      </c>
      <c r="AD25" s="31">
        <v>7</v>
      </c>
      <c r="AE25" s="32">
        <v>3</v>
      </c>
      <c r="AF25" s="33">
        <v>9</v>
      </c>
      <c r="AG25" s="31">
        <v>4</v>
      </c>
      <c r="AH25" s="19">
        <f t="shared" si="12"/>
        <v>0.26666666666666666</v>
      </c>
      <c r="AI25" s="30" t="s">
        <v>147</v>
      </c>
      <c r="AJ25" s="19">
        <v>0.3558732108978846</v>
      </c>
      <c r="AK25" s="19">
        <v>0.25068870523415981</v>
      </c>
      <c r="AL25" s="19">
        <v>7.2916666666666671E-2</v>
      </c>
      <c r="AM25" s="19">
        <v>0.26666666666666666</v>
      </c>
      <c r="AN25" s="19">
        <f t="shared" si="13"/>
        <v>1.9461452494653777</v>
      </c>
    </row>
    <row r="26" spans="1:40" x14ac:dyDescent="0.25">
      <c r="A26" s="29" t="s">
        <v>149</v>
      </c>
      <c r="B26" s="30" t="s">
        <v>150</v>
      </c>
      <c r="C26" s="3" t="s">
        <v>151</v>
      </c>
      <c r="D26" s="5">
        <v>16</v>
      </c>
      <c r="E26" s="5">
        <v>970</v>
      </c>
      <c r="F26" s="19">
        <f t="shared" si="0"/>
        <v>1.6494845360824743E-2</v>
      </c>
      <c r="G26" s="19">
        <f t="shared" si="1"/>
        <v>4.1047073492576471</v>
      </c>
      <c r="H26" s="19">
        <f t="shared" si="2"/>
        <v>6.7706512977445732E-2</v>
      </c>
      <c r="I26" s="19">
        <f t="shared" si="3"/>
        <v>0.67706512977445732</v>
      </c>
      <c r="J26" s="5">
        <v>170</v>
      </c>
      <c r="K26" s="19">
        <v>9438</v>
      </c>
      <c r="L26" s="5">
        <v>16</v>
      </c>
      <c r="M26" s="19">
        <v>50</v>
      </c>
      <c r="N26" s="19">
        <f t="shared" si="4"/>
        <v>1.8012290739563466E-2</v>
      </c>
      <c r="O26" s="19">
        <f t="shared" si="5"/>
        <v>0.32</v>
      </c>
      <c r="P26" s="19">
        <f t="shared" si="6"/>
        <v>5.7639330366603091E-3</v>
      </c>
      <c r="Q26" s="19">
        <f t="shared" si="7"/>
        <v>0.57639330366603092</v>
      </c>
      <c r="R26" s="2">
        <v>2</v>
      </c>
      <c r="S26" s="19">
        <v>96</v>
      </c>
      <c r="T26" s="6">
        <v>2</v>
      </c>
      <c r="U26" s="2">
        <v>0.5</v>
      </c>
      <c r="V26" s="5">
        <v>16</v>
      </c>
      <c r="W26" s="19">
        <v>50</v>
      </c>
      <c r="X26" s="19">
        <f t="shared" si="8"/>
        <v>2.0833333333333332E-2</v>
      </c>
      <c r="Y26" s="19">
        <f t="shared" si="9"/>
        <v>2.5</v>
      </c>
      <c r="Z26" s="19">
        <f t="shared" si="10"/>
        <v>0.32</v>
      </c>
      <c r="AA26" s="19">
        <f t="shared" si="11"/>
        <v>0.16666666666666666</v>
      </c>
      <c r="AB26" s="5">
        <v>16</v>
      </c>
      <c r="AC26" s="19">
        <v>50</v>
      </c>
      <c r="AD26" s="31">
        <v>7</v>
      </c>
      <c r="AE26" s="32">
        <v>4</v>
      </c>
      <c r="AF26" s="33">
        <v>9</v>
      </c>
      <c r="AG26" s="31">
        <v>4</v>
      </c>
      <c r="AH26" s="19">
        <f t="shared" si="12"/>
        <v>0.8126984126984127</v>
      </c>
      <c r="AI26" s="29" t="s">
        <v>149</v>
      </c>
      <c r="AJ26" s="19">
        <v>0.67706512977445732</v>
      </c>
      <c r="AK26" s="19">
        <v>0.57639330366603092</v>
      </c>
      <c r="AL26" s="19">
        <v>0.16666666666666666</v>
      </c>
      <c r="AM26" s="19">
        <v>0.8126984126984127</v>
      </c>
      <c r="AN26" s="19">
        <f t="shared" si="13"/>
        <v>3.2328235128055676</v>
      </c>
    </row>
    <row r="27" spans="1:40" ht="30" x14ac:dyDescent="0.25">
      <c r="B27" s="30" t="s">
        <v>152</v>
      </c>
      <c r="C27" s="3" t="s">
        <v>153</v>
      </c>
      <c r="D27" s="5">
        <v>35</v>
      </c>
      <c r="E27" s="5">
        <v>970</v>
      </c>
      <c r="F27" s="19">
        <f t="shared" si="0"/>
        <v>3.608247422680412E-2</v>
      </c>
      <c r="G27" s="19">
        <f t="shared" si="1"/>
        <v>3.3219480100080148</v>
      </c>
      <c r="H27" s="19">
        <f t="shared" si="2"/>
        <v>0.11986410345389743</v>
      </c>
      <c r="I27" s="19">
        <f t="shared" si="3"/>
        <v>1.1986410345389744</v>
      </c>
      <c r="J27" s="5">
        <v>252</v>
      </c>
      <c r="K27" s="19">
        <v>9438</v>
      </c>
      <c r="L27" s="5">
        <v>35</v>
      </c>
      <c r="M27" s="19">
        <v>50</v>
      </c>
      <c r="N27" s="19">
        <f t="shared" si="4"/>
        <v>2.6700572155117609E-2</v>
      </c>
      <c r="O27" s="19">
        <f t="shared" si="5"/>
        <v>0.7</v>
      </c>
      <c r="P27" s="19">
        <f t="shared" si="6"/>
        <v>1.8690400508582325E-2</v>
      </c>
      <c r="Q27" s="19">
        <f t="shared" si="7"/>
        <v>1.8690400508582325</v>
      </c>
      <c r="R27" s="2">
        <v>3</v>
      </c>
      <c r="S27" s="19">
        <v>96</v>
      </c>
      <c r="T27" s="6">
        <v>3</v>
      </c>
      <c r="U27" s="2">
        <v>0.75</v>
      </c>
      <c r="V27" s="5">
        <v>35</v>
      </c>
      <c r="W27" s="19">
        <v>50</v>
      </c>
      <c r="X27" s="19">
        <f t="shared" si="8"/>
        <v>3.125E-2</v>
      </c>
      <c r="Y27" s="19">
        <f t="shared" si="9"/>
        <v>3.75</v>
      </c>
      <c r="Z27" s="19">
        <f t="shared" si="10"/>
        <v>0.7</v>
      </c>
      <c r="AA27" s="19">
        <f t="shared" si="11"/>
        <v>0.8203125</v>
      </c>
      <c r="AB27" s="5">
        <v>35</v>
      </c>
      <c r="AC27" s="19">
        <v>50</v>
      </c>
      <c r="AD27" s="31">
        <v>7</v>
      </c>
      <c r="AE27" s="32">
        <v>4</v>
      </c>
      <c r="AF27" s="33">
        <v>9</v>
      </c>
      <c r="AG27" s="31">
        <v>4</v>
      </c>
      <c r="AH27" s="19">
        <f t="shared" si="12"/>
        <v>1.7777777777777777</v>
      </c>
      <c r="AI27" s="30" t="s">
        <v>152</v>
      </c>
      <c r="AJ27" s="19">
        <v>1.1986410345389744</v>
      </c>
      <c r="AK27" s="19">
        <v>1.8690400508582325</v>
      </c>
      <c r="AL27" s="19">
        <v>0.8203125</v>
      </c>
      <c r="AM27" s="19">
        <v>1.7777777777777777</v>
      </c>
      <c r="AN27" s="19">
        <f t="shared" si="13"/>
        <v>6.6657713631749846</v>
      </c>
    </row>
    <row r="28" spans="1:40" ht="30" x14ac:dyDescent="0.25">
      <c r="A28" s="29" t="s">
        <v>154</v>
      </c>
      <c r="B28" s="30" t="s">
        <v>155</v>
      </c>
      <c r="C28" s="4" t="s">
        <v>156</v>
      </c>
      <c r="D28" s="5">
        <v>11</v>
      </c>
      <c r="E28" s="5">
        <v>970</v>
      </c>
      <c r="F28" s="19">
        <f t="shared" si="0"/>
        <v>1.134020618556701E-2</v>
      </c>
      <c r="G28" s="19">
        <f t="shared" si="1"/>
        <v>4.4794007986990581</v>
      </c>
      <c r="H28" s="19">
        <f t="shared" si="2"/>
        <v>5.0797328645040864E-2</v>
      </c>
      <c r="I28" s="19">
        <f t="shared" si="3"/>
        <v>0.50797328645040862</v>
      </c>
      <c r="J28" s="5">
        <v>99</v>
      </c>
      <c r="K28" s="19">
        <v>9438</v>
      </c>
      <c r="L28" s="5">
        <v>11</v>
      </c>
      <c r="M28" s="19">
        <v>50</v>
      </c>
      <c r="N28" s="19">
        <f t="shared" si="4"/>
        <v>1.048951048951049E-2</v>
      </c>
      <c r="O28" s="19">
        <f t="shared" si="5"/>
        <v>0.22</v>
      </c>
      <c r="P28" s="19">
        <f t="shared" si="6"/>
        <v>2.3076923076923079E-3</v>
      </c>
      <c r="Q28" s="19">
        <f t="shared" si="7"/>
        <v>0.23076923076923078</v>
      </c>
      <c r="R28" s="2">
        <v>3</v>
      </c>
      <c r="S28" s="19">
        <v>96</v>
      </c>
      <c r="T28" s="6">
        <v>3</v>
      </c>
      <c r="U28" s="2">
        <v>0.5</v>
      </c>
      <c r="V28" s="5">
        <v>11</v>
      </c>
      <c r="W28" s="19">
        <v>50</v>
      </c>
      <c r="X28" s="19">
        <f t="shared" si="8"/>
        <v>3.125E-2</v>
      </c>
      <c r="Y28" s="19">
        <f t="shared" si="9"/>
        <v>3.5</v>
      </c>
      <c r="Z28" s="19">
        <f t="shared" si="10"/>
        <v>0.22</v>
      </c>
      <c r="AA28" s="19">
        <f t="shared" si="11"/>
        <v>0.24062500000000001</v>
      </c>
      <c r="AB28" s="5">
        <v>11</v>
      </c>
      <c r="AC28" s="19">
        <v>50</v>
      </c>
      <c r="AD28" s="31">
        <v>7</v>
      </c>
      <c r="AE28" s="32">
        <v>1</v>
      </c>
      <c r="AF28" s="33">
        <v>9</v>
      </c>
      <c r="AG28" s="31">
        <v>1</v>
      </c>
      <c r="AH28" s="19">
        <f t="shared" si="12"/>
        <v>3.4920634920634921E-2</v>
      </c>
      <c r="AI28" s="30" t="s">
        <v>155</v>
      </c>
      <c r="AJ28" s="19">
        <v>0.50797328645040862</v>
      </c>
      <c r="AK28" s="19">
        <v>0.23076923076923078</v>
      </c>
      <c r="AL28" s="19">
        <v>0.24062500000000001</v>
      </c>
      <c r="AM28" s="19">
        <v>3.4920634920634921E-2</v>
      </c>
      <c r="AN28" s="19">
        <f t="shared" si="13"/>
        <v>2.0142881521402742</v>
      </c>
    </row>
    <row r="29" spans="1:40" x14ac:dyDescent="0.25">
      <c r="A29" s="20" t="s">
        <v>157</v>
      </c>
      <c r="C29" s="3" t="s">
        <v>158</v>
      </c>
      <c r="D29" s="5">
        <v>38</v>
      </c>
      <c r="E29" s="5">
        <v>970</v>
      </c>
      <c r="F29" s="19">
        <f t="shared" si="0"/>
        <v>3.9175257731958762E-2</v>
      </c>
      <c r="G29" s="19">
        <f t="shared" si="1"/>
        <v>3.2397099117710426</v>
      </c>
      <c r="H29" s="19">
        <f t="shared" si="2"/>
        <v>0.12691647077041199</v>
      </c>
      <c r="I29" s="19">
        <f t="shared" si="3"/>
        <v>1.2691647077041199</v>
      </c>
      <c r="J29" s="5">
        <v>216</v>
      </c>
      <c r="K29" s="19">
        <v>9438</v>
      </c>
      <c r="L29" s="5">
        <v>38</v>
      </c>
      <c r="M29" s="19">
        <v>50</v>
      </c>
      <c r="N29" s="19">
        <f t="shared" si="4"/>
        <v>2.2886204704386522E-2</v>
      </c>
      <c r="O29" s="19">
        <f t="shared" si="5"/>
        <v>0.76</v>
      </c>
      <c r="P29" s="19">
        <f t="shared" si="6"/>
        <v>1.7393515575333758E-2</v>
      </c>
      <c r="Q29" s="19">
        <f t="shared" si="7"/>
        <v>1.7393515575333758</v>
      </c>
      <c r="R29" s="2">
        <v>3</v>
      </c>
      <c r="S29" s="19">
        <v>96</v>
      </c>
      <c r="T29" s="6">
        <v>3</v>
      </c>
      <c r="U29" s="2">
        <v>0.5</v>
      </c>
      <c r="V29" s="5">
        <v>38</v>
      </c>
      <c r="W29" s="19">
        <v>50</v>
      </c>
      <c r="X29" s="19">
        <f t="shared" si="8"/>
        <v>3.125E-2</v>
      </c>
      <c r="Y29" s="19">
        <f t="shared" si="9"/>
        <v>3.5</v>
      </c>
      <c r="Z29" s="19">
        <f t="shared" si="10"/>
        <v>0.76</v>
      </c>
      <c r="AA29" s="19">
        <f t="shared" si="11"/>
        <v>0.83125000000000004</v>
      </c>
      <c r="AB29" s="5">
        <v>38</v>
      </c>
      <c r="AC29" s="19">
        <v>50</v>
      </c>
      <c r="AD29" s="31">
        <v>7</v>
      </c>
      <c r="AE29" s="32">
        <v>3</v>
      </c>
      <c r="AF29" s="33">
        <v>9</v>
      </c>
      <c r="AG29" s="31">
        <v>3</v>
      </c>
      <c r="AH29" s="19">
        <f t="shared" si="12"/>
        <v>1.0857142857142856</v>
      </c>
      <c r="AI29" s="20" t="s">
        <v>157</v>
      </c>
      <c r="AJ29" s="19">
        <v>1.2691647077041199</v>
      </c>
      <c r="AK29" s="19">
        <v>1.7393515575333758</v>
      </c>
      <c r="AL29" s="19">
        <v>0.83125000000000004</v>
      </c>
      <c r="AM29" s="19">
        <v>1.0857142857142856</v>
      </c>
      <c r="AN29" s="19">
        <f t="shared" si="13"/>
        <v>5.9254805509517814</v>
      </c>
    </row>
    <row r="30" spans="1:40" ht="30" x14ac:dyDescent="0.25">
      <c r="A30" s="29" t="s">
        <v>159</v>
      </c>
      <c r="B30" s="30" t="s">
        <v>160</v>
      </c>
      <c r="C30" s="3" t="s">
        <v>161</v>
      </c>
      <c r="D30" s="5">
        <v>5</v>
      </c>
      <c r="E30" s="5">
        <v>970</v>
      </c>
      <c r="F30" s="19">
        <f t="shared" si="0"/>
        <v>5.1546391752577319E-3</v>
      </c>
      <c r="G30" s="19">
        <f t="shared" si="1"/>
        <v>5.2678581590633282</v>
      </c>
      <c r="H30" s="19">
        <f t="shared" si="2"/>
        <v>2.7153908036408908E-2</v>
      </c>
      <c r="I30" s="19">
        <f t="shared" si="3"/>
        <v>0.27153908036408908</v>
      </c>
      <c r="J30" s="5">
        <v>93</v>
      </c>
      <c r="K30" s="19">
        <v>9438</v>
      </c>
      <c r="L30" s="5">
        <v>5</v>
      </c>
      <c r="M30" s="19">
        <v>50</v>
      </c>
      <c r="N30" s="19">
        <f t="shared" si="4"/>
        <v>9.8537825810553082E-3</v>
      </c>
      <c r="O30" s="19">
        <f t="shared" si="5"/>
        <v>0.1</v>
      </c>
      <c r="P30" s="19">
        <f t="shared" si="6"/>
        <v>9.8537825810553095E-4</v>
      </c>
      <c r="Q30" s="19">
        <f t="shared" si="7"/>
        <v>9.8537825810553092E-2</v>
      </c>
      <c r="R30" s="2">
        <v>2</v>
      </c>
      <c r="S30" s="19">
        <v>96</v>
      </c>
      <c r="T30" s="6">
        <v>2</v>
      </c>
      <c r="U30" s="2">
        <v>0.25</v>
      </c>
      <c r="V30" s="5">
        <v>5</v>
      </c>
      <c r="W30" s="19">
        <v>50</v>
      </c>
      <c r="X30" s="19">
        <f t="shared" si="8"/>
        <v>2.0833333333333332E-2</v>
      </c>
      <c r="Y30" s="19">
        <f t="shared" si="9"/>
        <v>2.25</v>
      </c>
      <c r="Z30" s="19">
        <f t="shared" si="10"/>
        <v>0.1</v>
      </c>
      <c r="AA30" s="19">
        <f t="shared" si="11"/>
        <v>4.6875000000000007E-2</v>
      </c>
      <c r="AB30" s="5">
        <v>5</v>
      </c>
      <c r="AC30" s="19">
        <v>50</v>
      </c>
      <c r="AD30" s="31">
        <v>7</v>
      </c>
      <c r="AE30" s="32">
        <v>0</v>
      </c>
      <c r="AF30" s="33">
        <v>9</v>
      </c>
      <c r="AG30" s="31">
        <v>0</v>
      </c>
      <c r="AH30" s="19">
        <f t="shared" si="12"/>
        <v>0</v>
      </c>
      <c r="AI30" s="30" t="s">
        <v>160</v>
      </c>
      <c r="AJ30" s="19">
        <v>0.27153908036408908</v>
      </c>
      <c r="AK30" s="19">
        <v>9.8537825810553092E-2</v>
      </c>
      <c r="AL30" s="19">
        <v>4.6875000000000007E-2</v>
      </c>
      <c r="AM30" s="19">
        <v>0</v>
      </c>
      <c r="AN30" s="19">
        <f t="shared" si="13"/>
        <v>1.4169519061746421</v>
      </c>
    </row>
    <row r="31" spans="1:40" ht="30" x14ac:dyDescent="0.25">
      <c r="A31" s="29" t="s">
        <v>162</v>
      </c>
      <c r="B31" s="30" t="s">
        <v>163</v>
      </c>
      <c r="C31" s="3" t="s">
        <v>164</v>
      </c>
      <c r="D31" s="5">
        <v>13</v>
      </c>
      <c r="E31" s="5">
        <v>970</v>
      </c>
      <c r="F31" s="19">
        <f t="shared" si="0"/>
        <v>1.3402061855670102E-2</v>
      </c>
      <c r="G31" s="19">
        <f t="shared" si="1"/>
        <v>4.3123467140358915</v>
      </c>
      <c r="H31" s="19">
        <f t="shared" si="2"/>
        <v>5.7794337404604726E-2</v>
      </c>
      <c r="I31" s="19">
        <f t="shared" si="3"/>
        <v>0.57794337404604723</v>
      </c>
      <c r="J31" s="5">
        <v>213</v>
      </c>
      <c r="K31" s="19">
        <v>9438</v>
      </c>
      <c r="L31" s="5">
        <v>13</v>
      </c>
      <c r="M31" s="19">
        <v>50</v>
      </c>
      <c r="N31" s="19">
        <f t="shared" si="4"/>
        <v>2.2568340750158931E-2</v>
      </c>
      <c r="O31" s="19">
        <f t="shared" si="5"/>
        <v>0.26</v>
      </c>
      <c r="P31" s="19">
        <f t="shared" si="6"/>
        <v>5.8677685950413224E-3</v>
      </c>
      <c r="Q31" s="19">
        <f t="shared" si="7"/>
        <v>0.58677685950413228</v>
      </c>
      <c r="R31" s="2">
        <v>2</v>
      </c>
      <c r="S31" s="19">
        <v>96</v>
      </c>
      <c r="T31" s="6">
        <v>1</v>
      </c>
      <c r="U31" s="2">
        <v>0.25</v>
      </c>
      <c r="V31" s="5">
        <v>13</v>
      </c>
      <c r="W31" s="19">
        <v>50</v>
      </c>
      <c r="X31" s="19">
        <f t="shared" si="8"/>
        <v>2.0833333333333332E-2</v>
      </c>
      <c r="Y31" s="19">
        <f t="shared" si="9"/>
        <v>1.25</v>
      </c>
      <c r="Z31" s="19">
        <f t="shared" si="10"/>
        <v>0.26</v>
      </c>
      <c r="AA31" s="19">
        <f t="shared" si="11"/>
        <v>6.7708333333333329E-2</v>
      </c>
      <c r="AB31" s="5">
        <v>13</v>
      </c>
      <c r="AC31" s="19">
        <v>50</v>
      </c>
      <c r="AD31" s="31">
        <v>7</v>
      </c>
      <c r="AE31" s="32">
        <v>1</v>
      </c>
      <c r="AF31" s="33">
        <v>9</v>
      </c>
      <c r="AG31" s="31">
        <v>1</v>
      </c>
      <c r="AH31" s="19">
        <f t="shared" si="12"/>
        <v>4.1269841269841262E-2</v>
      </c>
      <c r="AI31" s="30" t="s">
        <v>163</v>
      </c>
      <c r="AJ31" s="19">
        <v>0.57794337404604723</v>
      </c>
      <c r="AK31" s="19">
        <v>0.58677685950413228</v>
      </c>
      <c r="AL31" s="19">
        <v>6.7708333333333329E-2</v>
      </c>
      <c r="AM31" s="19">
        <v>4.1269841269841262E-2</v>
      </c>
      <c r="AN31" s="19">
        <f t="shared" si="13"/>
        <v>2.2736984081533542</v>
      </c>
    </row>
    <row r="32" spans="1:40" ht="30" x14ac:dyDescent="0.25">
      <c r="B32" s="30" t="s">
        <v>165</v>
      </c>
      <c r="C32" s="3" t="s">
        <v>164</v>
      </c>
      <c r="D32" s="5">
        <v>13</v>
      </c>
      <c r="E32" s="5">
        <v>970</v>
      </c>
      <c r="F32" s="19">
        <f t="shared" si="0"/>
        <v>1.3402061855670102E-2</v>
      </c>
      <c r="G32" s="19">
        <f t="shared" si="1"/>
        <v>4.3123467140358915</v>
      </c>
      <c r="H32" s="19">
        <f t="shared" si="2"/>
        <v>5.7794337404604726E-2</v>
      </c>
      <c r="I32" s="19">
        <f t="shared" si="3"/>
        <v>0.57794337404604723</v>
      </c>
      <c r="J32" s="5">
        <v>213</v>
      </c>
      <c r="K32" s="19">
        <v>9438</v>
      </c>
      <c r="L32" s="5">
        <v>13</v>
      </c>
      <c r="M32" s="19">
        <v>50</v>
      </c>
      <c r="N32" s="19">
        <f t="shared" si="4"/>
        <v>2.2568340750158931E-2</v>
      </c>
      <c r="O32" s="19">
        <f t="shared" si="5"/>
        <v>0.26</v>
      </c>
      <c r="P32" s="19">
        <f t="shared" si="6"/>
        <v>5.8677685950413224E-3</v>
      </c>
      <c r="Q32" s="19">
        <f t="shared" si="7"/>
        <v>0.58677685950413228</v>
      </c>
      <c r="R32" s="2">
        <v>2</v>
      </c>
      <c r="S32" s="19">
        <v>96</v>
      </c>
      <c r="T32" s="6">
        <v>1</v>
      </c>
      <c r="U32" s="2">
        <v>0.25</v>
      </c>
      <c r="V32" s="5">
        <v>13</v>
      </c>
      <c r="W32" s="19">
        <v>50</v>
      </c>
      <c r="X32" s="19">
        <f t="shared" si="8"/>
        <v>2.0833333333333332E-2</v>
      </c>
      <c r="Y32" s="19">
        <f t="shared" si="9"/>
        <v>1.25</v>
      </c>
      <c r="Z32" s="19">
        <f t="shared" si="10"/>
        <v>0.26</v>
      </c>
      <c r="AA32" s="19">
        <f t="shared" si="11"/>
        <v>6.7708333333333329E-2</v>
      </c>
      <c r="AB32" s="5">
        <v>13</v>
      </c>
      <c r="AC32" s="19">
        <v>50</v>
      </c>
      <c r="AD32" s="31">
        <v>7</v>
      </c>
      <c r="AE32" s="32">
        <v>1</v>
      </c>
      <c r="AF32" s="33">
        <v>9</v>
      </c>
      <c r="AG32" s="31">
        <v>1</v>
      </c>
      <c r="AH32" s="19">
        <f t="shared" si="12"/>
        <v>4.1269841269841262E-2</v>
      </c>
      <c r="AI32" s="30" t="s">
        <v>165</v>
      </c>
      <c r="AJ32" s="19">
        <v>0.57794337404604723</v>
      </c>
      <c r="AK32" s="19">
        <v>0.58677685950413228</v>
      </c>
      <c r="AL32" s="19">
        <v>6.7708333333333329E-2</v>
      </c>
      <c r="AM32" s="19">
        <v>4.1269841269841262E-2</v>
      </c>
      <c r="AN32" s="19">
        <f t="shared" si="13"/>
        <v>2.2736984081533542</v>
      </c>
    </row>
    <row r="33" spans="1:40" ht="45" x14ac:dyDescent="0.25">
      <c r="A33" s="29" t="s">
        <v>166</v>
      </c>
      <c r="B33" s="30" t="s">
        <v>167</v>
      </c>
      <c r="C33" s="3" t="s">
        <v>168</v>
      </c>
      <c r="D33" s="5">
        <v>4</v>
      </c>
      <c r="E33" s="5">
        <v>970</v>
      </c>
      <c r="F33" s="19">
        <f t="shared" si="0"/>
        <v>4.1237113402061857E-3</v>
      </c>
      <c r="G33" s="19">
        <f t="shared" si="1"/>
        <v>5.4910017103775379</v>
      </c>
      <c r="H33" s="19">
        <f t="shared" si="2"/>
        <v>2.2643306022175416E-2</v>
      </c>
      <c r="I33" s="19">
        <f t="shared" si="3"/>
        <v>0.22643306022175416</v>
      </c>
      <c r="J33" s="5">
        <v>33</v>
      </c>
      <c r="K33" s="19">
        <v>9438</v>
      </c>
      <c r="L33" s="5">
        <v>4</v>
      </c>
      <c r="M33" s="19">
        <v>50</v>
      </c>
      <c r="N33" s="19">
        <f t="shared" si="4"/>
        <v>3.4965034965034965E-3</v>
      </c>
      <c r="O33" s="19">
        <f t="shared" si="5"/>
        <v>0.08</v>
      </c>
      <c r="P33" s="19">
        <f t="shared" si="6"/>
        <v>2.7972027972027972E-4</v>
      </c>
      <c r="Q33" s="19">
        <f t="shared" si="7"/>
        <v>2.7972027972027972E-2</v>
      </c>
      <c r="R33" s="2">
        <v>1</v>
      </c>
      <c r="S33" s="19">
        <v>96</v>
      </c>
      <c r="T33" s="6">
        <v>1</v>
      </c>
      <c r="U33" s="2">
        <v>0.25</v>
      </c>
      <c r="V33" s="5">
        <v>4</v>
      </c>
      <c r="W33" s="19">
        <v>50</v>
      </c>
      <c r="X33" s="19">
        <f t="shared" si="8"/>
        <v>1.0416666666666666E-2</v>
      </c>
      <c r="Y33" s="19">
        <f t="shared" si="9"/>
        <v>1.25</v>
      </c>
      <c r="Z33" s="19">
        <f t="shared" si="10"/>
        <v>0.08</v>
      </c>
      <c r="AA33" s="19">
        <f t="shared" si="11"/>
        <v>1.0416666666666666E-2</v>
      </c>
      <c r="AB33" s="5">
        <v>4</v>
      </c>
      <c r="AC33" s="19">
        <v>50</v>
      </c>
      <c r="AD33" s="31">
        <v>7</v>
      </c>
      <c r="AE33" s="32">
        <v>3</v>
      </c>
      <c r="AF33" s="33">
        <v>9</v>
      </c>
      <c r="AG33" s="31">
        <v>3</v>
      </c>
      <c r="AH33" s="19">
        <f t="shared" si="12"/>
        <v>0.11428571428571428</v>
      </c>
      <c r="AI33" s="30" t="s">
        <v>167</v>
      </c>
      <c r="AJ33" s="19">
        <v>0.22643306022175416</v>
      </c>
      <c r="AK33" s="19">
        <v>2.7972027972027972E-2</v>
      </c>
      <c r="AL33" s="19">
        <v>1.0416666666666666E-2</v>
      </c>
      <c r="AM33" s="19">
        <v>0.11428571428571428</v>
      </c>
      <c r="AN33" s="19">
        <f t="shared" si="13"/>
        <v>1.3791074691461631</v>
      </c>
    </row>
    <row r="34" spans="1:40" ht="30" x14ac:dyDescent="0.25">
      <c r="B34" s="30" t="s">
        <v>169</v>
      </c>
      <c r="C34" s="3" t="s">
        <v>170</v>
      </c>
      <c r="D34" s="5">
        <v>5</v>
      </c>
      <c r="E34" s="5">
        <v>970</v>
      </c>
      <c r="F34" s="19">
        <f t="shared" si="0"/>
        <v>5.1546391752577319E-3</v>
      </c>
      <c r="G34" s="19">
        <f t="shared" si="1"/>
        <v>5.2678581590633282</v>
      </c>
      <c r="H34" s="19">
        <f t="shared" si="2"/>
        <v>2.7153908036408908E-2</v>
      </c>
      <c r="I34" s="19">
        <f t="shared" si="3"/>
        <v>0.27153908036408908</v>
      </c>
      <c r="J34" s="5">
        <v>93</v>
      </c>
      <c r="K34" s="19">
        <v>9438</v>
      </c>
      <c r="L34" s="5">
        <v>5</v>
      </c>
      <c r="M34" s="19">
        <v>50</v>
      </c>
      <c r="N34" s="19">
        <f t="shared" si="4"/>
        <v>9.8537825810553082E-3</v>
      </c>
      <c r="O34" s="19">
        <f t="shared" si="5"/>
        <v>0.1</v>
      </c>
      <c r="P34" s="19">
        <f t="shared" si="6"/>
        <v>9.8537825810553095E-4</v>
      </c>
      <c r="Q34" s="19">
        <f t="shared" si="7"/>
        <v>9.8537825810553092E-2</v>
      </c>
      <c r="R34" s="2">
        <v>3</v>
      </c>
      <c r="S34" s="19">
        <v>96</v>
      </c>
      <c r="T34" s="6">
        <v>3</v>
      </c>
      <c r="U34" s="2">
        <v>0.25</v>
      </c>
      <c r="V34" s="5">
        <v>5</v>
      </c>
      <c r="W34" s="19">
        <v>50</v>
      </c>
      <c r="X34" s="19">
        <f t="shared" si="8"/>
        <v>3.125E-2</v>
      </c>
      <c r="Y34" s="19">
        <f t="shared" si="9"/>
        <v>3.25</v>
      </c>
      <c r="Z34" s="19">
        <f t="shared" si="10"/>
        <v>0.1</v>
      </c>
      <c r="AA34" s="19">
        <f t="shared" si="11"/>
        <v>0.1015625</v>
      </c>
      <c r="AB34" s="5">
        <v>5</v>
      </c>
      <c r="AC34" s="19">
        <v>50</v>
      </c>
      <c r="AD34" s="31">
        <v>7</v>
      </c>
      <c r="AE34" s="32">
        <v>4</v>
      </c>
      <c r="AF34" s="33">
        <v>9</v>
      </c>
      <c r="AG34" s="31">
        <v>5</v>
      </c>
      <c r="AH34" s="19">
        <f t="shared" si="12"/>
        <v>0.31746031746031744</v>
      </c>
      <c r="AI34" s="30" t="s">
        <v>169</v>
      </c>
      <c r="AJ34" s="19">
        <v>0.27153908036408908</v>
      </c>
      <c r="AK34" s="19">
        <v>9.8537825810553092E-2</v>
      </c>
      <c r="AL34" s="19">
        <v>0.1015625</v>
      </c>
      <c r="AM34" s="19">
        <v>0.31746031746031744</v>
      </c>
      <c r="AN34" s="19">
        <f t="shared" si="13"/>
        <v>1.7890997236349597</v>
      </c>
    </row>
    <row r="35" spans="1:40" x14ac:dyDescent="0.25">
      <c r="A35" s="29" t="s">
        <v>171</v>
      </c>
      <c r="B35" s="30"/>
      <c r="C35" s="3" t="s">
        <v>857</v>
      </c>
      <c r="D35" s="5">
        <v>23</v>
      </c>
      <c r="E35" s="5">
        <v>970</v>
      </c>
      <c r="F35" s="19">
        <f t="shared" si="0"/>
        <v>2.3711340206185566E-2</v>
      </c>
      <c r="G35" s="19">
        <f t="shared" si="1"/>
        <v>3.741801855568279</v>
      </c>
      <c r="H35" s="19">
        <f t="shared" si="2"/>
        <v>8.8723136781515888E-2</v>
      </c>
      <c r="I35" s="19">
        <f t="shared" si="3"/>
        <v>0.88723136781515888</v>
      </c>
      <c r="J35" s="5">
        <v>239</v>
      </c>
      <c r="K35" s="19">
        <v>9438</v>
      </c>
      <c r="L35" s="5">
        <v>23</v>
      </c>
      <c r="M35" s="19">
        <v>50</v>
      </c>
      <c r="N35" s="19">
        <f t="shared" si="4"/>
        <v>2.5323161686798049E-2</v>
      </c>
      <c r="O35" s="19">
        <f t="shared" si="5"/>
        <v>0.46</v>
      </c>
      <c r="P35" s="19">
        <f t="shared" si="6"/>
        <v>1.1648654375927103E-2</v>
      </c>
      <c r="Q35" s="19">
        <f t="shared" si="7"/>
        <v>1.1648654375927103</v>
      </c>
      <c r="R35" s="2">
        <v>1</v>
      </c>
      <c r="S35" s="19">
        <v>96</v>
      </c>
      <c r="T35" s="6">
        <v>1</v>
      </c>
      <c r="U35" s="2">
        <v>0.25</v>
      </c>
      <c r="V35" s="5">
        <v>23</v>
      </c>
      <c r="W35" s="19">
        <v>50</v>
      </c>
      <c r="X35" s="19">
        <f t="shared" si="8"/>
        <v>1.0416666666666666E-2</v>
      </c>
      <c r="Y35" s="19">
        <f t="shared" si="9"/>
        <v>1.25</v>
      </c>
      <c r="Z35" s="19">
        <f t="shared" si="10"/>
        <v>0.46</v>
      </c>
      <c r="AA35" s="19">
        <f t="shared" si="11"/>
        <v>5.9895833333333329E-2</v>
      </c>
      <c r="AB35" s="5">
        <v>23</v>
      </c>
      <c r="AC35" s="19">
        <v>50</v>
      </c>
      <c r="AD35" s="31">
        <v>7</v>
      </c>
      <c r="AE35" s="32">
        <v>2</v>
      </c>
      <c r="AF35" s="33">
        <v>9</v>
      </c>
      <c r="AG35" s="31">
        <v>1</v>
      </c>
      <c r="AH35" s="19">
        <f t="shared" si="12"/>
        <v>0.14603174603174601</v>
      </c>
      <c r="AI35" s="29" t="s">
        <v>171</v>
      </c>
      <c r="AJ35" s="19">
        <v>0.88723136781515888</v>
      </c>
      <c r="AK35" s="19">
        <v>1.1648654375927103</v>
      </c>
      <c r="AL35" s="19">
        <v>5.9895833333333329E-2</v>
      </c>
      <c r="AM35" s="19">
        <v>0.14603174603174601</v>
      </c>
      <c r="AN35" s="19">
        <f t="shared" si="13"/>
        <v>3.2580243847729484</v>
      </c>
    </row>
    <row r="36" spans="1:40" ht="30" x14ac:dyDescent="0.25">
      <c r="A36" s="29" t="s">
        <v>171</v>
      </c>
      <c r="B36" s="30" t="s">
        <v>172</v>
      </c>
      <c r="C36" s="3" t="s">
        <v>173</v>
      </c>
      <c r="D36" s="5">
        <v>15</v>
      </c>
      <c r="E36" s="5">
        <v>970</v>
      </c>
      <c r="F36" s="19">
        <f t="shared" si="0"/>
        <v>1.5463917525773196E-2</v>
      </c>
      <c r="G36" s="19">
        <f t="shared" si="1"/>
        <v>4.1692458703952182</v>
      </c>
      <c r="H36" s="19">
        <f t="shared" si="2"/>
        <v>6.4472874284462134E-2</v>
      </c>
      <c r="I36" s="19">
        <f t="shared" si="3"/>
        <v>0.64472874284462134</v>
      </c>
      <c r="J36" s="5">
        <v>213</v>
      </c>
      <c r="K36" s="19">
        <v>9438</v>
      </c>
      <c r="L36" s="5">
        <v>15</v>
      </c>
      <c r="M36" s="19">
        <v>50</v>
      </c>
      <c r="N36" s="19">
        <f t="shared" si="4"/>
        <v>2.2568340750158931E-2</v>
      </c>
      <c r="O36" s="19">
        <f t="shared" si="5"/>
        <v>0.3</v>
      </c>
      <c r="P36" s="19">
        <f t="shared" si="6"/>
        <v>6.7705022250476787E-3</v>
      </c>
      <c r="Q36" s="19">
        <f t="shared" si="7"/>
        <v>0.67705022250476787</v>
      </c>
      <c r="R36" s="2">
        <v>2</v>
      </c>
      <c r="S36" s="19">
        <v>96</v>
      </c>
      <c r="T36" s="6">
        <v>1.33</v>
      </c>
      <c r="U36" s="2">
        <v>0.25</v>
      </c>
      <c r="V36" s="5">
        <v>15</v>
      </c>
      <c r="W36" s="19">
        <v>50</v>
      </c>
      <c r="X36" s="19">
        <f t="shared" si="8"/>
        <v>2.0833333333333332E-2</v>
      </c>
      <c r="Y36" s="19">
        <f t="shared" si="9"/>
        <v>1.58</v>
      </c>
      <c r="Z36" s="19">
        <f t="shared" si="10"/>
        <v>0.3</v>
      </c>
      <c r="AA36" s="19">
        <f t="shared" si="11"/>
        <v>9.8749999999999977E-2</v>
      </c>
      <c r="AB36" s="5">
        <v>15</v>
      </c>
      <c r="AC36" s="19">
        <v>50</v>
      </c>
      <c r="AD36" s="31">
        <v>7</v>
      </c>
      <c r="AE36" s="32">
        <v>2</v>
      </c>
      <c r="AF36" s="33">
        <v>9</v>
      </c>
      <c r="AG36" s="31">
        <v>1</v>
      </c>
      <c r="AH36" s="19">
        <f t="shared" si="12"/>
        <v>9.5238095238095233E-2</v>
      </c>
      <c r="AI36" s="30" t="s">
        <v>172</v>
      </c>
      <c r="AJ36" s="19">
        <v>0.64472874284462134</v>
      </c>
      <c r="AK36" s="19">
        <v>0.67705022250476787</v>
      </c>
      <c r="AL36" s="19">
        <v>9.8749999999999977E-2</v>
      </c>
      <c r="AM36" s="19">
        <v>9.5238095238095233E-2</v>
      </c>
      <c r="AN36" s="19">
        <f t="shared" si="13"/>
        <v>2.5157670605874842</v>
      </c>
    </row>
    <row r="37" spans="1:40" ht="30" x14ac:dyDescent="0.25">
      <c r="A37" s="30"/>
      <c r="B37" s="30" t="s">
        <v>174</v>
      </c>
      <c r="C37" s="3" t="s">
        <v>175</v>
      </c>
      <c r="D37" s="5">
        <v>10</v>
      </c>
      <c r="E37" s="5">
        <v>970</v>
      </c>
      <c r="F37" s="19">
        <f t="shared" si="0"/>
        <v>1.0309278350515464E-2</v>
      </c>
      <c r="G37" s="19">
        <f t="shared" si="1"/>
        <v>4.5747109785033828</v>
      </c>
      <c r="H37" s="19">
        <f t="shared" si="2"/>
        <v>4.7161968850550337E-2</v>
      </c>
      <c r="I37" s="19">
        <f t="shared" si="3"/>
        <v>0.4716196885055034</v>
      </c>
      <c r="J37" s="5">
        <v>181</v>
      </c>
      <c r="K37" s="19">
        <v>9438</v>
      </c>
      <c r="L37" s="5">
        <v>10</v>
      </c>
      <c r="M37" s="19">
        <v>50</v>
      </c>
      <c r="N37" s="19">
        <f t="shared" si="4"/>
        <v>1.9177791905064634E-2</v>
      </c>
      <c r="O37" s="19">
        <f t="shared" si="5"/>
        <v>0.2</v>
      </c>
      <c r="P37" s="19">
        <f t="shared" si="6"/>
        <v>3.8355583810129271E-3</v>
      </c>
      <c r="Q37" s="19">
        <f t="shared" si="7"/>
        <v>0.38355583810129273</v>
      </c>
      <c r="R37" s="2">
        <v>1</v>
      </c>
      <c r="S37" s="19">
        <v>96</v>
      </c>
      <c r="T37" s="6">
        <v>0.85</v>
      </c>
      <c r="U37" s="2">
        <v>0.25</v>
      </c>
      <c r="V37" s="5">
        <v>10</v>
      </c>
      <c r="W37" s="19">
        <v>50</v>
      </c>
      <c r="X37" s="19">
        <f t="shared" si="8"/>
        <v>1.0416666666666666E-2</v>
      </c>
      <c r="Y37" s="19">
        <f t="shared" si="9"/>
        <v>1.1000000000000001</v>
      </c>
      <c r="Z37" s="19">
        <f t="shared" si="10"/>
        <v>0.2</v>
      </c>
      <c r="AA37" s="19">
        <f t="shared" si="11"/>
        <v>2.2916666666666672E-2</v>
      </c>
      <c r="AB37" s="5">
        <v>10</v>
      </c>
      <c r="AC37" s="19">
        <v>50</v>
      </c>
      <c r="AD37" s="31">
        <v>7</v>
      </c>
      <c r="AE37" s="32">
        <v>2</v>
      </c>
      <c r="AF37" s="33">
        <v>9</v>
      </c>
      <c r="AG37" s="31">
        <v>1</v>
      </c>
      <c r="AH37" s="19">
        <f t="shared" si="12"/>
        <v>6.3492063492063489E-2</v>
      </c>
      <c r="AI37" s="30" t="s">
        <v>174</v>
      </c>
      <c r="AJ37" s="19">
        <v>0.4716196885055034</v>
      </c>
      <c r="AK37" s="19">
        <v>0.38355583810129273</v>
      </c>
      <c r="AL37" s="19">
        <v>2.2916666666666672E-2</v>
      </c>
      <c r="AM37" s="19">
        <v>6.3492063492063489E-2</v>
      </c>
      <c r="AN37" s="19">
        <f t="shared" si="13"/>
        <v>1.9415842567655264</v>
      </c>
    </row>
    <row r="38" spans="1:40" ht="60" x14ac:dyDescent="0.25">
      <c r="B38" s="30" t="s">
        <v>176</v>
      </c>
      <c r="C38" s="3" t="s">
        <v>175</v>
      </c>
      <c r="D38" s="5">
        <v>10</v>
      </c>
      <c r="E38" s="5">
        <v>970</v>
      </c>
      <c r="F38" s="19">
        <f t="shared" si="0"/>
        <v>1.0309278350515464E-2</v>
      </c>
      <c r="G38" s="19">
        <f t="shared" si="1"/>
        <v>4.5747109785033828</v>
      </c>
      <c r="H38" s="19">
        <f t="shared" si="2"/>
        <v>4.7161968850550337E-2</v>
      </c>
      <c r="I38" s="19">
        <f t="shared" si="3"/>
        <v>0.4716196885055034</v>
      </c>
      <c r="J38" s="5">
        <v>181</v>
      </c>
      <c r="K38" s="19">
        <v>9438</v>
      </c>
      <c r="L38" s="5">
        <v>10</v>
      </c>
      <c r="M38" s="19">
        <v>50</v>
      </c>
      <c r="N38" s="19">
        <f t="shared" si="4"/>
        <v>1.9177791905064634E-2</v>
      </c>
      <c r="O38" s="19">
        <f t="shared" si="5"/>
        <v>0.2</v>
      </c>
      <c r="P38" s="19">
        <f t="shared" si="6"/>
        <v>3.8355583810129271E-3</v>
      </c>
      <c r="Q38" s="19">
        <f t="shared" si="7"/>
        <v>0.38355583810129273</v>
      </c>
      <c r="R38" s="2">
        <v>1</v>
      </c>
      <c r="S38" s="19">
        <v>96</v>
      </c>
      <c r="T38" s="6">
        <v>0.85</v>
      </c>
      <c r="U38" s="2">
        <v>0.25</v>
      </c>
      <c r="V38" s="5">
        <v>10</v>
      </c>
      <c r="W38" s="19">
        <v>50</v>
      </c>
      <c r="X38" s="19">
        <f t="shared" si="8"/>
        <v>1.0416666666666666E-2</v>
      </c>
      <c r="Y38" s="19">
        <f t="shared" si="9"/>
        <v>1.1000000000000001</v>
      </c>
      <c r="Z38" s="19">
        <f t="shared" si="10"/>
        <v>0.2</v>
      </c>
      <c r="AA38" s="19">
        <f t="shared" si="11"/>
        <v>2.2916666666666672E-2</v>
      </c>
      <c r="AB38" s="5">
        <v>10</v>
      </c>
      <c r="AC38" s="19">
        <v>50</v>
      </c>
      <c r="AD38" s="31">
        <v>7</v>
      </c>
      <c r="AE38" s="32">
        <v>2</v>
      </c>
      <c r="AF38" s="33">
        <v>9</v>
      </c>
      <c r="AG38" s="31">
        <v>1</v>
      </c>
      <c r="AH38" s="19">
        <f t="shared" si="12"/>
        <v>6.3492063492063489E-2</v>
      </c>
      <c r="AI38" s="30" t="s">
        <v>176</v>
      </c>
      <c r="AJ38" s="19">
        <v>0.4716196885055034</v>
      </c>
      <c r="AK38" s="19">
        <v>0.38355583810129273</v>
      </c>
      <c r="AL38" s="19">
        <v>2.2916666666666672E-2</v>
      </c>
      <c r="AM38" s="19">
        <v>6.3492063492063489E-2</v>
      </c>
      <c r="AN38" s="19">
        <f t="shared" si="13"/>
        <v>1.9415842567655264</v>
      </c>
    </row>
    <row r="39" spans="1:40" ht="45" x14ac:dyDescent="0.25">
      <c r="A39" s="29" t="s">
        <v>177</v>
      </c>
      <c r="B39" s="30" t="s">
        <v>178</v>
      </c>
      <c r="C39" s="4" t="s">
        <v>179</v>
      </c>
      <c r="D39" s="5">
        <v>6</v>
      </c>
      <c r="E39" s="5">
        <v>970</v>
      </c>
      <c r="F39" s="19">
        <f t="shared" si="0"/>
        <v>6.1855670103092781E-3</v>
      </c>
      <c r="G39" s="19">
        <f t="shared" si="1"/>
        <v>5.0855366022693733</v>
      </c>
      <c r="H39" s="19">
        <f t="shared" si="2"/>
        <v>3.1456927436717769E-2</v>
      </c>
      <c r="I39" s="19">
        <f t="shared" si="3"/>
        <v>0.31456927436717769</v>
      </c>
      <c r="J39" s="5">
        <v>65</v>
      </c>
      <c r="K39" s="19">
        <v>9438</v>
      </c>
      <c r="L39" s="5">
        <v>6</v>
      </c>
      <c r="M39" s="19">
        <v>50</v>
      </c>
      <c r="N39" s="19">
        <f t="shared" si="4"/>
        <v>6.8870523415977963E-3</v>
      </c>
      <c r="O39" s="19">
        <f t="shared" si="5"/>
        <v>0.12</v>
      </c>
      <c r="P39" s="19">
        <f t="shared" si="6"/>
        <v>8.2644628099173552E-4</v>
      </c>
      <c r="Q39" s="19">
        <f t="shared" si="7"/>
        <v>8.2644628099173556E-2</v>
      </c>
      <c r="R39" s="2">
        <v>1</v>
      </c>
      <c r="S39" s="19">
        <v>96</v>
      </c>
      <c r="T39" s="6">
        <v>1</v>
      </c>
      <c r="U39" s="2">
        <v>0</v>
      </c>
      <c r="V39" s="5">
        <v>6</v>
      </c>
      <c r="W39" s="19">
        <v>50</v>
      </c>
      <c r="X39" s="19">
        <f t="shared" si="8"/>
        <v>1.0416666666666666E-2</v>
      </c>
      <c r="Y39" s="19">
        <f t="shared" si="9"/>
        <v>1</v>
      </c>
      <c r="Z39" s="19">
        <f t="shared" si="10"/>
        <v>0.12</v>
      </c>
      <c r="AA39" s="19">
        <f t="shared" si="11"/>
        <v>1.2499999999999997E-2</v>
      </c>
      <c r="AB39" s="5">
        <v>6</v>
      </c>
      <c r="AC39" s="19">
        <v>50</v>
      </c>
      <c r="AD39" s="31">
        <v>7</v>
      </c>
      <c r="AE39" s="32">
        <v>3</v>
      </c>
      <c r="AF39" s="33">
        <v>9</v>
      </c>
      <c r="AG39" s="31">
        <v>2</v>
      </c>
      <c r="AH39" s="19">
        <f t="shared" si="12"/>
        <v>0.11428571428571427</v>
      </c>
      <c r="AI39" s="30" t="s">
        <v>178</v>
      </c>
      <c r="AJ39" s="19">
        <v>0.31456927436717769</v>
      </c>
      <c r="AK39" s="19">
        <v>8.2644628099173556E-2</v>
      </c>
      <c r="AL39" s="19">
        <v>1.2499999999999997E-2</v>
      </c>
      <c r="AM39" s="19">
        <v>0.11428571428571427</v>
      </c>
      <c r="AN39" s="19">
        <f t="shared" si="13"/>
        <v>1.5239996167520655</v>
      </c>
    </row>
    <row r="40" spans="1:40" ht="30" x14ac:dyDescent="0.25">
      <c r="B40" s="30" t="s">
        <v>180</v>
      </c>
      <c r="C40" s="3" t="s">
        <v>181</v>
      </c>
      <c r="D40" s="5">
        <v>6</v>
      </c>
      <c r="E40" s="5">
        <v>970</v>
      </c>
      <c r="F40" s="19">
        <f t="shared" si="0"/>
        <v>6.1855670103092781E-3</v>
      </c>
      <c r="G40" s="19">
        <f t="shared" si="1"/>
        <v>5.0855366022693733</v>
      </c>
      <c r="H40" s="19">
        <f t="shared" si="2"/>
        <v>3.1456927436717769E-2</v>
      </c>
      <c r="I40" s="19">
        <f t="shared" si="3"/>
        <v>0.31456927436717769</v>
      </c>
      <c r="J40" s="5">
        <v>87</v>
      </c>
      <c r="K40" s="19">
        <v>9438</v>
      </c>
      <c r="L40" s="5">
        <v>6</v>
      </c>
      <c r="M40" s="19">
        <v>50</v>
      </c>
      <c r="N40" s="19">
        <f t="shared" si="4"/>
        <v>9.2180546726001265E-3</v>
      </c>
      <c r="O40" s="19">
        <f t="shared" si="5"/>
        <v>0.12</v>
      </c>
      <c r="P40" s="19">
        <f t="shared" si="6"/>
        <v>1.1061665607120152E-3</v>
      </c>
      <c r="Q40" s="19">
        <f t="shared" si="7"/>
        <v>0.11061665607120152</v>
      </c>
      <c r="R40" s="2">
        <v>1</v>
      </c>
      <c r="S40" s="19">
        <v>96</v>
      </c>
      <c r="T40" s="6">
        <v>1</v>
      </c>
      <c r="U40" s="2">
        <v>0.25</v>
      </c>
      <c r="V40" s="5">
        <v>6</v>
      </c>
      <c r="W40" s="19">
        <v>50</v>
      </c>
      <c r="X40" s="19">
        <f t="shared" si="8"/>
        <v>1.0416666666666666E-2</v>
      </c>
      <c r="Y40" s="19">
        <f t="shared" si="9"/>
        <v>1.25</v>
      </c>
      <c r="Z40" s="19">
        <f t="shared" si="10"/>
        <v>0.12</v>
      </c>
      <c r="AA40" s="19">
        <f t="shared" si="11"/>
        <v>1.5624999999999998E-2</v>
      </c>
      <c r="AB40" s="5">
        <v>6</v>
      </c>
      <c r="AC40" s="19">
        <v>50</v>
      </c>
      <c r="AD40" s="31">
        <v>7</v>
      </c>
      <c r="AE40" s="32">
        <v>5</v>
      </c>
      <c r="AF40" s="33">
        <v>9</v>
      </c>
      <c r="AG40" s="31">
        <v>4</v>
      </c>
      <c r="AH40" s="19">
        <f t="shared" si="12"/>
        <v>0.38095238095238093</v>
      </c>
      <c r="AI40" s="30" t="s">
        <v>180</v>
      </c>
      <c r="AJ40" s="19">
        <v>0.31456927436717769</v>
      </c>
      <c r="AK40" s="19">
        <v>0.11061665607120152</v>
      </c>
      <c r="AL40" s="19">
        <v>1.5624999999999998E-2</v>
      </c>
      <c r="AM40" s="19">
        <v>0.38095238095238093</v>
      </c>
      <c r="AN40" s="19">
        <f t="shared" si="13"/>
        <v>1.8217633113907601</v>
      </c>
    </row>
    <row r="41" spans="1:40" ht="45" x14ac:dyDescent="0.25">
      <c r="B41" s="30" t="s">
        <v>182</v>
      </c>
      <c r="C41" s="3" t="s">
        <v>183</v>
      </c>
      <c r="D41" s="5">
        <v>8</v>
      </c>
      <c r="E41" s="5">
        <v>970</v>
      </c>
      <c r="F41" s="19">
        <f t="shared" si="0"/>
        <v>8.2474226804123713E-3</v>
      </c>
      <c r="G41" s="19">
        <f t="shared" si="1"/>
        <v>4.7978545298175925</v>
      </c>
      <c r="H41" s="19">
        <f t="shared" si="2"/>
        <v>3.9569934266536849E-2</v>
      </c>
      <c r="I41" s="19">
        <f t="shared" si="3"/>
        <v>0.39569934266536849</v>
      </c>
      <c r="J41" s="5">
        <v>94</v>
      </c>
      <c r="K41" s="19">
        <v>9438</v>
      </c>
      <c r="L41" s="5">
        <v>8</v>
      </c>
      <c r="M41" s="19">
        <v>50</v>
      </c>
      <c r="N41" s="19">
        <f t="shared" si="4"/>
        <v>9.9597372324645057E-3</v>
      </c>
      <c r="O41" s="19">
        <f t="shared" si="5"/>
        <v>0.16</v>
      </c>
      <c r="P41" s="19">
        <f t="shared" si="6"/>
        <v>1.593557957194321E-3</v>
      </c>
      <c r="Q41" s="19">
        <f t="shared" si="7"/>
        <v>0.15935579571943209</v>
      </c>
      <c r="R41" s="2">
        <v>1</v>
      </c>
      <c r="S41" s="19">
        <v>96</v>
      </c>
      <c r="T41" s="6">
        <v>1</v>
      </c>
      <c r="U41" s="2">
        <v>0</v>
      </c>
      <c r="V41" s="5">
        <v>8</v>
      </c>
      <c r="W41" s="19">
        <v>50</v>
      </c>
      <c r="X41" s="19">
        <f t="shared" si="8"/>
        <v>1.0416666666666666E-2</v>
      </c>
      <c r="Y41" s="19">
        <f t="shared" si="9"/>
        <v>1</v>
      </c>
      <c r="Z41" s="19">
        <f t="shared" si="10"/>
        <v>0.16</v>
      </c>
      <c r="AA41" s="19">
        <f t="shared" si="11"/>
        <v>1.6666666666666666E-2</v>
      </c>
      <c r="AB41" s="5">
        <v>8</v>
      </c>
      <c r="AC41" s="19">
        <v>50</v>
      </c>
      <c r="AD41" s="31">
        <v>7</v>
      </c>
      <c r="AE41" s="32">
        <v>3</v>
      </c>
      <c r="AF41" s="33">
        <v>9</v>
      </c>
      <c r="AG41" s="31">
        <v>2</v>
      </c>
      <c r="AH41" s="19">
        <f t="shared" si="12"/>
        <v>0.15238095238095239</v>
      </c>
      <c r="AI41" s="30" t="s">
        <v>182</v>
      </c>
      <c r="AJ41" s="19">
        <v>0.39569934266536849</v>
      </c>
      <c r="AK41" s="19">
        <v>0.15935579571943209</v>
      </c>
      <c r="AL41" s="19">
        <v>1.6666666666666666E-2</v>
      </c>
      <c r="AM41" s="19">
        <v>0.15238095238095239</v>
      </c>
      <c r="AN41" s="19">
        <f t="shared" si="13"/>
        <v>1.7241027574324197</v>
      </c>
    </row>
    <row r="42" spans="1:40" ht="30" x14ac:dyDescent="0.25">
      <c r="B42" s="30" t="s">
        <v>184</v>
      </c>
      <c r="C42" s="3" t="s">
        <v>185</v>
      </c>
      <c r="D42" s="5">
        <v>5</v>
      </c>
      <c r="E42" s="5">
        <v>970</v>
      </c>
      <c r="F42" s="19">
        <f t="shared" si="0"/>
        <v>5.1546391752577319E-3</v>
      </c>
      <c r="G42" s="19">
        <f t="shared" si="1"/>
        <v>5.2678581590633282</v>
      </c>
      <c r="H42" s="19">
        <f t="shared" si="2"/>
        <v>2.7153908036408908E-2</v>
      </c>
      <c r="I42" s="19">
        <f t="shared" si="3"/>
        <v>0.27153908036408908</v>
      </c>
      <c r="J42" s="5">
        <v>48</v>
      </c>
      <c r="K42" s="19">
        <v>9438</v>
      </c>
      <c r="L42" s="5">
        <v>5</v>
      </c>
      <c r="M42" s="19">
        <v>50</v>
      </c>
      <c r="N42" s="19">
        <f t="shared" si="4"/>
        <v>5.0858232676414495E-3</v>
      </c>
      <c r="O42" s="19">
        <f t="shared" si="5"/>
        <v>0.1</v>
      </c>
      <c r="P42" s="19">
        <f t="shared" si="6"/>
        <v>5.0858232676414498E-4</v>
      </c>
      <c r="Q42" s="19">
        <f t="shared" si="7"/>
        <v>5.0858232676414497E-2</v>
      </c>
      <c r="R42" s="2">
        <v>1</v>
      </c>
      <c r="S42" s="19">
        <v>96</v>
      </c>
      <c r="T42" s="6">
        <v>1</v>
      </c>
      <c r="U42" s="2">
        <v>0.25</v>
      </c>
      <c r="V42" s="5">
        <v>5</v>
      </c>
      <c r="W42" s="19">
        <v>50</v>
      </c>
      <c r="X42" s="19">
        <f t="shared" si="8"/>
        <v>1.0416666666666666E-2</v>
      </c>
      <c r="Y42" s="19">
        <f t="shared" si="9"/>
        <v>1.25</v>
      </c>
      <c r="Z42" s="19">
        <f t="shared" si="10"/>
        <v>0.1</v>
      </c>
      <c r="AA42" s="19">
        <f t="shared" si="11"/>
        <v>1.3020833333333332E-2</v>
      </c>
      <c r="AB42" s="5">
        <v>5</v>
      </c>
      <c r="AC42" s="19">
        <v>50</v>
      </c>
      <c r="AD42" s="31">
        <v>7</v>
      </c>
      <c r="AE42" s="32">
        <v>3</v>
      </c>
      <c r="AF42" s="33">
        <v>9</v>
      </c>
      <c r="AG42" s="31">
        <v>2</v>
      </c>
      <c r="AH42" s="19">
        <f t="shared" si="12"/>
        <v>9.5238095238095247E-2</v>
      </c>
      <c r="AI42" s="30" t="s">
        <v>184</v>
      </c>
      <c r="AJ42" s="19">
        <v>0.27153908036408908</v>
      </c>
      <c r="AK42" s="19">
        <v>5.0858232676414497E-2</v>
      </c>
      <c r="AL42" s="19">
        <v>1.3020833333333332E-2</v>
      </c>
      <c r="AM42" s="19">
        <v>9.5238095238095247E-2</v>
      </c>
      <c r="AN42" s="19">
        <f t="shared" si="13"/>
        <v>1.4306562416119322</v>
      </c>
    </row>
    <row r="43" spans="1:40" ht="30" x14ac:dyDescent="0.25">
      <c r="A43" s="29" t="s">
        <v>186</v>
      </c>
      <c r="B43" s="30" t="s">
        <v>187</v>
      </c>
      <c r="C43" s="3" t="s">
        <v>188</v>
      </c>
      <c r="D43" s="5">
        <v>19</v>
      </c>
      <c r="E43" s="5">
        <v>970</v>
      </c>
      <c r="F43" s="19">
        <f t="shared" si="0"/>
        <v>1.9587628865979381E-2</v>
      </c>
      <c r="G43" s="19">
        <f t="shared" si="1"/>
        <v>3.932857092330988</v>
      </c>
      <c r="H43" s="19">
        <f t="shared" si="2"/>
        <v>7.7035345107514197E-2</v>
      </c>
      <c r="I43" s="19">
        <f t="shared" si="3"/>
        <v>0.77035345107514197</v>
      </c>
      <c r="J43" s="5">
        <v>228</v>
      </c>
      <c r="K43" s="19">
        <v>9438</v>
      </c>
      <c r="L43" s="5">
        <v>19</v>
      </c>
      <c r="M43" s="19">
        <v>50</v>
      </c>
      <c r="N43" s="19">
        <f t="shared" si="4"/>
        <v>2.4157660521296885E-2</v>
      </c>
      <c r="O43" s="19">
        <f t="shared" si="5"/>
        <v>0.38</v>
      </c>
      <c r="P43" s="19">
        <f t="shared" si="6"/>
        <v>9.1799109980928162E-3</v>
      </c>
      <c r="Q43" s="19">
        <f t="shared" si="7"/>
        <v>0.91799109980928162</v>
      </c>
      <c r="R43" s="2">
        <v>2</v>
      </c>
      <c r="S43" s="19">
        <v>96</v>
      </c>
      <c r="T43" s="6">
        <v>2</v>
      </c>
      <c r="U43" s="2">
        <v>0.25</v>
      </c>
      <c r="V43" s="5">
        <v>19</v>
      </c>
      <c r="W43" s="19">
        <v>50</v>
      </c>
      <c r="X43" s="19">
        <f t="shared" si="8"/>
        <v>2.0833333333333332E-2</v>
      </c>
      <c r="Y43" s="19">
        <f t="shared" si="9"/>
        <v>2.25</v>
      </c>
      <c r="Z43" s="19">
        <f t="shared" si="10"/>
        <v>0.38</v>
      </c>
      <c r="AA43" s="19">
        <f t="shared" si="11"/>
        <v>0.17812500000000003</v>
      </c>
      <c r="AB43" s="5">
        <v>19</v>
      </c>
      <c r="AC43" s="19">
        <v>50</v>
      </c>
      <c r="AD43" s="31">
        <v>7</v>
      </c>
      <c r="AE43" s="32">
        <v>4</v>
      </c>
      <c r="AF43" s="33">
        <v>9</v>
      </c>
      <c r="AG43" s="31">
        <v>2</v>
      </c>
      <c r="AH43" s="19">
        <f t="shared" si="12"/>
        <v>0.48253968253968249</v>
      </c>
      <c r="AI43" s="30" t="s">
        <v>187</v>
      </c>
      <c r="AJ43" s="19">
        <v>0.77035345107514197</v>
      </c>
      <c r="AK43" s="19">
        <v>0.91799109980928162</v>
      </c>
      <c r="AL43" s="19">
        <v>0.17812500000000003</v>
      </c>
      <c r="AM43" s="19">
        <v>0.48253968253968249</v>
      </c>
      <c r="AN43" s="19">
        <f t="shared" si="13"/>
        <v>3.3490092334241064</v>
      </c>
    </row>
    <row r="44" spans="1:40" ht="30" x14ac:dyDescent="0.25">
      <c r="A44" s="30"/>
      <c r="B44" s="30" t="s">
        <v>189</v>
      </c>
      <c r="C44" s="3" t="s">
        <v>190</v>
      </c>
      <c r="D44" s="5">
        <v>23</v>
      </c>
      <c r="E44" s="5">
        <v>970</v>
      </c>
      <c r="F44" s="19">
        <f t="shared" si="0"/>
        <v>2.3711340206185566E-2</v>
      </c>
      <c r="G44" s="19">
        <f t="shared" si="1"/>
        <v>3.741801855568279</v>
      </c>
      <c r="H44" s="19">
        <f t="shared" si="2"/>
        <v>8.8723136781515888E-2</v>
      </c>
      <c r="I44" s="19">
        <f t="shared" si="3"/>
        <v>0.88723136781515888</v>
      </c>
      <c r="J44" s="5">
        <v>256</v>
      </c>
      <c r="K44" s="19">
        <v>9438</v>
      </c>
      <c r="L44" s="5">
        <v>23</v>
      </c>
      <c r="M44" s="19">
        <v>50</v>
      </c>
      <c r="N44" s="19">
        <f t="shared" si="4"/>
        <v>2.7124390760754399E-2</v>
      </c>
      <c r="O44" s="19">
        <f t="shared" si="5"/>
        <v>0.46</v>
      </c>
      <c r="P44" s="19">
        <f t="shared" si="6"/>
        <v>1.2477219749947024E-2</v>
      </c>
      <c r="Q44" s="19">
        <f t="shared" si="7"/>
        <v>1.2477219749947024</v>
      </c>
      <c r="R44" s="2">
        <v>2</v>
      </c>
      <c r="S44" s="19">
        <v>96</v>
      </c>
      <c r="T44" s="6">
        <v>1.33</v>
      </c>
      <c r="U44" s="2">
        <v>0.25</v>
      </c>
      <c r="V44" s="5">
        <v>23</v>
      </c>
      <c r="W44" s="19">
        <v>50</v>
      </c>
      <c r="X44" s="19">
        <f t="shared" si="8"/>
        <v>2.0833333333333332E-2</v>
      </c>
      <c r="Y44" s="19">
        <f t="shared" si="9"/>
        <v>1.58</v>
      </c>
      <c r="Z44" s="19">
        <f t="shared" si="10"/>
        <v>0.46</v>
      </c>
      <c r="AA44" s="19">
        <f t="shared" si="11"/>
        <v>0.15141666666666667</v>
      </c>
      <c r="AB44" s="5">
        <v>23</v>
      </c>
      <c r="AC44" s="19">
        <v>50</v>
      </c>
      <c r="AD44" s="31">
        <v>7</v>
      </c>
      <c r="AE44" s="32">
        <v>4</v>
      </c>
      <c r="AF44" s="33">
        <v>9</v>
      </c>
      <c r="AG44" s="31">
        <v>3</v>
      </c>
      <c r="AH44" s="19">
        <f t="shared" si="12"/>
        <v>0.87619047619047619</v>
      </c>
      <c r="AI44" s="30" t="s">
        <v>189</v>
      </c>
      <c r="AJ44" s="19">
        <v>0.88723136781515888</v>
      </c>
      <c r="AK44" s="19">
        <v>1.2477219749947024</v>
      </c>
      <c r="AL44" s="19">
        <v>0.15141666666666667</v>
      </c>
      <c r="AM44" s="19">
        <v>0.87619047619047619</v>
      </c>
      <c r="AN44" s="19">
        <f t="shared" si="13"/>
        <v>4.1625604856670044</v>
      </c>
    </row>
    <row r="45" spans="1:40" ht="30" x14ac:dyDescent="0.25">
      <c r="A45" s="30"/>
      <c r="B45" s="30" t="s">
        <v>191</v>
      </c>
      <c r="C45" s="3" t="s">
        <v>192</v>
      </c>
      <c r="D45" s="5">
        <v>23</v>
      </c>
      <c r="E45" s="5">
        <v>970</v>
      </c>
      <c r="F45" s="19">
        <f t="shared" si="0"/>
        <v>2.3711340206185566E-2</v>
      </c>
      <c r="G45" s="19">
        <f t="shared" si="1"/>
        <v>3.741801855568279</v>
      </c>
      <c r="H45" s="19">
        <f t="shared" si="2"/>
        <v>8.8723136781515888E-2</v>
      </c>
      <c r="I45" s="19">
        <f t="shared" si="3"/>
        <v>0.88723136781515888</v>
      </c>
      <c r="J45" s="5">
        <v>223</v>
      </c>
      <c r="K45" s="19">
        <v>9438</v>
      </c>
      <c r="L45" s="5">
        <v>23</v>
      </c>
      <c r="M45" s="19">
        <v>50</v>
      </c>
      <c r="N45" s="19">
        <f t="shared" si="4"/>
        <v>2.3627887264250899E-2</v>
      </c>
      <c r="O45" s="19">
        <f t="shared" si="5"/>
        <v>0.46</v>
      </c>
      <c r="P45" s="19">
        <f t="shared" si="6"/>
        <v>1.0868828141555414E-2</v>
      </c>
      <c r="Q45" s="19">
        <f t="shared" si="7"/>
        <v>1.0868828141555413</v>
      </c>
      <c r="R45" s="2">
        <v>2</v>
      </c>
      <c r="S45" s="19">
        <v>96</v>
      </c>
      <c r="T45" s="6">
        <v>0.85</v>
      </c>
      <c r="U45" s="2">
        <v>0.25</v>
      </c>
      <c r="V45" s="5">
        <v>23</v>
      </c>
      <c r="W45" s="19">
        <v>50</v>
      </c>
      <c r="X45" s="19">
        <f t="shared" si="8"/>
        <v>2.0833333333333332E-2</v>
      </c>
      <c r="Y45" s="19">
        <f t="shared" si="9"/>
        <v>1.1000000000000001</v>
      </c>
      <c r="Z45" s="19">
        <f t="shared" si="10"/>
        <v>0.46</v>
      </c>
      <c r="AA45" s="19">
        <f t="shared" si="11"/>
        <v>0.10541666666666669</v>
      </c>
      <c r="AB45" s="5">
        <v>23</v>
      </c>
      <c r="AC45" s="19">
        <v>50</v>
      </c>
      <c r="AD45" s="31">
        <v>7</v>
      </c>
      <c r="AE45" s="32">
        <v>4</v>
      </c>
      <c r="AF45" s="33">
        <v>9</v>
      </c>
      <c r="AG45" s="31">
        <v>3</v>
      </c>
      <c r="AH45" s="19">
        <f t="shared" si="12"/>
        <v>0.87619047619047619</v>
      </c>
      <c r="AI45" s="30" t="s">
        <v>191</v>
      </c>
      <c r="AJ45" s="19">
        <v>0.88723136781515888</v>
      </c>
      <c r="AK45" s="19">
        <v>1.0868828141555413</v>
      </c>
      <c r="AL45" s="19">
        <v>0.10541666666666669</v>
      </c>
      <c r="AM45" s="19">
        <v>0.87619047619047619</v>
      </c>
      <c r="AN45" s="19">
        <f t="shared" si="13"/>
        <v>3.9557213248278429</v>
      </c>
    </row>
    <row r="46" spans="1:40" ht="30" x14ac:dyDescent="0.25">
      <c r="A46" s="30"/>
      <c r="B46" s="30" t="s">
        <v>193</v>
      </c>
      <c r="C46" s="3" t="s">
        <v>192</v>
      </c>
      <c r="D46" s="5">
        <v>23</v>
      </c>
      <c r="E46" s="5">
        <v>970</v>
      </c>
      <c r="F46" s="19">
        <f t="shared" si="0"/>
        <v>2.3711340206185566E-2</v>
      </c>
      <c r="G46" s="19">
        <f t="shared" si="1"/>
        <v>3.741801855568279</v>
      </c>
      <c r="H46" s="19">
        <f t="shared" si="2"/>
        <v>8.8723136781515888E-2</v>
      </c>
      <c r="I46" s="19">
        <f t="shared" si="3"/>
        <v>0.88723136781515888</v>
      </c>
      <c r="J46" s="5">
        <v>223</v>
      </c>
      <c r="K46" s="19">
        <v>9438</v>
      </c>
      <c r="L46" s="5">
        <v>23</v>
      </c>
      <c r="M46" s="19">
        <v>50</v>
      </c>
      <c r="N46" s="19">
        <f t="shared" si="4"/>
        <v>2.3627887264250899E-2</v>
      </c>
      <c r="O46" s="19">
        <f t="shared" si="5"/>
        <v>0.46</v>
      </c>
      <c r="P46" s="19">
        <f t="shared" si="6"/>
        <v>1.0868828141555414E-2</v>
      </c>
      <c r="Q46" s="19">
        <f t="shared" si="7"/>
        <v>1.0868828141555413</v>
      </c>
      <c r="R46" s="2">
        <v>2</v>
      </c>
      <c r="S46" s="19">
        <v>96</v>
      </c>
      <c r="T46" s="6">
        <v>0.85</v>
      </c>
      <c r="U46" s="2">
        <v>0.25</v>
      </c>
      <c r="V46" s="5">
        <v>23</v>
      </c>
      <c r="W46" s="19">
        <v>50</v>
      </c>
      <c r="X46" s="19">
        <f t="shared" si="8"/>
        <v>2.0833333333333332E-2</v>
      </c>
      <c r="Y46" s="19">
        <f t="shared" si="9"/>
        <v>1.1000000000000001</v>
      </c>
      <c r="Z46" s="19">
        <f t="shared" si="10"/>
        <v>0.46</v>
      </c>
      <c r="AA46" s="19">
        <f t="shared" si="11"/>
        <v>0.10541666666666669</v>
      </c>
      <c r="AB46" s="5">
        <v>23</v>
      </c>
      <c r="AC46" s="19">
        <v>50</v>
      </c>
      <c r="AD46" s="31">
        <v>7</v>
      </c>
      <c r="AE46" s="32">
        <v>4</v>
      </c>
      <c r="AF46" s="33">
        <v>9</v>
      </c>
      <c r="AG46" s="31">
        <v>3</v>
      </c>
      <c r="AH46" s="19">
        <f t="shared" si="12"/>
        <v>0.87619047619047619</v>
      </c>
      <c r="AI46" s="30" t="s">
        <v>193</v>
      </c>
      <c r="AJ46" s="19">
        <v>0.88723136781515888</v>
      </c>
      <c r="AK46" s="19">
        <v>1.0868828141555413</v>
      </c>
      <c r="AL46" s="19">
        <v>0.10541666666666669</v>
      </c>
      <c r="AM46" s="19">
        <v>0.87619047619047619</v>
      </c>
      <c r="AN46" s="19">
        <f t="shared" si="13"/>
        <v>3.9557213248278429</v>
      </c>
    </row>
    <row r="47" spans="1:40" ht="30" x14ac:dyDescent="0.25">
      <c r="A47" s="29" t="s">
        <v>194</v>
      </c>
      <c r="B47" s="30" t="s">
        <v>195</v>
      </c>
      <c r="C47" s="3" t="s">
        <v>196</v>
      </c>
      <c r="D47" s="5">
        <v>7</v>
      </c>
      <c r="E47" s="5">
        <v>970</v>
      </c>
      <c r="F47" s="19">
        <f t="shared" si="0"/>
        <v>7.2164948453608251E-3</v>
      </c>
      <c r="G47" s="19">
        <f t="shared" si="1"/>
        <v>4.9313859224421153</v>
      </c>
      <c r="H47" s="19">
        <f t="shared" si="2"/>
        <v>3.558732108978846E-2</v>
      </c>
      <c r="I47" s="19">
        <f t="shared" si="3"/>
        <v>0.3558732108978846</v>
      </c>
      <c r="J47" s="5">
        <v>86</v>
      </c>
      <c r="K47" s="19">
        <v>9438</v>
      </c>
      <c r="L47" s="5">
        <v>7</v>
      </c>
      <c r="M47" s="19">
        <v>50</v>
      </c>
      <c r="N47" s="19">
        <f t="shared" si="4"/>
        <v>9.1121000211909307E-3</v>
      </c>
      <c r="O47" s="19">
        <f t="shared" si="5"/>
        <v>0.14000000000000001</v>
      </c>
      <c r="P47" s="19">
        <f t="shared" si="6"/>
        <v>1.2756940029667303E-3</v>
      </c>
      <c r="Q47" s="19">
        <f t="shared" si="7"/>
        <v>0.12756940029667305</v>
      </c>
      <c r="R47" s="2">
        <v>1</v>
      </c>
      <c r="S47" s="19">
        <v>96</v>
      </c>
      <c r="T47" s="6">
        <v>1</v>
      </c>
      <c r="U47" s="2">
        <v>0.25</v>
      </c>
      <c r="V47" s="5">
        <v>7</v>
      </c>
      <c r="W47" s="19">
        <v>50</v>
      </c>
      <c r="X47" s="19">
        <f t="shared" si="8"/>
        <v>1.0416666666666666E-2</v>
      </c>
      <c r="Y47" s="19">
        <f t="shared" si="9"/>
        <v>1.25</v>
      </c>
      <c r="Z47" s="19">
        <f t="shared" si="10"/>
        <v>0.14000000000000001</v>
      </c>
      <c r="AA47" s="19">
        <f t="shared" si="11"/>
        <v>1.8229166666666668E-2</v>
      </c>
      <c r="AB47" s="5">
        <v>7</v>
      </c>
      <c r="AC47" s="19">
        <v>50</v>
      </c>
      <c r="AD47" s="31">
        <v>7</v>
      </c>
      <c r="AE47" s="32">
        <v>0</v>
      </c>
      <c r="AF47" s="33">
        <v>9</v>
      </c>
      <c r="AG47" s="31">
        <v>0</v>
      </c>
      <c r="AH47" s="19">
        <f t="shared" si="12"/>
        <v>0</v>
      </c>
      <c r="AI47" s="30" t="s">
        <v>195</v>
      </c>
      <c r="AJ47" s="19">
        <v>0.3558732108978846</v>
      </c>
      <c r="AK47" s="19">
        <v>0.12756940029667305</v>
      </c>
      <c r="AL47" s="19">
        <v>1.8229166666666668E-2</v>
      </c>
      <c r="AM47" s="19">
        <v>0</v>
      </c>
      <c r="AN47" s="19">
        <f t="shared" si="13"/>
        <v>1.5016717778612243</v>
      </c>
    </row>
    <row r="48" spans="1:40" ht="30" x14ac:dyDescent="0.25">
      <c r="A48" s="29" t="s">
        <v>197</v>
      </c>
      <c r="B48" s="30" t="s">
        <v>198</v>
      </c>
      <c r="C48" s="3" t="s">
        <v>199</v>
      </c>
      <c r="D48" s="5">
        <v>1</v>
      </c>
      <c r="E48" s="5">
        <v>970</v>
      </c>
      <c r="F48" s="19">
        <f t="shared" si="0"/>
        <v>1.0309278350515464E-3</v>
      </c>
      <c r="G48" s="19">
        <f t="shared" si="1"/>
        <v>6.8772960714974287</v>
      </c>
      <c r="H48" s="19">
        <f t="shared" si="2"/>
        <v>7.089995949997349E-3</v>
      </c>
      <c r="I48" s="19">
        <f t="shared" si="3"/>
        <v>7.0899959499973492E-2</v>
      </c>
      <c r="J48" s="5">
        <v>5</v>
      </c>
      <c r="K48" s="19">
        <v>9438</v>
      </c>
      <c r="L48" s="5">
        <v>1</v>
      </c>
      <c r="M48" s="19">
        <v>50</v>
      </c>
      <c r="N48" s="19">
        <f t="shared" si="4"/>
        <v>5.2977325704598431E-4</v>
      </c>
      <c r="O48" s="19">
        <f t="shared" si="5"/>
        <v>0.02</v>
      </c>
      <c r="P48" s="19">
        <f t="shared" si="6"/>
        <v>1.0595465140919687E-5</v>
      </c>
      <c r="Q48" s="19">
        <f t="shared" si="7"/>
        <v>1.0595465140919686E-3</v>
      </c>
      <c r="R48" s="2">
        <v>1</v>
      </c>
      <c r="S48" s="19">
        <v>96</v>
      </c>
      <c r="T48" s="6">
        <v>1</v>
      </c>
      <c r="U48" s="2">
        <v>0</v>
      </c>
      <c r="V48" s="5">
        <v>1</v>
      </c>
      <c r="W48" s="19">
        <v>50</v>
      </c>
      <c r="X48" s="19">
        <f t="shared" si="8"/>
        <v>1.0416666666666666E-2</v>
      </c>
      <c r="Y48" s="19">
        <f t="shared" si="9"/>
        <v>1</v>
      </c>
      <c r="Z48" s="19">
        <f t="shared" si="10"/>
        <v>0.02</v>
      </c>
      <c r="AA48" s="19">
        <f t="shared" si="11"/>
        <v>2.0833333333333333E-3</v>
      </c>
      <c r="AB48" s="5">
        <v>1</v>
      </c>
      <c r="AC48" s="19">
        <v>50</v>
      </c>
      <c r="AD48" s="31">
        <v>7</v>
      </c>
      <c r="AE48" s="32">
        <v>1</v>
      </c>
      <c r="AF48" s="33">
        <v>9</v>
      </c>
      <c r="AG48" s="31">
        <v>1</v>
      </c>
      <c r="AH48" s="19">
        <f t="shared" si="12"/>
        <v>3.1746031746031746E-3</v>
      </c>
      <c r="AI48" s="30" t="s">
        <v>198</v>
      </c>
      <c r="AJ48" s="19">
        <v>7.0899959499973492E-2</v>
      </c>
      <c r="AK48" s="19">
        <v>1.0595465140919686E-3</v>
      </c>
      <c r="AL48" s="19">
        <v>2.0833333333333333E-3</v>
      </c>
      <c r="AM48" s="19">
        <v>3.1746031746031746E-3</v>
      </c>
      <c r="AN48" s="19">
        <f t="shared" si="13"/>
        <v>1.077217442522002</v>
      </c>
    </row>
    <row r="49" spans="1:40" ht="30" x14ac:dyDescent="0.25">
      <c r="B49" s="30" t="s">
        <v>200</v>
      </c>
      <c r="C49" s="3" t="s">
        <v>201</v>
      </c>
      <c r="D49" s="5">
        <v>8</v>
      </c>
      <c r="E49" s="5">
        <v>970</v>
      </c>
      <c r="F49" s="19">
        <f t="shared" si="0"/>
        <v>8.2474226804123713E-3</v>
      </c>
      <c r="G49" s="19">
        <f t="shared" si="1"/>
        <v>4.7978545298175925</v>
      </c>
      <c r="H49" s="19">
        <f t="shared" si="2"/>
        <v>3.9569934266536849E-2</v>
      </c>
      <c r="I49" s="19">
        <f t="shared" si="3"/>
        <v>0.39569934266536849</v>
      </c>
      <c r="J49" s="5">
        <v>81</v>
      </c>
      <c r="K49" s="19">
        <v>9438</v>
      </c>
      <c r="L49" s="5">
        <v>8</v>
      </c>
      <c r="M49" s="19">
        <v>50</v>
      </c>
      <c r="N49" s="19">
        <f t="shared" si="4"/>
        <v>8.5823267641449465E-3</v>
      </c>
      <c r="O49" s="19">
        <f t="shared" si="5"/>
        <v>0.16</v>
      </c>
      <c r="P49" s="19">
        <f t="shared" si="6"/>
        <v>1.3731722822631915E-3</v>
      </c>
      <c r="Q49" s="19">
        <f t="shared" si="7"/>
        <v>0.13731722822631914</v>
      </c>
      <c r="R49" s="2">
        <v>1</v>
      </c>
      <c r="S49" s="19">
        <v>96</v>
      </c>
      <c r="T49" s="6">
        <v>1</v>
      </c>
      <c r="U49" s="2">
        <v>0.25</v>
      </c>
      <c r="V49" s="5">
        <v>8</v>
      </c>
      <c r="W49" s="19">
        <v>50</v>
      </c>
      <c r="X49" s="19">
        <f t="shared" si="8"/>
        <v>1.0416666666666666E-2</v>
      </c>
      <c r="Y49" s="19">
        <f t="shared" si="9"/>
        <v>1.25</v>
      </c>
      <c r="Z49" s="19">
        <f t="shared" si="10"/>
        <v>0.16</v>
      </c>
      <c r="AA49" s="19">
        <f t="shared" si="11"/>
        <v>2.0833333333333332E-2</v>
      </c>
      <c r="AB49" s="5">
        <v>8</v>
      </c>
      <c r="AC49" s="19">
        <v>50</v>
      </c>
      <c r="AD49" s="31">
        <v>7</v>
      </c>
      <c r="AE49" s="32">
        <v>0</v>
      </c>
      <c r="AF49" s="33">
        <v>9</v>
      </c>
      <c r="AG49" s="31">
        <v>0</v>
      </c>
      <c r="AH49" s="19">
        <f t="shared" si="12"/>
        <v>0</v>
      </c>
      <c r="AI49" s="30" t="s">
        <v>200</v>
      </c>
      <c r="AJ49" s="19">
        <v>0.39569934266536849</v>
      </c>
      <c r="AK49" s="19">
        <v>0.13731722822631914</v>
      </c>
      <c r="AL49" s="19">
        <v>2.0833333333333332E-2</v>
      </c>
      <c r="AM49" s="19">
        <v>0</v>
      </c>
      <c r="AN49" s="19">
        <f t="shared" si="13"/>
        <v>1.5538499042250211</v>
      </c>
    </row>
    <row r="50" spans="1:40" ht="30" x14ac:dyDescent="0.25">
      <c r="A50" s="29" t="s">
        <v>202</v>
      </c>
      <c r="B50" s="30" t="s">
        <v>203</v>
      </c>
      <c r="C50" s="3" t="s">
        <v>204</v>
      </c>
      <c r="D50" s="5">
        <v>5</v>
      </c>
      <c r="E50" s="5">
        <v>970</v>
      </c>
      <c r="F50" s="19">
        <f t="shared" si="0"/>
        <v>5.1546391752577319E-3</v>
      </c>
      <c r="G50" s="19">
        <f t="shared" si="1"/>
        <v>5.2678581590633282</v>
      </c>
      <c r="H50" s="19">
        <f t="shared" si="2"/>
        <v>2.7153908036408908E-2</v>
      </c>
      <c r="I50" s="19">
        <f t="shared" si="3"/>
        <v>0.27153908036408908</v>
      </c>
      <c r="J50" s="5">
        <v>45</v>
      </c>
      <c r="K50" s="19">
        <v>9438</v>
      </c>
      <c r="L50" s="5">
        <v>5</v>
      </c>
      <c r="M50" s="19">
        <v>50</v>
      </c>
      <c r="N50" s="19">
        <f t="shared" si="4"/>
        <v>4.7679593134138587E-3</v>
      </c>
      <c r="O50" s="19">
        <f t="shared" si="5"/>
        <v>0.1</v>
      </c>
      <c r="P50" s="19">
        <f t="shared" si="6"/>
        <v>4.7679593134138587E-4</v>
      </c>
      <c r="Q50" s="19">
        <f t="shared" si="7"/>
        <v>4.7679593134138588E-2</v>
      </c>
      <c r="R50" s="2">
        <v>1</v>
      </c>
      <c r="S50" s="19">
        <v>96</v>
      </c>
      <c r="T50" s="6">
        <v>1</v>
      </c>
      <c r="U50" s="2">
        <v>0.25</v>
      </c>
      <c r="V50" s="5">
        <v>5</v>
      </c>
      <c r="W50" s="19">
        <v>50</v>
      </c>
      <c r="X50" s="19">
        <f t="shared" si="8"/>
        <v>1.0416666666666666E-2</v>
      </c>
      <c r="Y50" s="19">
        <f t="shared" si="9"/>
        <v>1.25</v>
      </c>
      <c r="Z50" s="19">
        <f t="shared" si="10"/>
        <v>0.1</v>
      </c>
      <c r="AA50" s="19">
        <f t="shared" si="11"/>
        <v>1.3020833333333332E-2</v>
      </c>
      <c r="AB50" s="5">
        <v>5</v>
      </c>
      <c r="AC50" s="19">
        <v>50</v>
      </c>
      <c r="AD50" s="31">
        <v>7</v>
      </c>
      <c r="AE50" s="32">
        <v>0</v>
      </c>
      <c r="AF50" s="33">
        <v>9</v>
      </c>
      <c r="AG50" s="31">
        <v>0</v>
      </c>
      <c r="AH50" s="19">
        <f t="shared" si="12"/>
        <v>0</v>
      </c>
      <c r="AI50" s="30" t="s">
        <v>203</v>
      </c>
      <c r="AJ50" s="19">
        <v>0.27153908036408908</v>
      </c>
      <c r="AK50" s="19">
        <v>4.7679593134138588E-2</v>
      </c>
      <c r="AL50" s="19">
        <v>1.3020833333333332E-2</v>
      </c>
      <c r="AM50" s="19">
        <v>0</v>
      </c>
      <c r="AN50" s="19">
        <f t="shared" si="13"/>
        <v>1.3322395068315611</v>
      </c>
    </row>
    <row r="51" spans="1:40" ht="30" x14ac:dyDescent="0.25">
      <c r="B51" s="30" t="s">
        <v>205</v>
      </c>
      <c r="C51" s="3" t="s">
        <v>206</v>
      </c>
      <c r="D51" s="5">
        <v>14</v>
      </c>
      <c r="E51" s="5">
        <v>970</v>
      </c>
      <c r="F51" s="19">
        <f t="shared" si="0"/>
        <v>1.443298969072165E-2</v>
      </c>
      <c r="G51" s="19">
        <f t="shared" si="1"/>
        <v>4.2382387418821699</v>
      </c>
      <c r="H51" s="19">
        <f t="shared" si="2"/>
        <v>6.1170456068402455E-2</v>
      </c>
      <c r="I51" s="19">
        <f t="shared" si="3"/>
        <v>0.61170456068402457</v>
      </c>
      <c r="J51" s="5">
        <v>153</v>
      </c>
      <c r="K51" s="19">
        <v>9438</v>
      </c>
      <c r="L51" s="5">
        <v>14</v>
      </c>
      <c r="M51" s="19">
        <v>50</v>
      </c>
      <c r="N51" s="19">
        <f t="shared" si="4"/>
        <v>1.621106166560712E-2</v>
      </c>
      <c r="O51" s="19">
        <f t="shared" si="5"/>
        <v>0.28000000000000003</v>
      </c>
      <c r="P51" s="19">
        <f t="shared" si="6"/>
        <v>4.5390972663699944E-3</v>
      </c>
      <c r="Q51" s="19">
        <f t="shared" si="7"/>
        <v>0.45390972663699947</v>
      </c>
      <c r="R51" s="2">
        <v>1</v>
      </c>
      <c r="S51" s="19">
        <v>96</v>
      </c>
      <c r="T51" s="6">
        <v>1</v>
      </c>
      <c r="U51" s="2">
        <v>0</v>
      </c>
      <c r="V51" s="5">
        <v>14</v>
      </c>
      <c r="W51" s="19">
        <v>50</v>
      </c>
      <c r="X51" s="19">
        <f t="shared" si="8"/>
        <v>1.0416666666666666E-2</v>
      </c>
      <c r="Y51" s="19">
        <f t="shared" si="9"/>
        <v>1</v>
      </c>
      <c r="Z51" s="19">
        <f t="shared" si="10"/>
        <v>0.28000000000000003</v>
      </c>
      <c r="AA51" s="19">
        <f t="shared" si="11"/>
        <v>2.9166666666666667E-2</v>
      </c>
      <c r="AB51" s="5">
        <v>14</v>
      </c>
      <c r="AC51" s="19">
        <v>50</v>
      </c>
      <c r="AD51" s="31">
        <v>7</v>
      </c>
      <c r="AE51" s="32">
        <v>1</v>
      </c>
      <c r="AF51" s="33">
        <v>9</v>
      </c>
      <c r="AG51" s="31">
        <v>1</v>
      </c>
      <c r="AH51" s="19">
        <f t="shared" si="12"/>
        <v>4.4444444444444446E-2</v>
      </c>
      <c r="AI51" s="30" t="s">
        <v>205</v>
      </c>
      <c r="AJ51" s="19">
        <v>0.61170456068402457</v>
      </c>
      <c r="AK51" s="19">
        <v>0.45390972663699947</v>
      </c>
      <c r="AL51" s="19">
        <v>2.9166666666666667E-2</v>
      </c>
      <c r="AM51" s="19">
        <v>4.4444444444444446E-2</v>
      </c>
      <c r="AN51" s="19">
        <f t="shared" si="13"/>
        <v>2.139225398432135</v>
      </c>
    </row>
    <row r="52" spans="1:40" ht="30" x14ac:dyDescent="0.25">
      <c r="B52" s="30" t="s">
        <v>207</v>
      </c>
      <c r="C52" s="3" t="s">
        <v>208</v>
      </c>
      <c r="D52" s="5">
        <v>13</v>
      </c>
      <c r="E52" s="5">
        <v>970</v>
      </c>
      <c r="F52" s="19">
        <f t="shared" si="0"/>
        <v>1.3402061855670102E-2</v>
      </c>
      <c r="G52" s="19">
        <f t="shared" si="1"/>
        <v>4.3123467140358915</v>
      </c>
      <c r="H52" s="19">
        <f t="shared" si="2"/>
        <v>5.7794337404604726E-2</v>
      </c>
      <c r="I52" s="19">
        <f t="shared" si="3"/>
        <v>0.57794337404604723</v>
      </c>
      <c r="J52" s="5">
        <v>126</v>
      </c>
      <c r="K52" s="19">
        <v>9438</v>
      </c>
      <c r="L52" s="5">
        <v>13</v>
      </c>
      <c r="M52" s="19">
        <v>50</v>
      </c>
      <c r="N52" s="19">
        <f t="shared" si="4"/>
        <v>1.3350286077558804E-2</v>
      </c>
      <c r="O52" s="19">
        <f t="shared" si="5"/>
        <v>0.26</v>
      </c>
      <c r="P52" s="19">
        <f t="shared" si="6"/>
        <v>3.4710743801652892E-3</v>
      </c>
      <c r="Q52" s="19">
        <f t="shared" si="7"/>
        <v>0.34710743801652894</v>
      </c>
      <c r="R52" s="2">
        <v>2</v>
      </c>
      <c r="S52" s="19">
        <v>96</v>
      </c>
      <c r="T52" s="6">
        <v>2</v>
      </c>
      <c r="U52" s="2">
        <v>0.25</v>
      </c>
      <c r="V52" s="5">
        <v>13</v>
      </c>
      <c r="W52" s="19">
        <v>50</v>
      </c>
      <c r="X52" s="19">
        <f t="shared" si="8"/>
        <v>2.0833333333333332E-2</v>
      </c>
      <c r="Y52" s="19">
        <f t="shared" si="9"/>
        <v>2.25</v>
      </c>
      <c r="Z52" s="19">
        <f t="shared" si="10"/>
        <v>0.26</v>
      </c>
      <c r="AA52" s="19">
        <f t="shared" si="11"/>
        <v>0.12187500000000001</v>
      </c>
      <c r="AB52" s="5">
        <v>13</v>
      </c>
      <c r="AC52" s="19">
        <v>50</v>
      </c>
      <c r="AD52" s="31">
        <v>7</v>
      </c>
      <c r="AE52" s="32">
        <v>4</v>
      </c>
      <c r="AF52" s="33">
        <v>9</v>
      </c>
      <c r="AG52" s="31">
        <v>4</v>
      </c>
      <c r="AH52" s="19">
        <f t="shared" si="12"/>
        <v>0.66031746031746019</v>
      </c>
      <c r="AI52" s="30" t="s">
        <v>207</v>
      </c>
      <c r="AJ52" s="19">
        <v>0.57794337404604723</v>
      </c>
      <c r="AK52" s="19">
        <v>0.34710743801652894</v>
      </c>
      <c r="AL52" s="19">
        <v>0.12187500000000001</v>
      </c>
      <c r="AM52" s="19">
        <v>0.66031746031746019</v>
      </c>
      <c r="AN52" s="19">
        <f t="shared" si="13"/>
        <v>2.7072432723800364</v>
      </c>
    </row>
    <row r="53" spans="1:40" ht="30" x14ac:dyDescent="0.25">
      <c r="A53" s="29" t="s">
        <v>209</v>
      </c>
      <c r="B53" s="30" t="s">
        <v>210</v>
      </c>
      <c r="C53" s="3" t="s">
        <v>211</v>
      </c>
      <c r="D53" s="5">
        <v>7</v>
      </c>
      <c r="E53" s="5">
        <v>970</v>
      </c>
      <c r="F53" s="19">
        <f t="shared" si="0"/>
        <v>7.2164948453608251E-3</v>
      </c>
      <c r="G53" s="19">
        <f t="shared" si="1"/>
        <v>4.9313859224421153</v>
      </c>
      <c r="H53" s="19">
        <f t="shared" si="2"/>
        <v>3.558732108978846E-2</v>
      </c>
      <c r="I53" s="19">
        <f t="shared" si="3"/>
        <v>0.3558732108978846</v>
      </c>
      <c r="J53" s="5">
        <v>97</v>
      </c>
      <c r="K53" s="19">
        <v>9438</v>
      </c>
      <c r="L53" s="5">
        <v>7</v>
      </c>
      <c r="M53" s="19">
        <v>50</v>
      </c>
      <c r="N53" s="19">
        <f t="shared" si="4"/>
        <v>1.0277601186692097E-2</v>
      </c>
      <c r="O53" s="19">
        <f t="shared" si="5"/>
        <v>0.14000000000000001</v>
      </c>
      <c r="P53" s="19">
        <f t="shared" si="6"/>
        <v>1.4388641661368937E-3</v>
      </c>
      <c r="Q53" s="19">
        <f t="shared" si="7"/>
        <v>0.14388641661368937</v>
      </c>
      <c r="R53" s="2">
        <v>1</v>
      </c>
      <c r="S53" s="19">
        <v>96</v>
      </c>
      <c r="T53" s="6">
        <v>1</v>
      </c>
      <c r="U53" s="2">
        <v>0</v>
      </c>
      <c r="V53" s="5">
        <v>7</v>
      </c>
      <c r="W53" s="19">
        <v>50</v>
      </c>
      <c r="X53" s="19">
        <f t="shared" si="8"/>
        <v>1.0416666666666666E-2</v>
      </c>
      <c r="Y53" s="19">
        <f t="shared" si="9"/>
        <v>1</v>
      </c>
      <c r="Z53" s="19">
        <f t="shared" si="10"/>
        <v>0.14000000000000001</v>
      </c>
      <c r="AA53" s="19">
        <f t="shared" si="11"/>
        <v>1.4583333333333334E-2</v>
      </c>
      <c r="AB53" s="5">
        <v>7</v>
      </c>
      <c r="AC53" s="19">
        <v>50</v>
      </c>
      <c r="AD53" s="31">
        <v>7</v>
      </c>
      <c r="AE53" s="32">
        <v>0</v>
      </c>
      <c r="AF53" s="33">
        <v>9</v>
      </c>
      <c r="AG53" s="31">
        <v>0</v>
      </c>
      <c r="AH53" s="19">
        <f t="shared" si="12"/>
        <v>0</v>
      </c>
      <c r="AI53" s="30" t="s">
        <v>210</v>
      </c>
      <c r="AJ53" s="19">
        <v>0.3558732108978846</v>
      </c>
      <c r="AK53" s="19">
        <v>0.14388641661368937</v>
      </c>
      <c r="AL53" s="19">
        <v>1.4583333333333334E-2</v>
      </c>
      <c r="AM53" s="19">
        <v>0</v>
      </c>
      <c r="AN53" s="19">
        <f t="shared" si="13"/>
        <v>1.5143429608449073</v>
      </c>
    </row>
    <row r="54" spans="1:40" ht="30" x14ac:dyDescent="0.25">
      <c r="A54" s="29" t="s">
        <v>212</v>
      </c>
      <c r="B54" s="30" t="s">
        <v>213</v>
      </c>
      <c r="C54" s="3" t="s">
        <v>214</v>
      </c>
      <c r="D54" s="5">
        <v>2</v>
      </c>
      <c r="E54" s="5">
        <v>970</v>
      </c>
      <c r="F54" s="19">
        <f t="shared" si="0"/>
        <v>2.0618556701030928E-3</v>
      </c>
      <c r="G54" s="19">
        <f t="shared" si="1"/>
        <v>6.1841488909374833</v>
      </c>
      <c r="H54" s="19">
        <f t="shared" si="2"/>
        <v>1.2750822455541202E-2</v>
      </c>
      <c r="I54" s="19">
        <f t="shared" si="3"/>
        <v>0.12750822455541203</v>
      </c>
      <c r="J54" s="5">
        <v>49</v>
      </c>
      <c r="K54" s="19">
        <v>9438</v>
      </c>
      <c r="L54" s="5">
        <v>2</v>
      </c>
      <c r="M54" s="19">
        <v>50</v>
      </c>
      <c r="N54" s="19">
        <f t="shared" si="4"/>
        <v>5.1917779190506462E-3</v>
      </c>
      <c r="O54" s="19">
        <f t="shared" si="5"/>
        <v>0.04</v>
      </c>
      <c r="P54" s="19">
        <f t="shared" si="6"/>
        <v>2.0767111676202584E-4</v>
      </c>
      <c r="Q54" s="19">
        <f t="shared" si="7"/>
        <v>2.0767111676202585E-2</v>
      </c>
      <c r="R54" s="2">
        <v>2</v>
      </c>
      <c r="S54" s="19">
        <v>96</v>
      </c>
      <c r="T54" s="6">
        <v>2</v>
      </c>
      <c r="U54" s="2">
        <v>0.25</v>
      </c>
      <c r="V54" s="5">
        <v>2</v>
      </c>
      <c r="W54" s="19">
        <v>50</v>
      </c>
      <c r="X54" s="19">
        <f t="shared" si="8"/>
        <v>2.0833333333333332E-2</v>
      </c>
      <c r="Y54" s="19">
        <f t="shared" si="9"/>
        <v>2.25</v>
      </c>
      <c r="Z54" s="19">
        <f t="shared" si="10"/>
        <v>0.04</v>
      </c>
      <c r="AA54" s="19">
        <f t="shared" si="11"/>
        <v>1.8749999999999999E-2</v>
      </c>
      <c r="AB54" s="5">
        <v>2</v>
      </c>
      <c r="AC54" s="19">
        <v>50</v>
      </c>
      <c r="AD54" s="31">
        <v>7</v>
      </c>
      <c r="AE54" s="32">
        <v>1</v>
      </c>
      <c r="AF54" s="33">
        <v>9</v>
      </c>
      <c r="AG54" s="31">
        <v>1</v>
      </c>
      <c r="AH54" s="19">
        <f t="shared" si="12"/>
        <v>6.3492063492063492E-3</v>
      </c>
      <c r="AI54" s="30" t="s">
        <v>213</v>
      </c>
      <c r="AJ54" s="19">
        <v>0.12750822455541203</v>
      </c>
      <c r="AK54" s="19">
        <v>2.0767111676202585E-2</v>
      </c>
      <c r="AL54" s="19">
        <v>1.8749999999999999E-2</v>
      </c>
      <c r="AM54" s="19">
        <v>6.3492063492063492E-3</v>
      </c>
      <c r="AN54" s="19">
        <f t="shared" si="13"/>
        <v>1.1733745425808209</v>
      </c>
    </row>
    <row r="55" spans="1:40" ht="30" x14ac:dyDescent="0.25">
      <c r="B55" s="30" t="s">
        <v>215</v>
      </c>
      <c r="C55" s="3" t="s">
        <v>216</v>
      </c>
      <c r="D55" s="5">
        <v>21</v>
      </c>
      <c r="E55" s="5">
        <v>970</v>
      </c>
      <c r="F55" s="19">
        <f t="shared" si="0"/>
        <v>2.1649484536082474E-2</v>
      </c>
      <c r="G55" s="19">
        <f t="shared" si="1"/>
        <v>3.8327736337740057</v>
      </c>
      <c r="H55" s="19">
        <f t="shared" si="2"/>
        <v>8.2977573514694966E-2</v>
      </c>
      <c r="I55" s="19">
        <f t="shared" si="3"/>
        <v>0.82977573514694969</v>
      </c>
      <c r="J55" s="5">
        <v>178</v>
      </c>
      <c r="K55" s="19">
        <v>9438</v>
      </c>
      <c r="L55" s="5">
        <v>21</v>
      </c>
      <c r="M55" s="19">
        <v>50</v>
      </c>
      <c r="N55" s="19">
        <f t="shared" si="4"/>
        <v>1.8859927950837043E-2</v>
      </c>
      <c r="O55" s="19">
        <f t="shared" si="5"/>
        <v>0.42</v>
      </c>
      <c r="P55" s="19">
        <f t="shared" si="6"/>
        <v>7.9211697393515579E-3</v>
      </c>
      <c r="Q55" s="19">
        <f t="shared" si="7"/>
        <v>0.79211697393515579</v>
      </c>
      <c r="R55" s="2">
        <v>2</v>
      </c>
      <c r="S55" s="19">
        <v>96</v>
      </c>
      <c r="T55" s="6">
        <v>2</v>
      </c>
      <c r="U55" s="2">
        <v>0.25</v>
      </c>
      <c r="V55" s="5">
        <v>21</v>
      </c>
      <c r="W55" s="19">
        <v>50</v>
      </c>
      <c r="X55" s="19">
        <f t="shared" si="8"/>
        <v>2.0833333333333332E-2</v>
      </c>
      <c r="Y55" s="19">
        <f t="shared" si="9"/>
        <v>2.25</v>
      </c>
      <c r="Z55" s="19">
        <f t="shared" si="10"/>
        <v>0.42</v>
      </c>
      <c r="AA55" s="19">
        <f t="shared" si="11"/>
        <v>0.19687499999999999</v>
      </c>
      <c r="AB55" s="5">
        <v>21</v>
      </c>
      <c r="AC55" s="19">
        <v>50</v>
      </c>
      <c r="AD55" s="31">
        <v>7</v>
      </c>
      <c r="AE55" s="32">
        <v>1</v>
      </c>
      <c r="AF55" s="33">
        <v>9</v>
      </c>
      <c r="AG55" s="31">
        <v>1</v>
      </c>
      <c r="AH55" s="19">
        <f t="shared" si="12"/>
        <v>6.6666666666666666E-2</v>
      </c>
      <c r="AI55" s="30" t="s">
        <v>215</v>
      </c>
      <c r="AJ55" s="19">
        <v>0.82977573514694969</v>
      </c>
      <c r="AK55" s="19">
        <v>0.79211697393515579</v>
      </c>
      <c r="AL55" s="19">
        <v>0.19687499999999999</v>
      </c>
      <c r="AM55" s="19">
        <v>6.6666666666666666E-2</v>
      </c>
      <c r="AN55" s="19">
        <f t="shared" si="13"/>
        <v>2.8854343757487717</v>
      </c>
    </row>
    <row r="56" spans="1:40" x14ac:dyDescent="0.25">
      <c r="A56" s="20" t="s">
        <v>217</v>
      </c>
      <c r="C56" s="4" t="s">
        <v>218</v>
      </c>
      <c r="D56" s="5">
        <v>7</v>
      </c>
      <c r="E56" s="5">
        <v>970</v>
      </c>
      <c r="F56" s="19">
        <f t="shared" si="0"/>
        <v>7.2164948453608251E-3</v>
      </c>
      <c r="G56" s="19">
        <f t="shared" si="1"/>
        <v>4.9313859224421153</v>
      </c>
      <c r="H56" s="19">
        <f t="shared" si="2"/>
        <v>3.558732108978846E-2</v>
      </c>
      <c r="I56" s="19">
        <f t="shared" si="3"/>
        <v>0.3558732108978846</v>
      </c>
      <c r="J56" s="5">
        <v>96</v>
      </c>
      <c r="K56" s="19">
        <v>9438</v>
      </c>
      <c r="L56" s="5">
        <v>7</v>
      </c>
      <c r="M56" s="19">
        <v>50</v>
      </c>
      <c r="N56" s="19">
        <f t="shared" si="4"/>
        <v>1.0171646535282899E-2</v>
      </c>
      <c r="O56" s="19">
        <f t="shared" si="5"/>
        <v>0.14000000000000001</v>
      </c>
      <c r="P56" s="19">
        <f t="shared" si="6"/>
        <v>1.4240305149396061E-3</v>
      </c>
      <c r="Q56" s="19">
        <f t="shared" si="7"/>
        <v>0.1424030514939606</v>
      </c>
      <c r="R56" s="2">
        <v>2</v>
      </c>
      <c r="S56" s="19">
        <v>96</v>
      </c>
      <c r="T56" s="6">
        <v>2</v>
      </c>
      <c r="U56" s="2">
        <v>0.25</v>
      </c>
      <c r="V56" s="5">
        <v>7</v>
      </c>
      <c r="W56" s="19">
        <v>50</v>
      </c>
      <c r="X56" s="19">
        <f t="shared" si="8"/>
        <v>2.0833333333333332E-2</v>
      </c>
      <c r="Y56" s="19">
        <f t="shared" si="9"/>
        <v>2.25</v>
      </c>
      <c r="Z56" s="19">
        <f t="shared" si="10"/>
        <v>0.14000000000000001</v>
      </c>
      <c r="AA56" s="19">
        <f t="shared" si="11"/>
        <v>6.5625000000000003E-2</v>
      </c>
      <c r="AB56" s="5">
        <v>7</v>
      </c>
      <c r="AC56" s="19">
        <v>50</v>
      </c>
      <c r="AD56" s="31">
        <v>7</v>
      </c>
      <c r="AE56" s="32">
        <v>0</v>
      </c>
      <c r="AF56" s="33">
        <v>9</v>
      </c>
      <c r="AG56" s="31">
        <v>0</v>
      </c>
      <c r="AH56" s="19">
        <f t="shared" si="12"/>
        <v>0</v>
      </c>
      <c r="AI56" s="20" t="s">
        <v>217</v>
      </c>
      <c r="AJ56" s="19">
        <v>0.3558732108978846</v>
      </c>
      <c r="AK56" s="19">
        <v>0.1424030514939606</v>
      </c>
      <c r="AL56" s="19">
        <v>6.5625000000000003E-2</v>
      </c>
      <c r="AM56" s="19">
        <v>0</v>
      </c>
      <c r="AN56" s="19">
        <f t="shared" si="13"/>
        <v>1.5639012623918451</v>
      </c>
    </row>
    <row r="57" spans="1:40" ht="30" x14ac:dyDescent="0.25">
      <c r="A57" s="29" t="s">
        <v>219</v>
      </c>
      <c r="B57" s="30" t="s">
        <v>220</v>
      </c>
      <c r="C57" s="3" t="s">
        <v>221</v>
      </c>
      <c r="D57" s="5">
        <v>33</v>
      </c>
      <c r="E57" s="5">
        <v>970</v>
      </c>
      <c r="F57" s="19">
        <f t="shared" si="0"/>
        <v>3.4020618556701028E-2</v>
      </c>
      <c r="G57" s="19">
        <f t="shared" si="1"/>
        <v>3.3807885100309485</v>
      </c>
      <c r="H57" s="19">
        <f t="shared" si="2"/>
        <v>0.1150165163206405</v>
      </c>
      <c r="I57" s="19">
        <f t="shared" si="3"/>
        <v>1.1501651632064049</v>
      </c>
      <c r="J57" s="5">
        <v>210</v>
      </c>
      <c r="K57" s="19">
        <v>9438</v>
      </c>
      <c r="L57" s="5">
        <v>33</v>
      </c>
      <c r="M57" s="19">
        <v>50</v>
      </c>
      <c r="N57" s="19">
        <f t="shared" si="4"/>
        <v>2.225047679593134E-2</v>
      </c>
      <c r="O57" s="19">
        <f t="shared" si="5"/>
        <v>0.66</v>
      </c>
      <c r="P57" s="19">
        <f t="shared" si="6"/>
        <v>1.4685314685314685E-2</v>
      </c>
      <c r="Q57" s="19">
        <f t="shared" si="7"/>
        <v>1.4685314685314685</v>
      </c>
      <c r="R57" s="2">
        <v>1</v>
      </c>
      <c r="S57" s="19">
        <v>96</v>
      </c>
      <c r="T57" s="6">
        <v>1</v>
      </c>
      <c r="U57" s="2">
        <v>0.25</v>
      </c>
      <c r="V57" s="5">
        <v>33</v>
      </c>
      <c r="W57" s="19">
        <v>50</v>
      </c>
      <c r="X57" s="19">
        <f t="shared" si="8"/>
        <v>1.0416666666666666E-2</v>
      </c>
      <c r="Y57" s="19">
        <f t="shared" si="9"/>
        <v>1.25</v>
      </c>
      <c r="Z57" s="19">
        <f t="shared" si="10"/>
        <v>0.66</v>
      </c>
      <c r="AA57" s="19">
        <f t="shared" si="11"/>
        <v>8.5937499999999986E-2</v>
      </c>
      <c r="AB57" s="5">
        <v>33</v>
      </c>
      <c r="AC57" s="19">
        <v>50</v>
      </c>
      <c r="AD57" s="31">
        <v>7</v>
      </c>
      <c r="AE57" s="32">
        <v>4</v>
      </c>
      <c r="AF57" s="33">
        <v>9</v>
      </c>
      <c r="AG57" s="31">
        <v>3</v>
      </c>
      <c r="AH57" s="19">
        <f t="shared" si="12"/>
        <v>1.2571428571428571</v>
      </c>
      <c r="AI57" s="30" t="s">
        <v>220</v>
      </c>
      <c r="AJ57" s="19">
        <v>1.1501651632064049</v>
      </c>
      <c r="AK57" s="19">
        <v>1.4685314685314685</v>
      </c>
      <c r="AL57" s="19">
        <v>8.5937499999999986E-2</v>
      </c>
      <c r="AM57" s="19">
        <v>1.2571428571428571</v>
      </c>
      <c r="AN57" s="19">
        <f t="shared" si="13"/>
        <v>4.9617769888807306</v>
      </c>
    </row>
    <row r="58" spans="1:40" ht="30" x14ac:dyDescent="0.25">
      <c r="B58" s="30" t="s">
        <v>222</v>
      </c>
      <c r="C58" s="3" t="s">
        <v>223</v>
      </c>
      <c r="D58" s="5">
        <v>13</v>
      </c>
      <c r="E58" s="5">
        <v>970</v>
      </c>
      <c r="F58" s="19">
        <f t="shared" si="0"/>
        <v>1.3402061855670102E-2</v>
      </c>
      <c r="G58" s="19">
        <f t="shared" si="1"/>
        <v>4.3123467140358915</v>
      </c>
      <c r="H58" s="19">
        <f t="shared" si="2"/>
        <v>5.7794337404604726E-2</v>
      </c>
      <c r="I58" s="19">
        <f t="shared" si="3"/>
        <v>0.57794337404604723</v>
      </c>
      <c r="J58" s="5">
        <v>199</v>
      </c>
      <c r="K58" s="19">
        <v>9438</v>
      </c>
      <c r="L58" s="5">
        <v>13</v>
      </c>
      <c r="M58" s="19">
        <v>50</v>
      </c>
      <c r="N58" s="19">
        <f t="shared" si="4"/>
        <v>2.1084975630430176E-2</v>
      </c>
      <c r="O58" s="19">
        <f t="shared" si="5"/>
        <v>0.26</v>
      </c>
      <c r="P58" s="19">
        <f t="shared" si="6"/>
        <v>5.482093663911846E-3</v>
      </c>
      <c r="Q58" s="19">
        <f t="shared" si="7"/>
        <v>0.54820936639118456</v>
      </c>
      <c r="R58" s="2">
        <v>2</v>
      </c>
      <c r="S58" s="19">
        <v>96</v>
      </c>
      <c r="T58" s="6">
        <v>2</v>
      </c>
      <c r="U58" s="2">
        <v>0.25</v>
      </c>
      <c r="V58" s="5">
        <v>13</v>
      </c>
      <c r="W58" s="19">
        <v>50</v>
      </c>
      <c r="X58" s="19">
        <f t="shared" si="8"/>
        <v>2.0833333333333332E-2</v>
      </c>
      <c r="Y58" s="19">
        <f t="shared" si="9"/>
        <v>2.25</v>
      </c>
      <c r="Z58" s="19">
        <f t="shared" si="10"/>
        <v>0.26</v>
      </c>
      <c r="AA58" s="19">
        <f t="shared" si="11"/>
        <v>0.12187500000000001</v>
      </c>
      <c r="AB58" s="5">
        <v>13</v>
      </c>
      <c r="AC58" s="19">
        <v>50</v>
      </c>
      <c r="AD58" s="31">
        <v>7</v>
      </c>
      <c r="AE58" s="32">
        <v>4</v>
      </c>
      <c r="AF58" s="33">
        <v>9</v>
      </c>
      <c r="AG58" s="31">
        <v>3</v>
      </c>
      <c r="AH58" s="19">
        <f t="shared" si="12"/>
        <v>0.49523809523809526</v>
      </c>
      <c r="AI58" s="30" t="s">
        <v>222</v>
      </c>
      <c r="AJ58" s="19">
        <v>0.57794337404604723</v>
      </c>
      <c r="AK58" s="19">
        <v>0.54820936639118456</v>
      </c>
      <c r="AL58" s="19">
        <v>0.12187500000000001</v>
      </c>
      <c r="AM58" s="19">
        <v>0.49523809523809526</v>
      </c>
      <c r="AN58" s="19">
        <f t="shared" si="13"/>
        <v>2.7432658356753272</v>
      </c>
    </row>
    <row r="59" spans="1:40" ht="30" x14ac:dyDescent="0.25">
      <c r="B59" s="30" t="s">
        <v>224</v>
      </c>
      <c r="C59" s="3" t="s">
        <v>221</v>
      </c>
      <c r="D59" s="5">
        <v>33</v>
      </c>
      <c r="E59" s="5">
        <v>970</v>
      </c>
      <c r="F59" s="19">
        <f t="shared" si="0"/>
        <v>3.4020618556701028E-2</v>
      </c>
      <c r="G59" s="19">
        <f t="shared" si="1"/>
        <v>3.3807885100309485</v>
      </c>
      <c r="H59" s="19">
        <f t="shared" si="2"/>
        <v>0.1150165163206405</v>
      </c>
      <c r="I59" s="19">
        <f t="shared" si="3"/>
        <v>1.1501651632064049</v>
      </c>
      <c r="J59" s="5">
        <v>210</v>
      </c>
      <c r="K59" s="19">
        <v>9438</v>
      </c>
      <c r="L59" s="5">
        <v>33</v>
      </c>
      <c r="M59" s="19">
        <v>50</v>
      </c>
      <c r="N59" s="19">
        <f t="shared" si="4"/>
        <v>2.225047679593134E-2</v>
      </c>
      <c r="O59" s="19">
        <f t="shared" si="5"/>
        <v>0.66</v>
      </c>
      <c r="P59" s="19">
        <f t="shared" si="6"/>
        <v>1.4685314685314685E-2</v>
      </c>
      <c r="Q59" s="19">
        <f t="shared" si="7"/>
        <v>1.4685314685314685</v>
      </c>
      <c r="R59" s="2">
        <v>1</v>
      </c>
      <c r="S59" s="19">
        <v>96</v>
      </c>
      <c r="T59" s="6">
        <v>1</v>
      </c>
      <c r="U59" s="2">
        <v>0.25</v>
      </c>
      <c r="V59" s="5">
        <v>33</v>
      </c>
      <c r="W59" s="19">
        <v>50</v>
      </c>
      <c r="X59" s="19">
        <f t="shared" si="8"/>
        <v>1.0416666666666666E-2</v>
      </c>
      <c r="Y59" s="19">
        <f t="shared" si="9"/>
        <v>1.25</v>
      </c>
      <c r="Z59" s="19">
        <f t="shared" si="10"/>
        <v>0.66</v>
      </c>
      <c r="AA59" s="19">
        <f t="shared" si="11"/>
        <v>8.5937499999999986E-2</v>
      </c>
      <c r="AB59" s="5">
        <v>33</v>
      </c>
      <c r="AC59" s="19">
        <v>50</v>
      </c>
      <c r="AD59" s="31">
        <v>7</v>
      </c>
      <c r="AE59" s="32">
        <v>4</v>
      </c>
      <c r="AF59" s="33">
        <v>9</v>
      </c>
      <c r="AG59" s="31">
        <v>3</v>
      </c>
      <c r="AH59" s="19">
        <f t="shared" si="12"/>
        <v>1.2571428571428571</v>
      </c>
      <c r="AI59" s="30" t="s">
        <v>224</v>
      </c>
      <c r="AJ59" s="19">
        <v>1.1501651632064049</v>
      </c>
      <c r="AK59" s="19">
        <v>1.4685314685314685</v>
      </c>
      <c r="AL59" s="19">
        <v>8.5937499999999986E-2</v>
      </c>
      <c r="AM59" s="19">
        <v>1.2571428571428571</v>
      </c>
      <c r="AN59" s="19">
        <f t="shared" si="13"/>
        <v>4.9617769888807306</v>
      </c>
    </row>
    <row r="60" spans="1:40" x14ac:dyDescent="0.25">
      <c r="A60" s="30"/>
      <c r="B60" s="30" t="s">
        <v>225</v>
      </c>
      <c r="C60" s="3" t="s">
        <v>858</v>
      </c>
      <c r="D60" s="5">
        <v>6</v>
      </c>
      <c r="E60" s="5">
        <v>970</v>
      </c>
      <c r="F60" s="19">
        <f t="shared" si="0"/>
        <v>6.1855670103092781E-3</v>
      </c>
      <c r="G60" s="19">
        <f t="shared" si="1"/>
        <v>5.0855366022693733</v>
      </c>
      <c r="H60" s="19">
        <f t="shared" si="2"/>
        <v>3.1456927436717769E-2</v>
      </c>
      <c r="I60" s="19">
        <f t="shared" si="3"/>
        <v>0.31456927436717769</v>
      </c>
      <c r="J60" s="5">
        <v>64</v>
      </c>
      <c r="K60" s="19">
        <v>9438</v>
      </c>
      <c r="L60" s="5">
        <v>6</v>
      </c>
      <c r="M60" s="19">
        <v>50</v>
      </c>
      <c r="N60" s="19">
        <f t="shared" si="4"/>
        <v>6.7810976901885997E-3</v>
      </c>
      <c r="O60" s="19">
        <f t="shared" si="5"/>
        <v>0.12</v>
      </c>
      <c r="P60" s="19">
        <f t="shared" si="6"/>
        <v>8.1373172282263198E-4</v>
      </c>
      <c r="Q60" s="19">
        <f t="shared" si="7"/>
        <v>8.1373172282263193E-2</v>
      </c>
      <c r="R60" s="2">
        <v>3</v>
      </c>
      <c r="S60" s="19">
        <v>96</v>
      </c>
      <c r="T60" s="6">
        <v>3</v>
      </c>
      <c r="U60" s="2">
        <v>0.25</v>
      </c>
      <c r="V60" s="5">
        <v>6</v>
      </c>
      <c r="W60" s="19">
        <v>50</v>
      </c>
      <c r="X60" s="19">
        <f t="shared" si="8"/>
        <v>3.125E-2</v>
      </c>
      <c r="Y60" s="19">
        <f t="shared" si="9"/>
        <v>3.25</v>
      </c>
      <c r="Z60" s="19">
        <f t="shared" si="10"/>
        <v>0.12</v>
      </c>
      <c r="AA60" s="19">
        <f t="shared" si="11"/>
        <v>0.12187500000000001</v>
      </c>
      <c r="AB60" s="5">
        <v>6</v>
      </c>
      <c r="AC60" s="19">
        <v>50</v>
      </c>
      <c r="AD60" s="31">
        <v>7</v>
      </c>
      <c r="AE60" s="32">
        <v>1</v>
      </c>
      <c r="AF60" s="33">
        <v>9</v>
      </c>
      <c r="AG60" s="31">
        <v>1</v>
      </c>
      <c r="AH60" s="19">
        <f t="shared" si="12"/>
        <v>1.9047619047619046E-2</v>
      </c>
      <c r="AI60" s="30" t="s">
        <v>225</v>
      </c>
      <c r="AJ60" s="19">
        <v>0.31456927436717769</v>
      </c>
      <c r="AK60" s="19">
        <v>8.1373172282263193E-2</v>
      </c>
      <c r="AL60" s="19">
        <v>0.12187500000000001</v>
      </c>
      <c r="AM60" s="19">
        <v>1.9047619047619046E-2</v>
      </c>
      <c r="AN60" s="19">
        <f t="shared" si="13"/>
        <v>1.5368650656970599</v>
      </c>
    </row>
    <row r="61" spans="1:40" ht="30" x14ac:dyDescent="0.25">
      <c r="A61" s="30"/>
      <c r="B61" s="30" t="s">
        <v>226</v>
      </c>
      <c r="C61" s="3" t="s">
        <v>227</v>
      </c>
      <c r="D61" s="5">
        <v>11</v>
      </c>
      <c r="E61" s="5">
        <v>970</v>
      </c>
      <c r="F61" s="19">
        <f t="shared" si="0"/>
        <v>1.134020618556701E-2</v>
      </c>
      <c r="G61" s="19">
        <f t="shared" si="1"/>
        <v>4.4794007986990581</v>
      </c>
      <c r="H61" s="19">
        <f t="shared" si="2"/>
        <v>5.0797328645040864E-2</v>
      </c>
      <c r="I61" s="19">
        <f t="shared" si="3"/>
        <v>0.50797328645040862</v>
      </c>
      <c r="J61" s="5">
        <v>146</v>
      </c>
      <c r="K61" s="19">
        <v>9438</v>
      </c>
      <c r="L61" s="5">
        <v>11</v>
      </c>
      <c r="M61" s="19">
        <v>50</v>
      </c>
      <c r="N61" s="19">
        <f t="shared" si="4"/>
        <v>1.5469379105742743E-2</v>
      </c>
      <c r="O61" s="19">
        <f t="shared" si="5"/>
        <v>0.22</v>
      </c>
      <c r="P61" s="19">
        <f t="shared" si="6"/>
        <v>3.4032634032634033E-3</v>
      </c>
      <c r="Q61" s="19">
        <f t="shared" si="7"/>
        <v>0.34032634032634035</v>
      </c>
      <c r="R61" s="2">
        <v>1</v>
      </c>
      <c r="S61" s="19">
        <v>96</v>
      </c>
      <c r="T61" s="6">
        <v>1</v>
      </c>
      <c r="U61" s="2">
        <v>0.25</v>
      </c>
      <c r="V61" s="5">
        <v>11</v>
      </c>
      <c r="W61" s="19">
        <v>50</v>
      </c>
      <c r="X61" s="19">
        <f t="shared" si="8"/>
        <v>1.0416666666666666E-2</v>
      </c>
      <c r="Y61" s="19">
        <f t="shared" si="9"/>
        <v>1.25</v>
      </c>
      <c r="Z61" s="19">
        <f t="shared" si="10"/>
        <v>0.22</v>
      </c>
      <c r="AA61" s="19">
        <f t="shared" si="11"/>
        <v>2.8645833333333332E-2</v>
      </c>
      <c r="AB61" s="5">
        <v>11</v>
      </c>
      <c r="AC61" s="19">
        <v>50</v>
      </c>
      <c r="AD61" s="31">
        <v>7</v>
      </c>
      <c r="AE61" s="32">
        <v>3</v>
      </c>
      <c r="AF61" s="33">
        <v>9</v>
      </c>
      <c r="AG61" s="31">
        <v>2</v>
      </c>
      <c r="AH61" s="19">
        <f t="shared" si="12"/>
        <v>0.2095238095238095</v>
      </c>
      <c r="AI61" s="30" t="s">
        <v>226</v>
      </c>
      <c r="AJ61" s="19">
        <v>0.50797328645040862</v>
      </c>
      <c r="AK61" s="19">
        <v>0.34032634032634035</v>
      </c>
      <c r="AL61" s="19">
        <v>2.8645833333333332E-2</v>
      </c>
      <c r="AM61" s="19">
        <v>0.2095238095238095</v>
      </c>
      <c r="AN61" s="19">
        <f t="shared" si="13"/>
        <v>2.0864692696338918</v>
      </c>
    </row>
    <row r="62" spans="1:40" ht="30" x14ac:dyDescent="0.25">
      <c r="A62" s="29" t="s">
        <v>228</v>
      </c>
      <c r="B62" s="30" t="s">
        <v>229</v>
      </c>
      <c r="C62" s="4" t="s">
        <v>230</v>
      </c>
      <c r="D62" s="5">
        <v>3</v>
      </c>
      <c r="E62" s="5">
        <v>970</v>
      </c>
      <c r="F62" s="19">
        <f t="shared" si="0"/>
        <v>3.092783505154639E-3</v>
      </c>
      <c r="G62" s="19">
        <f t="shared" si="1"/>
        <v>5.7786837828293187</v>
      </c>
      <c r="H62" s="19">
        <f t="shared" si="2"/>
        <v>1.7872217885039128E-2</v>
      </c>
      <c r="I62" s="19">
        <f t="shared" si="3"/>
        <v>0.17872217885039127</v>
      </c>
      <c r="J62" s="5">
        <v>81</v>
      </c>
      <c r="K62" s="19">
        <v>9438</v>
      </c>
      <c r="L62" s="5">
        <v>3</v>
      </c>
      <c r="M62" s="19">
        <v>50</v>
      </c>
      <c r="N62" s="19">
        <f t="shared" si="4"/>
        <v>8.5823267641449465E-3</v>
      </c>
      <c r="O62" s="19">
        <f t="shared" si="5"/>
        <v>0.06</v>
      </c>
      <c r="P62" s="19">
        <f t="shared" si="6"/>
        <v>5.149396058486968E-4</v>
      </c>
      <c r="Q62" s="19">
        <f t="shared" si="7"/>
        <v>5.1493960584869679E-2</v>
      </c>
      <c r="R62" s="2">
        <v>2</v>
      </c>
      <c r="S62" s="19">
        <v>96</v>
      </c>
      <c r="T62" s="6">
        <v>2</v>
      </c>
      <c r="U62" s="2">
        <v>0.25</v>
      </c>
      <c r="V62" s="5">
        <v>3</v>
      </c>
      <c r="W62" s="19">
        <v>50</v>
      </c>
      <c r="X62" s="19">
        <f t="shared" si="8"/>
        <v>2.0833333333333332E-2</v>
      </c>
      <c r="Y62" s="19">
        <f t="shared" si="9"/>
        <v>2.25</v>
      </c>
      <c r="Z62" s="19">
        <f t="shared" si="10"/>
        <v>0.06</v>
      </c>
      <c r="AA62" s="19">
        <f t="shared" si="11"/>
        <v>2.8124999999999997E-2</v>
      </c>
      <c r="AB62" s="5">
        <v>3</v>
      </c>
      <c r="AC62" s="19">
        <v>50</v>
      </c>
      <c r="AD62" s="31">
        <v>7</v>
      </c>
      <c r="AE62" s="32">
        <v>0</v>
      </c>
      <c r="AF62" s="33">
        <v>9</v>
      </c>
      <c r="AG62" s="31">
        <v>0</v>
      </c>
      <c r="AH62" s="19">
        <f t="shared" si="12"/>
        <v>0</v>
      </c>
      <c r="AI62" s="30" t="s">
        <v>229</v>
      </c>
      <c r="AJ62" s="19">
        <v>0.17872217885039127</v>
      </c>
      <c r="AK62" s="19">
        <v>5.1493960584869679E-2</v>
      </c>
      <c r="AL62" s="19">
        <v>2.8124999999999997E-2</v>
      </c>
      <c r="AM62" s="19">
        <v>0</v>
      </c>
      <c r="AN62" s="19">
        <f t="shared" si="13"/>
        <v>1.2583411394352608</v>
      </c>
    </row>
    <row r="63" spans="1:40" x14ac:dyDescent="0.25">
      <c r="A63" s="30"/>
      <c r="R63" s="2"/>
    </row>
    <row r="64" spans="1:40" x14ac:dyDescent="0.25">
      <c r="A64" s="30"/>
    </row>
    <row r="65" spans="1:2" x14ac:dyDescent="0.25">
      <c r="B65" s="29"/>
    </row>
    <row r="66" spans="1:2" x14ac:dyDescent="0.25">
      <c r="A66" s="3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N22"/>
  <sheetViews>
    <sheetView zoomScale="80" zoomScaleNormal="80" workbookViewId="0"/>
  </sheetViews>
  <sheetFormatPr baseColWidth="10" defaultRowHeight="15.75" x14ac:dyDescent="0.25"/>
  <cols>
    <col min="1" max="1" width="20.25" style="2" customWidth="1"/>
    <col min="2" max="2" width="30.625" style="2" customWidth="1"/>
    <col min="3" max="3" width="30.625" style="28" customWidth="1"/>
    <col min="4" max="5" width="7.75" style="2" customWidth="1"/>
    <col min="6" max="11" width="11.625" style="2" customWidth="1"/>
    <col min="12" max="12" width="7.75" style="2" customWidth="1"/>
    <col min="13" max="13" width="7.625" style="2" customWidth="1"/>
    <col min="14" max="17" width="11.625" style="2" customWidth="1"/>
    <col min="18" max="16384" width="11" style="2"/>
  </cols>
  <sheetData>
    <row r="1" spans="1:40" ht="48" x14ac:dyDescent="0.3">
      <c r="A1" s="34" t="s">
        <v>877</v>
      </c>
      <c r="B1" s="34" t="s">
        <v>878</v>
      </c>
      <c r="C1" s="34" t="s">
        <v>879</v>
      </c>
      <c r="D1" s="35" t="s">
        <v>757</v>
      </c>
      <c r="E1" s="36" t="s">
        <v>758</v>
      </c>
      <c r="F1" s="36" t="s">
        <v>83</v>
      </c>
      <c r="G1" s="36" t="s">
        <v>84</v>
      </c>
      <c r="H1" s="36" t="s">
        <v>85</v>
      </c>
      <c r="I1" s="36" t="s">
        <v>87</v>
      </c>
      <c r="J1" s="37" t="s">
        <v>869</v>
      </c>
      <c r="K1" s="37" t="s">
        <v>870</v>
      </c>
      <c r="L1" s="37" t="s">
        <v>81</v>
      </c>
      <c r="M1" s="37" t="s">
        <v>82</v>
      </c>
      <c r="N1" s="37" t="s">
        <v>871</v>
      </c>
      <c r="O1" s="37" t="s">
        <v>872</v>
      </c>
      <c r="P1" s="37" t="s">
        <v>873</v>
      </c>
      <c r="Q1" s="37" t="s">
        <v>86</v>
      </c>
      <c r="R1" s="38" t="s">
        <v>89</v>
      </c>
      <c r="S1" s="38" t="s">
        <v>90</v>
      </c>
      <c r="T1" s="38" t="s">
        <v>880</v>
      </c>
      <c r="U1" s="38" t="s">
        <v>881</v>
      </c>
      <c r="V1" s="38" t="s">
        <v>81</v>
      </c>
      <c r="W1" s="38" t="s">
        <v>82</v>
      </c>
      <c r="X1" s="38" t="s">
        <v>91</v>
      </c>
      <c r="Y1" s="38" t="s">
        <v>92</v>
      </c>
      <c r="Z1" s="38" t="s">
        <v>88</v>
      </c>
      <c r="AA1" s="38" t="s">
        <v>93</v>
      </c>
      <c r="AB1" s="39" t="s">
        <v>81</v>
      </c>
      <c r="AC1" s="39" t="s">
        <v>82</v>
      </c>
      <c r="AD1" s="39" t="s">
        <v>882</v>
      </c>
      <c r="AE1" s="39" t="s">
        <v>883</v>
      </c>
      <c r="AF1" s="39" t="s">
        <v>884</v>
      </c>
      <c r="AG1" s="39" t="s">
        <v>885</v>
      </c>
      <c r="AH1" s="39" t="s">
        <v>94</v>
      </c>
      <c r="AI1" s="34" t="s">
        <v>878</v>
      </c>
      <c r="AJ1" s="40" t="s">
        <v>886</v>
      </c>
      <c r="AK1" s="40" t="s">
        <v>887</v>
      </c>
      <c r="AL1" s="34" t="s">
        <v>93</v>
      </c>
      <c r="AM1" s="40" t="s">
        <v>888</v>
      </c>
      <c r="AN1" s="34" t="s">
        <v>889</v>
      </c>
    </row>
    <row r="2" spans="1:40" x14ac:dyDescent="0.25">
      <c r="A2" s="26"/>
      <c r="B2" s="24" t="s">
        <v>150</v>
      </c>
      <c r="C2" s="18" t="s">
        <v>231</v>
      </c>
      <c r="D2" s="20">
        <v>16</v>
      </c>
      <c r="E2" s="5">
        <v>455</v>
      </c>
      <c r="F2" s="19">
        <f>(D2/E2)</f>
        <v>3.5164835164835165E-2</v>
      </c>
      <c r="G2" s="19">
        <f>-LN(F2)</f>
        <v>3.3477086967111691</v>
      </c>
      <c r="H2" s="19">
        <f>(F2*G2)</f>
        <v>0.11772162449973342</v>
      </c>
      <c r="I2" s="19">
        <f>(H2*10)</f>
        <v>1.1772162449973342</v>
      </c>
      <c r="J2" s="20">
        <v>72</v>
      </c>
      <c r="K2" s="2">
        <v>1937</v>
      </c>
      <c r="L2" s="20">
        <v>16</v>
      </c>
      <c r="M2" s="2">
        <v>50</v>
      </c>
      <c r="N2" s="19">
        <f t="shared" ref="N2:N21" si="0">(J2/K2)</f>
        <v>3.7170882808466699E-2</v>
      </c>
      <c r="O2" s="19">
        <f t="shared" ref="O2:O21" si="1">(L2/M2)</f>
        <v>0.32</v>
      </c>
      <c r="P2" s="19">
        <f>(N2*O2)</f>
        <v>1.1894682498709343E-2</v>
      </c>
      <c r="Q2" s="19">
        <f>(P2*100)</f>
        <v>1.1894682498709344</v>
      </c>
      <c r="R2" s="5">
        <v>1</v>
      </c>
      <c r="S2" s="2">
        <v>27</v>
      </c>
      <c r="T2" s="5">
        <v>0</v>
      </c>
      <c r="U2" s="5">
        <v>1</v>
      </c>
      <c r="V2" s="20">
        <v>16</v>
      </c>
      <c r="W2" s="2">
        <v>50</v>
      </c>
      <c r="X2" s="19">
        <f>(R2/S2)</f>
        <v>3.7037037037037035E-2</v>
      </c>
      <c r="Y2" s="19">
        <f>(T2+U2)</f>
        <v>1</v>
      </c>
      <c r="Z2" s="19">
        <f>(V2/W2)</f>
        <v>0.32</v>
      </c>
      <c r="AA2" s="19">
        <f>(X2*Y2*Z2)*10</f>
        <v>0.11851851851851851</v>
      </c>
      <c r="AB2" s="20">
        <v>16</v>
      </c>
      <c r="AC2" s="2">
        <v>50</v>
      </c>
      <c r="AD2" s="5">
        <v>7</v>
      </c>
      <c r="AE2" s="5">
        <v>1</v>
      </c>
      <c r="AF2" s="5">
        <v>6</v>
      </c>
      <c r="AG2" s="5">
        <v>1</v>
      </c>
      <c r="AH2" s="19">
        <f>(AE2/AD2)*(AG2/AF2)*(AB2/AC2)*10</f>
        <v>7.6190476190476197E-2</v>
      </c>
      <c r="AI2" s="24" t="s">
        <v>231</v>
      </c>
      <c r="AJ2" s="2">
        <v>1.1772162449973342</v>
      </c>
      <c r="AK2" s="2">
        <v>1.1894682498709344</v>
      </c>
      <c r="AL2" s="2">
        <v>0.11851851851851851</v>
      </c>
      <c r="AM2" s="2">
        <v>7.6190476190476197E-2</v>
      </c>
      <c r="AN2" s="19">
        <f>(AJ2+AK2+AL2+AM2)+1</f>
        <v>3.5613934895772634</v>
      </c>
    </row>
    <row r="3" spans="1:40" ht="60" x14ac:dyDescent="0.25">
      <c r="A3" s="18" t="s">
        <v>232</v>
      </c>
      <c r="B3" s="24" t="s">
        <v>233</v>
      </c>
      <c r="C3" s="18" t="s">
        <v>234</v>
      </c>
      <c r="D3" s="20">
        <v>18</v>
      </c>
      <c r="E3" s="5">
        <v>455</v>
      </c>
      <c r="F3" s="19">
        <f t="shared" ref="F3:F21" si="2">(D3/E3)</f>
        <v>3.9560439560439559E-2</v>
      </c>
      <c r="G3" s="19">
        <f t="shared" ref="G3:G21" si="3">-LN(F3)</f>
        <v>3.2299256610547857</v>
      </c>
      <c r="H3" s="19">
        <f t="shared" ref="H3:H21" si="4">(F3*G3)</f>
        <v>0.12777727889887064</v>
      </c>
      <c r="I3" s="19">
        <f t="shared" ref="I3:I21" si="5">(H3*10)</f>
        <v>1.2777727889887065</v>
      </c>
      <c r="J3" s="20">
        <v>64</v>
      </c>
      <c r="K3" s="2">
        <v>1937</v>
      </c>
      <c r="L3" s="20">
        <v>18</v>
      </c>
      <c r="M3" s="2">
        <v>50</v>
      </c>
      <c r="N3" s="19">
        <f t="shared" si="0"/>
        <v>3.304078471863707E-2</v>
      </c>
      <c r="O3" s="19">
        <f t="shared" si="1"/>
        <v>0.36</v>
      </c>
      <c r="P3" s="19">
        <f t="shared" ref="P3:P21" si="6">(N3*O3)</f>
        <v>1.1894682498709345E-2</v>
      </c>
      <c r="Q3" s="19">
        <f t="shared" ref="Q3:Q21" si="7">(P3*100)</f>
        <v>1.1894682498709346</v>
      </c>
      <c r="R3" s="5">
        <v>2</v>
      </c>
      <c r="S3" s="2">
        <v>27</v>
      </c>
      <c r="T3" s="5">
        <v>0.25</v>
      </c>
      <c r="U3" s="5">
        <v>1</v>
      </c>
      <c r="V3" s="20">
        <v>18</v>
      </c>
      <c r="W3" s="2">
        <v>50</v>
      </c>
      <c r="X3" s="19">
        <f t="shared" ref="X3:X21" si="8">(R3/S3)</f>
        <v>7.407407407407407E-2</v>
      </c>
      <c r="Y3" s="19">
        <f t="shared" ref="Y3:Y21" si="9">(T3+U3)</f>
        <v>1.25</v>
      </c>
      <c r="Z3" s="19">
        <f t="shared" ref="Z3:Z21" si="10">(V3/W3)</f>
        <v>0.36</v>
      </c>
      <c r="AA3" s="19">
        <f t="shared" ref="AA3:AA21" si="11">(X3*Y3*Z3)*10</f>
        <v>0.33333333333333331</v>
      </c>
      <c r="AB3" s="20">
        <v>18</v>
      </c>
      <c r="AC3" s="2">
        <v>50</v>
      </c>
      <c r="AD3" s="5">
        <v>7</v>
      </c>
      <c r="AE3" s="5">
        <v>4</v>
      </c>
      <c r="AF3" s="5">
        <v>6</v>
      </c>
      <c r="AG3" s="5">
        <v>1</v>
      </c>
      <c r="AH3" s="19">
        <f t="shared" ref="AH3:AH21" si="12">(AE3/AD3)*(AG3/AF3)*(AB3/AC3)*10</f>
        <v>0.3428571428571428</v>
      </c>
      <c r="AI3" s="24" t="s">
        <v>233</v>
      </c>
      <c r="AJ3" s="2">
        <v>1.2777727889887065</v>
      </c>
      <c r="AK3" s="2">
        <v>1.1894682498709346</v>
      </c>
      <c r="AL3" s="2">
        <v>0.33333333333333331</v>
      </c>
      <c r="AM3" s="2">
        <v>0.3428571428571428</v>
      </c>
      <c r="AN3" s="19">
        <f t="shared" ref="AN3:AN21" si="13">(AJ3+AK3+AL3+AM3)+1</f>
        <v>4.1434315150501178</v>
      </c>
    </row>
    <row r="4" spans="1:40" ht="45" x14ac:dyDescent="0.25">
      <c r="A4" s="18" t="s">
        <v>235</v>
      </c>
      <c r="B4" s="24" t="s">
        <v>236</v>
      </c>
      <c r="C4" s="18" t="s">
        <v>237</v>
      </c>
      <c r="D4" s="20">
        <v>16</v>
      </c>
      <c r="E4" s="5">
        <v>455</v>
      </c>
      <c r="F4" s="19">
        <f t="shared" si="2"/>
        <v>3.5164835164835165E-2</v>
      </c>
      <c r="G4" s="19">
        <f t="shared" si="3"/>
        <v>3.3477086967111691</v>
      </c>
      <c r="H4" s="19">
        <f t="shared" si="4"/>
        <v>0.11772162449973342</v>
      </c>
      <c r="I4" s="19">
        <f t="shared" si="5"/>
        <v>1.1772162449973342</v>
      </c>
      <c r="J4" s="20">
        <v>100</v>
      </c>
      <c r="K4" s="2">
        <v>1937</v>
      </c>
      <c r="L4" s="20">
        <v>16</v>
      </c>
      <c r="M4" s="2">
        <v>50</v>
      </c>
      <c r="N4" s="19">
        <f t="shared" si="0"/>
        <v>5.1626226122870419E-2</v>
      </c>
      <c r="O4" s="19">
        <f t="shared" si="1"/>
        <v>0.32</v>
      </c>
      <c r="P4" s="19">
        <f t="shared" si="6"/>
        <v>1.6520392359318535E-2</v>
      </c>
      <c r="Q4" s="19">
        <f t="shared" si="7"/>
        <v>1.6520392359318534</v>
      </c>
      <c r="R4" s="5">
        <v>2</v>
      </c>
      <c r="S4" s="2">
        <v>27</v>
      </c>
      <c r="T4" s="5">
        <v>0</v>
      </c>
      <c r="U4" s="5">
        <v>1</v>
      </c>
      <c r="V4" s="20">
        <v>16</v>
      </c>
      <c r="W4" s="2">
        <v>50</v>
      </c>
      <c r="X4" s="19">
        <f t="shared" si="8"/>
        <v>7.407407407407407E-2</v>
      </c>
      <c r="Y4" s="19">
        <f t="shared" si="9"/>
        <v>1</v>
      </c>
      <c r="Z4" s="19">
        <f t="shared" si="10"/>
        <v>0.32</v>
      </c>
      <c r="AA4" s="19">
        <f t="shared" si="11"/>
        <v>0.23703703703703702</v>
      </c>
      <c r="AB4" s="20">
        <v>16</v>
      </c>
      <c r="AC4" s="2">
        <v>50</v>
      </c>
      <c r="AD4" s="5">
        <v>7</v>
      </c>
      <c r="AE4" s="5">
        <v>0</v>
      </c>
      <c r="AF4" s="5">
        <v>6</v>
      </c>
      <c r="AG4" s="5">
        <v>0</v>
      </c>
      <c r="AH4" s="19">
        <f t="shared" si="12"/>
        <v>0</v>
      </c>
      <c r="AI4" s="24" t="s">
        <v>236</v>
      </c>
      <c r="AJ4" s="2">
        <v>1.1772162449973342</v>
      </c>
      <c r="AK4" s="2">
        <v>1.6520392359318534</v>
      </c>
      <c r="AL4" s="2">
        <v>0.23703703703703702</v>
      </c>
      <c r="AM4" s="2">
        <v>0</v>
      </c>
      <c r="AN4" s="19">
        <f t="shared" si="13"/>
        <v>4.0662925179662253</v>
      </c>
    </row>
    <row r="5" spans="1:40" ht="75" x14ac:dyDescent="0.25">
      <c r="A5" s="18" t="s">
        <v>238</v>
      </c>
      <c r="B5" s="1" t="s">
        <v>239</v>
      </c>
      <c r="C5" s="18" t="s">
        <v>862</v>
      </c>
      <c r="D5" s="20">
        <v>18</v>
      </c>
      <c r="E5" s="5">
        <v>455</v>
      </c>
      <c r="F5" s="19">
        <f t="shared" si="2"/>
        <v>3.9560439560439559E-2</v>
      </c>
      <c r="G5" s="19">
        <f t="shared" si="3"/>
        <v>3.2299256610547857</v>
      </c>
      <c r="H5" s="19">
        <f t="shared" si="4"/>
        <v>0.12777727889887064</v>
      </c>
      <c r="I5" s="19">
        <f t="shared" si="5"/>
        <v>1.2777727889887065</v>
      </c>
      <c r="J5" s="20">
        <v>80</v>
      </c>
      <c r="K5" s="2">
        <v>1937</v>
      </c>
      <c r="L5" s="20">
        <v>18</v>
      </c>
      <c r="M5" s="2">
        <v>50</v>
      </c>
      <c r="N5" s="19">
        <f t="shared" si="0"/>
        <v>4.1300980898296334E-2</v>
      </c>
      <c r="O5" s="19">
        <f t="shared" si="1"/>
        <v>0.36</v>
      </c>
      <c r="P5" s="19">
        <f t="shared" si="6"/>
        <v>1.486835312338668E-2</v>
      </c>
      <c r="Q5" s="19">
        <f t="shared" si="7"/>
        <v>1.4868353123386679</v>
      </c>
      <c r="R5" s="5">
        <v>2</v>
      </c>
      <c r="S5" s="2">
        <v>27</v>
      </c>
      <c r="T5" s="5">
        <v>0.25</v>
      </c>
      <c r="U5" s="5">
        <v>1</v>
      </c>
      <c r="V5" s="20">
        <v>18</v>
      </c>
      <c r="W5" s="2">
        <v>50</v>
      </c>
      <c r="X5" s="19">
        <f t="shared" si="8"/>
        <v>7.407407407407407E-2</v>
      </c>
      <c r="Y5" s="19">
        <f t="shared" si="9"/>
        <v>1.25</v>
      </c>
      <c r="Z5" s="19">
        <f t="shared" si="10"/>
        <v>0.36</v>
      </c>
      <c r="AA5" s="19">
        <f t="shared" si="11"/>
        <v>0.33333333333333331</v>
      </c>
      <c r="AB5" s="20">
        <v>18</v>
      </c>
      <c r="AC5" s="2">
        <v>50</v>
      </c>
      <c r="AD5" s="5">
        <v>7</v>
      </c>
      <c r="AE5" s="5">
        <v>2</v>
      </c>
      <c r="AF5" s="5">
        <v>6</v>
      </c>
      <c r="AG5" s="5">
        <v>2</v>
      </c>
      <c r="AH5" s="19">
        <f t="shared" si="12"/>
        <v>0.3428571428571428</v>
      </c>
      <c r="AI5" s="1" t="s">
        <v>239</v>
      </c>
      <c r="AJ5" s="2">
        <v>1.2777727889887065</v>
      </c>
      <c r="AK5" s="2">
        <v>1.4868353123386679</v>
      </c>
      <c r="AL5" s="2">
        <v>0.33333333333333331</v>
      </c>
      <c r="AM5" s="2">
        <v>0.3428571428571428</v>
      </c>
      <c r="AN5" s="19">
        <f t="shared" si="13"/>
        <v>4.4407985775178513</v>
      </c>
    </row>
    <row r="6" spans="1:40" ht="60" x14ac:dyDescent="0.25">
      <c r="A6" s="18" t="s">
        <v>240</v>
      </c>
      <c r="B6" s="24" t="s">
        <v>241</v>
      </c>
      <c r="C6" s="18" t="s">
        <v>861</v>
      </c>
      <c r="D6" s="20">
        <v>15</v>
      </c>
      <c r="E6" s="5">
        <v>455</v>
      </c>
      <c r="F6" s="19">
        <f t="shared" si="2"/>
        <v>3.2967032967032968E-2</v>
      </c>
      <c r="G6" s="19">
        <f t="shared" si="3"/>
        <v>3.4122472178487402</v>
      </c>
      <c r="H6" s="19">
        <f t="shared" si="4"/>
        <v>0.11249166652248595</v>
      </c>
      <c r="I6" s="19">
        <f t="shared" si="5"/>
        <v>1.1249166652248594</v>
      </c>
      <c r="J6" s="20">
        <v>106</v>
      </c>
      <c r="K6" s="2">
        <v>1937</v>
      </c>
      <c r="L6" s="20">
        <v>15</v>
      </c>
      <c r="M6" s="2">
        <v>50</v>
      </c>
      <c r="N6" s="19">
        <f t="shared" si="0"/>
        <v>5.4723799690242644E-2</v>
      </c>
      <c r="O6" s="19">
        <f t="shared" si="1"/>
        <v>0.3</v>
      </c>
      <c r="P6" s="19">
        <f t="shared" si="6"/>
        <v>1.6417139907072793E-2</v>
      </c>
      <c r="Q6" s="19">
        <f t="shared" si="7"/>
        <v>1.6417139907072793</v>
      </c>
      <c r="R6" s="5">
        <v>2</v>
      </c>
      <c r="S6" s="2">
        <v>27</v>
      </c>
      <c r="T6" s="5">
        <v>0.25</v>
      </c>
      <c r="U6" s="5">
        <v>1</v>
      </c>
      <c r="V6" s="20">
        <v>15</v>
      </c>
      <c r="W6" s="2">
        <v>50</v>
      </c>
      <c r="X6" s="19">
        <f t="shared" si="8"/>
        <v>7.407407407407407E-2</v>
      </c>
      <c r="Y6" s="19">
        <f t="shared" si="9"/>
        <v>1.25</v>
      </c>
      <c r="Z6" s="19">
        <f t="shared" si="10"/>
        <v>0.3</v>
      </c>
      <c r="AA6" s="19">
        <f t="shared" si="11"/>
        <v>0.27777777777777779</v>
      </c>
      <c r="AB6" s="20">
        <v>15</v>
      </c>
      <c r="AC6" s="2">
        <v>50</v>
      </c>
      <c r="AD6" s="5">
        <v>7</v>
      </c>
      <c r="AE6" s="5">
        <v>0</v>
      </c>
      <c r="AF6" s="5">
        <v>6</v>
      </c>
      <c r="AG6" s="5">
        <v>0</v>
      </c>
      <c r="AH6" s="19">
        <f t="shared" si="12"/>
        <v>0</v>
      </c>
      <c r="AI6" s="24" t="s">
        <v>241</v>
      </c>
      <c r="AJ6" s="2">
        <v>1.1249166652248594</v>
      </c>
      <c r="AK6" s="2">
        <v>1.6417139907072793</v>
      </c>
      <c r="AL6" s="2">
        <v>0.27777777777777779</v>
      </c>
      <c r="AM6" s="2">
        <v>0</v>
      </c>
      <c r="AN6" s="19">
        <f t="shared" si="13"/>
        <v>4.0444084337099167</v>
      </c>
    </row>
    <row r="7" spans="1:40" ht="45" x14ac:dyDescent="0.25">
      <c r="A7" s="18" t="s">
        <v>242</v>
      </c>
      <c r="B7" s="24" t="s">
        <v>243</v>
      </c>
      <c r="C7" s="18" t="s">
        <v>244</v>
      </c>
      <c r="D7" s="20">
        <v>12</v>
      </c>
      <c r="E7" s="5">
        <v>455</v>
      </c>
      <c r="F7" s="19">
        <f t="shared" si="2"/>
        <v>2.6373626373626374E-2</v>
      </c>
      <c r="G7" s="19">
        <f t="shared" si="3"/>
        <v>3.6353907691629499</v>
      </c>
      <c r="H7" s="19">
        <f t="shared" si="4"/>
        <v>9.587843786803385E-2</v>
      </c>
      <c r="I7" s="19">
        <f t="shared" si="5"/>
        <v>0.9587843786803385</v>
      </c>
      <c r="J7" s="20">
        <v>71</v>
      </c>
      <c r="K7" s="2">
        <v>1937</v>
      </c>
      <c r="L7" s="20">
        <v>12</v>
      </c>
      <c r="M7" s="2">
        <v>50</v>
      </c>
      <c r="N7" s="19">
        <f t="shared" si="0"/>
        <v>3.6654620547237997E-2</v>
      </c>
      <c r="O7" s="19">
        <f t="shared" si="1"/>
        <v>0.24</v>
      </c>
      <c r="P7" s="19">
        <f t="shared" si="6"/>
        <v>8.7971089313371182E-3</v>
      </c>
      <c r="Q7" s="19">
        <f t="shared" si="7"/>
        <v>0.87971089313371187</v>
      </c>
      <c r="R7" s="5">
        <v>1</v>
      </c>
      <c r="S7" s="2">
        <v>27</v>
      </c>
      <c r="T7" s="5">
        <v>0.25</v>
      </c>
      <c r="U7" s="5">
        <v>1</v>
      </c>
      <c r="V7" s="20">
        <v>12</v>
      </c>
      <c r="W7" s="2">
        <v>50</v>
      </c>
      <c r="X7" s="19">
        <f t="shared" si="8"/>
        <v>3.7037037037037035E-2</v>
      </c>
      <c r="Y7" s="19">
        <f t="shared" si="9"/>
        <v>1.25</v>
      </c>
      <c r="Z7" s="19">
        <f t="shared" si="10"/>
        <v>0.24</v>
      </c>
      <c r="AA7" s="19">
        <f t="shared" si="11"/>
        <v>0.1111111111111111</v>
      </c>
      <c r="AB7" s="20">
        <v>12</v>
      </c>
      <c r="AC7" s="2">
        <v>50</v>
      </c>
      <c r="AD7" s="5">
        <v>7</v>
      </c>
      <c r="AE7" s="5">
        <v>1</v>
      </c>
      <c r="AF7" s="5">
        <v>6</v>
      </c>
      <c r="AG7" s="5">
        <v>0</v>
      </c>
      <c r="AH7" s="19">
        <f t="shared" si="12"/>
        <v>0</v>
      </c>
      <c r="AI7" s="24" t="s">
        <v>243</v>
      </c>
      <c r="AJ7" s="2">
        <v>0.9587843786803385</v>
      </c>
      <c r="AK7" s="2">
        <v>0.87971089313371187</v>
      </c>
      <c r="AL7" s="2">
        <v>0.1111111111111111</v>
      </c>
      <c r="AM7" s="2">
        <v>0</v>
      </c>
      <c r="AN7" s="19">
        <f t="shared" si="13"/>
        <v>2.9496063829251615</v>
      </c>
    </row>
    <row r="8" spans="1:40" ht="60" x14ac:dyDescent="0.25">
      <c r="A8" s="18" t="s">
        <v>245</v>
      </c>
      <c r="B8" s="24" t="s">
        <v>246</v>
      </c>
      <c r="C8" s="18" t="s">
        <v>247</v>
      </c>
      <c r="D8" s="20">
        <v>16</v>
      </c>
      <c r="E8" s="5">
        <v>455</v>
      </c>
      <c r="F8" s="19">
        <f t="shared" si="2"/>
        <v>3.5164835164835165E-2</v>
      </c>
      <c r="G8" s="19">
        <f t="shared" si="3"/>
        <v>3.3477086967111691</v>
      </c>
      <c r="H8" s="19">
        <f t="shared" si="4"/>
        <v>0.11772162449973342</v>
      </c>
      <c r="I8" s="19">
        <f t="shared" si="5"/>
        <v>1.1772162449973342</v>
      </c>
      <c r="J8" s="20">
        <v>125</v>
      </c>
      <c r="K8" s="2">
        <v>1937</v>
      </c>
      <c r="L8" s="20">
        <v>16</v>
      </c>
      <c r="M8" s="2">
        <v>50</v>
      </c>
      <c r="N8" s="19">
        <f t="shared" si="0"/>
        <v>6.4532782653588028E-2</v>
      </c>
      <c r="O8" s="19">
        <f t="shared" si="1"/>
        <v>0.32</v>
      </c>
      <c r="P8" s="19">
        <f t="shared" si="6"/>
        <v>2.0650490449148171E-2</v>
      </c>
      <c r="Q8" s="19">
        <f t="shared" si="7"/>
        <v>2.0650490449148169</v>
      </c>
      <c r="R8" s="5">
        <v>2</v>
      </c>
      <c r="S8" s="2">
        <v>27</v>
      </c>
      <c r="T8" s="5">
        <v>0.25</v>
      </c>
      <c r="U8" s="5">
        <v>1</v>
      </c>
      <c r="V8" s="20">
        <v>16</v>
      </c>
      <c r="W8" s="2">
        <v>50</v>
      </c>
      <c r="X8" s="19">
        <f t="shared" si="8"/>
        <v>7.407407407407407E-2</v>
      </c>
      <c r="Y8" s="19">
        <f t="shared" si="9"/>
        <v>1.25</v>
      </c>
      <c r="Z8" s="19">
        <f t="shared" si="10"/>
        <v>0.32</v>
      </c>
      <c r="AA8" s="19">
        <f t="shared" si="11"/>
        <v>0.29629629629629628</v>
      </c>
      <c r="AB8" s="20">
        <v>16</v>
      </c>
      <c r="AC8" s="2">
        <v>50</v>
      </c>
      <c r="AD8" s="5">
        <v>7</v>
      </c>
      <c r="AE8" s="5">
        <v>4</v>
      </c>
      <c r="AF8" s="5">
        <v>6</v>
      </c>
      <c r="AG8" s="5">
        <v>3</v>
      </c>
      <c r="AH8" s="19">
        <f t="shared" si="12"/>
        <v>0.91428571428571426</v>
      </c>
      <c r="AI8" s="24" t="s">
        <v>246</v>
      </c>
      <c r="AJ8" s="2">
        <v>1.1772162449973342</v>
      </c>
      <c r="AK8" s="2">
        <v>2.0650490449148169</v>
      </c>
      <c r="AL8" s="2">
        <v>0.29629629629629628</v>
      </c>
      <c r="AM8" s="2">
        <v>0.91428571428571426</v>
      </c>
      <c r="AN8" s="19">
        <f t="shared" si="13"/>
        <v>5.4528473004941613</v>
      </c>
    </row>
    <row r="9" spans="1:40" ht="60" x14ac:dyDescent="0.25">
      <c r="A9" s="18" t="s">
        <v>248</v>
      </c>
      <c r="B9" s="24" t="s">
        <v>249</v>
      </c>
      <c r="C9" s="18" t="s">
        <v>250</v>
      </c>
      <c r="D9" s="20">
        <v>15</v>
      </c>
      <c r="E9" s="5">
        <v>455</v>
      </c>
      <c r="F9" s="19">
        <f t="shared" si="2"/>
        <v>3.2967032967032968E-2</v>
      </c>
      <c r="G9" s="19">
        <f t="shared" si="3"/>
        <v>3.4122472178487402</v>
      </c>
      <c r="H9" s="19">
        <f t="shared" si="4"/>
        <v>0.11249166652248595</v>
      </c>
      <c r="I9" s="19">
        <f t="shared" si="5"/>
        <v>1.1249166652248594</v>
      </c>
      <c r="J9" s="20">
        <v>79</v>
      </c>
      <c r="K9" s="2">
        <v>1937</v>
      </c>
      <c r="L9" s="20">
        <v>15</v>
      </c>
      <c r="M9" s="2">
        <v>50</v>
      </c>
      <c r="N9" s="19">
        <f t="shared" si="0"/>
        <v>4.0784718637067632E-2</v>
      </c>
      <c r="O9" s="19">
        <f t="shared" si="1"/>
        <v>0.3</v>
      </c>
      <c r="P9" s="19">
        <f t="shared" si="6"/>
        <v>1.2235415591120289E-2</v>
      </c>
      <c r="Q9" s="19">
        <f t="shared" si="7"/>
        <v>1.2235415591120289</v>
      </c>
      <c r="R9" s="5">
        <v>2</v>
      </c>
      <c r="S9" s="2">
        <v>27</v>
      </c>
      <c r="T9" s="5">
        <v>0.25</v>
      </c>
      <c r="U9" s="5">
        <v>0.5</v>
      </c>
      <c r="V9" s="20">
        <v>15</v>
      </c>
      <c r="W9" s="2">
        <v>50</v>
      </c>
      <c r="X9" s="19">
        <f t="shared" si="8"/>
        <v>7.407407407407407E-2</v>
      </c>
      <c r="Y9" s="19">
        <f t="shared" si="9"/>
        <v>0.75</v>
      </c>
      <c r="Z9" s="19">
        <f t="shared" si="10"/>
        <v>0.3</v>
      </c>
      <c r="AA9" s="19">
        <f t="shared" si="11"/>
        <v>0.16666666666666666</v>
      </c>
      <c r="AB9" s="20">
        <v>15</v>
      </c>
      <c r="AC9" s="2">
        <v>50</v>
      </c>
      <c r="AD9" s="5">
        <v>7</v>
      </c>
      <c r="AE9" s="5">
        <v>0</v>
      </c>
      <c r="AF9" s="5">
        <v>6</v>
      </c>
      <c r="AG9" s="5">
        <v>0</v>
      </c>
      <c r="AH9" s="19">
        <f t="shared" si="12"/>
        <v>0</v>
      </c>
      <c r="AI9" s="24" t="s">
        <v>249</v>
      </c>
      <c r="AJ9" s="2">
        <v>1.1249166652248594</v>
      </c>
      <c r="AK9" s="2">
        <v>1.2235415591120289</v>
      </c>
      <c r="AL9" s="2">
        <v>0.16666666666666666</v>
      </c>
      <c r="AM9" s="2">
        <v>0</v>
      </c>
      <c r="AN9" s="19">
        <f t="shared" si="13"/>
        <v>3.5151248910035551</v>
      </c>
    </row>
    <row r="10" spans="1:40" ht="90" x14ac:dyDescent="0.25">
      <c r="A10" s="27"/>
      <c r="B10" s="24" t="s">
        <v>251</v>
      </c>
      <c r="C10" s="18" t="s">
        <v>252</v>
      </c>
      <c r="D10" s="20">
        <v>19</v>
      </c>
      <c r="E10" s="5">
        <v>455</v>
      </c>
      <c r="F10" s="19">
        <f t="shared" si="2"/>
        <v>4.1758241758241756E-2</v>
      </c>
      <c r="G10" s="19">
        <f t="shared" si="3"/>
        <v>3.17585843978451</v>
      </c>
      <c r="H10" s="19">
        <f t="shared" si="4"/>
        <v>0.13261826451847403</v>
      </c>
      <c r="I10" s="19">
        <f t="shared" si="5"/>
        <v>1.3261826451847403</v>
      </c>
      <c r="J10" s="20">
        <v>107</v>
      </c>
      <c r="K10" s="2">
        <v>1937</v>
      </c>
      <c r="L10" s="20">
        <v>19</v>
      </c>
      <c r="M10" s="2">
        <v>50</v>
      </c>
      <c r="N10" s="19">
        <f t="shared" si="0"/>
        <v>5.5240061951471346E-2</v>
      </c>
      <c r="O10" s="19">
        <f t="shared" si="1"/>
        <v>0.38</v>
      </c>
      <c r="P10" s="19">
        <f t="shared" si="6"/>
        <v>2.0991223541559113E-2</v>
      </c>
      <c r="Q10" s="19">
        <f t="shared" si="7"/>
        <v>2.0991223541559112</v>
      </c>
      <c r="R10" s="5">
        <v>2</v>
      </c>
      <c r="S10" s="2">
        <v>27</v>
      </c>
      <c r="T10" s="5">
        <v>0.25</v>
      </c>
      <c r="U10" s="5">
        <v>1</v>
      </c>
      <c r="V10" s="20">
        <v>19</v>
      </c>
      <c r="W10" s="2">
        <v>50</v>
      </c>
      <c r="X10" s="19">
        <f t="shared" si="8"/>
        <v>7.407407407407407E-2</v>
      </c>
      <c r="Y10" s="19">
        <f t="shared" si="9"/>
        <v>1.25</v>
      </c>
      <c r="Z10" s="19">
        <f t="shared" si="10"/>
        <v>0.38</v>
      </c>
      <c r="AA10" s="19">
        <f t="shared" si="11"/>
        <v>0.3518518518518518</v>
      </c>
      <c r="AB10" s="20">
        <v>19</v>
      </c>
      <c r="AC10" s="2">
        <v>50</v>
      </c>
      <c r="AD10" s="5">
        <v>7</v>
      </c>
      <c r="AE10" s="5">
        <v>3</v>
      </c>
      <c r="AF10" s="5">
        <v>6</v>
      </c>
      <c r="AG10" s="5">
        <v>2</v>
      </c>
      <c r="AH10" s="19">
        <f t="shared" si="12"/>
        <v>0.54285714285714282</v>
      </c>
      <c r="AI10" s="24" t="s">
        <v>251</v>
      </c>
      <c r="AJ10" s="2">
        <v>1.3261826451847403</v>
      </c>
      <c r="AK10" s="2">
        <v>2.0991223541559112</v>
      </c>
      <c r="AL10" s="2">
        <v>0.3518518518518518</v>
      </c>
      <c r="AM10" s="2">
        <v>0.54285714285714282</v>
      </c>
      <c r="AN10" s="19">
        <f t="shared" si="13"/>
        <v>5.3200139940496465</v>
      </c>
    </row>
    <row r="11" spans="1:40" ht="60" x14ac:dyDescent="0.25">
      <c r="A11" s="27"/>
      <c r="B11" s="24" t="s">
        <v>253</v>
      </c>
      <c r="C11" s="18" t="s">
        <v>254</v>
      </c>
      <c r="D11" s="20">
        <v>7</v>
      </c>
      <c r="E11" s="5">
        <v>455</v>
      </c>
      <c r="F11" s="19">
        <f t="shared" si="2"/>
        <v>1.5384615384615385E-2</v>
      </c>
      <c r="G11" s="19">
        <f t="shared" si="3"/>
        <v>4.1743872698956368</v>
      </c>
      <c r="H11" s="19">
        <f t="shared" si="4"/>
        <v>6.4221342613779028E-2</v>
      </c>
      <c r="I11" s="19">
        <f t="shared" si="5"/>
        <v>0.64221342613779031</v>
      </c>
      <c r="J11" s="20">
        <v>42</v>
      </c>
      <c r="K11" s="2">
        <v>1937</v>
      </c>
      <c r="L11" s="20">
        <v>7</v>
      </c>
      <c r="M11" s="2">
        <v>50</v>
      </c>
      <c r="N11" s="19">
        <f t="shared" si="0"/>
        <v>2.1683014971605574E-2</v>
      </c>
      <c r="O11" s="19">
        <f t="shared" si="1"/>
        <v>0.14000000000000001</v>
      </c>
      <c r="P11" s="19">
        <f t="shared" si="6"/>
        <v>3.0356220960247805E-3</v>
      </c>
      <c r="Q11" s="19">
        <f t="shared" si="7"/>
        <v>0.30356220960247804</v>
      </c>
      <c r="R11" s="5">
        <v>1</v>
      </c>
      <c r="S11" s="2">
        <v>27</v>
      </c>
      <c r="T11" s="5">
        <v>0.25</v>
      </c>
      <c r="U11" s="5">
        <v>1</v>
      </c>
      <c r="V11" s="20">
        <v>7</v>
      </c>
      <c r="W11" s="2">
        <v>50</v>
      </c>
      <c r="X11" s="19">
        <f t="shared" si="8"/>
        <v>3.7037037037037035E-2</v>
      </c>
      <c r="Y11" s="19">
        <f t="shared" si="9"/>
        <v>1.25</v>
      </c>
      <c r="Z11" s="19">
        <f t="shared" si="10"/>
        <v>0.14000000000000001</v>
      </c>
      <c r="AA11" s="19">
        <f t="shared" si="11"/>
        <v>6.4814814814814825E-2</v>
      </c>
      <c r="AB11" s="20">
        <v>7</v>
      </c>
      <c r="AC11" s="2">
        <v>50</v>
      </c>
      <c r="AD11" s="5">
        <v>7</v>
      </c>
      <c r="AE11" s="5">
        <v>0</v>
      </c>
      <c r="AF11" s="5">
        <v>6</v>
      </c>
      <c r="AG11" s="5">
        <v>0</v>
      </c>
      <c r="AH11" s="19">
        <f t="shared" si="12"/>
        <v>0</v>
      </c>
      <c r="AI11" s="24" t="s">
        <v>253</v>
      </c>
      <c r="AJ11" s="2">
        <v>0.64221342613779031</v>
      </c>
      <c r="AK11" s="2">
        <v>0.30356220960247804</v>
      </c>
      <c r="AL11" s="2">
        <v>6.4814814814814825E-2</v>
      </c>
      <c r="AM11" s="2">
        <v>0</v>
      </c>
      <c r="AN11" s="19">
        <f t="shared" si="13"/>
        <v>2.0105904505550831</v>
      </c>
    </row>
    <row r="12" spans="1:40" ht="60" x14ac:dyDescent="0.25">
      <c r="A12" s="27"/>
      <c r="B12" s="5" t="s">
        <v>255</v>
      </c>
      <c r="C12" s="18" t="s">
        <v>256</v>
      </c>
      <c r="D12" s="20">
        <v>41</v>
      </c>
      <c r="E12" s="5">
        <v>455</v>
      </c>
      <c r="F12" s="19">
        <f t="shared" si="2"/>
        <v>9.0109890109890109E-2</v>
      </c>
      <c r="G12" s="19">
        <f t="shared" si="3"/>
        <v>2.4067253522466427</v>
      </c>
      <c r="H12" s="19">
        <f t="shared" si="4"/>
        <v>0.21686975701563155</v>
      </c>
      <c r="I12" s="19">
        <f t="shared" si="5"/>
        <v>2.1686975701563154</v>
      </c>
      <c r="J12" s="20">
        <v>125</v>
      </c>
      <c r="K12" s="2">
        <v>1937</v>
      </c>
      <c r="L12" s="20">
        <v>41</v>
      </c>
      <c r="M12" s="2">
        <v>50</v>
      </c>
      <c r="N12" s="19">
        <f t="shared" si="0"/>
        <v>6.4532782653588028E-2</v>
      </c>
      <c r="O12" s="19">
        <f t="shared" si="1"/>
        <v>0.82</v>
      </c>
      <c r="P12" s="19">
        <f t="shared" si="6"/>
        <v>5.2916881775942178E-2</v>
      </c>
      <c r="Q12" s="19">
        <f t="shared" si="7"/>
        <v>5.2916881775942182</v>
      </c>
      <c r="R12" s="5">
        <v>2</v>
      </c>
      <c r="S12" s="2">
        <v>27</v>
      </c>
      <c r="T12" s="5">
        <v>0.5</v>
      </c>
      <c r="U12" s="5">
        <v>0.5</v>
      </c>
      <c r="V12" s="20">
        <v>41</v>
      </c>
      <c r="W12" s="2">
        <v>50</v>
      </c>
      <c r="X12" s="19">
        <f t="shared" si="8"/>
        <v>7.407407407407407E-2</v>
      </c>
      <c r="Y12" s="19">
        <f t="shared" si="9"/>
        <v>1</v>
      </c>
      <c r="Z12" s="19">
        <f t="shared" si="10"/>
        <v>0.82</v>
      </c>
      <c r="AA12" s="19">
        <f t="shared" si="11"/>
        <v>0.6074074074074074</v>
      </c>
      <c r="AB12" s="20">
        <v>41</v>
      </c>
      <c r="AC12" s="2">
        <v>50</v>
      </c>
      <c r="AD12" s="5">
        <v>7</v>
      </c>
      <c r="AE12" s="5">
        <v>1</v>
      </c>
      <c r="AF12" s="5">
        <v>6</v>
      </c>
      <c r="AG12" s="5">
        <v>1</v>
      </c>
      <c r="AH12" s="19">
        <f t="shared" si="12"/>
        <v>0.19523809523809524</v>
      </c>
      <c r="AI12" s="5" t="s">
        <v>255</v>
      </c>
      <c r="AJ12" s="2">
        <v>2.1686975701563154</v>
      </c>
      <c r="AK12" s="2">
        <v>5.2916881775942182</v>
      </c>
      <c r="AL12" s="2">
        <v>0.6074074074074074</v>
      </c>
      <c r="AM12" s="2">
        <v>0.19523809523809524</v>
      </c>
      <c r="AN12" s="19">
        <f t="shared" si="13"/>
        <v>9.2630312503960361</v>
      </c>
    </row>
    <row r="13" spans="1:40" ht="60" x14ac:dyDescent="0.25">
      <c r="A13" s="27"/>
      <c r="B13" s="24" t="s">
        <v>257</v>
      </c>
      <c r="C13" s="18" t="s">
        <v>258</v>
      </c>
      <c r="D13" s="20">
        <v>15</v>
      </c>
      <c r="E13" s="5">
        <v>455</v>
      </c>
      <c r="F13" s="19">
        <f t="shared" si="2"/>
        <v>3.2967032967032968E-2</v>
      </c>
      <c r="G13" s="19">
        <f t="shared" si="3"/>
        <v>3.4122472178487402</v>
      </c>
      <c r="H13" s="19">
        <f t="shared" si="4"/>
        <v>0.11249166652248595</v>
      </c>
      <c r="I13" s="19">
        <f t="shared" si="5"/>
        <v>1.1249166652248594</v>
      </c>
      <c r="J13" s="20">
        <v>79</v>
      </c>
      <c r="K13" s="2">
        <v>1937</v>
      </c>
      <c r="L13" s="20">
        <v>15</v>
      </c>
      <c r="M13" s="2">
        <v>50</v>
      </c>
      <c r="N13" s="19">
        <f t="shared" si="0"/>
        <v>4.0784718637067632E-2</v>
      </c>
      <c r="O13" s="19">
        <f t="shared" si="1"/>
        <v>0.3</v>
      </c>
      <c r="P13" s="19">
        <f t="shared" si="6"/>
        <v>1.2235415591120289E-2</v>
      </c>
      <c r="Q13" s="19">
        <f t="shared" si="7"/>
        <v>1.2235415591120289</v>
      </c>
      <c r="R13" s="5">
        <v>2</v>
      </c>
      <c r="S13" s="2">
        <v>27</v>
      </c>
      <c r="T13" s="5">
        <v>0.25</v>
      </c>
      <c r="U13" s="5">
        <v>0.5</v>
      </c>
      <c r="V13" s="20">
        <v>15</v>
      </c>
      <c r="W13" s="2">
        <v>50</v>
      </c>
      <c r="X13" s="19">
        <f t="shared" si="8"/>
        <v>7.407407407407407E-2</v>
      </c>
      <c r="Y13" s="19">
        <f t="shared" si="9"/>
        <v>0.75</v>
      </c>
      <c r="Z13" s="19">
        <f t="shared" si="10"/>
        <v>0.3</v>
      </c>
      <c r="AA13" s="19">
        <f t="shared" si="11"/>
        <v>0.16666666666666666</v>
      </c>
      <c r="AB13" s="20">
        <v>15</v>
      </c>
      <c r="AC13" s="2">
        <v>50</v>
      </c>
      <c r="AD13" s="5">
        <v>7</v>
      </c>
      <c r="AE13" s="5">
        <v>0</v>
      </c>
      <c r="AF13" s="5">
        <v>6</v>
      </c>
      <c r="AG13" s="5">
        <v>0</v>
      </c>
      <c r="AH13" s="19">
        <f t="shared" si="12"/>
        <v>0</v>
      </c>
      <c r="AI13" s="24" t="s">
        <v>257</v>
      </c>
      <c r="AJ13" s="2">
        <v>1.1249166652248594</v>
      </c>
      <c r="AK13" s="2">
        <v>1.2235415591120289</v>
      </c>
      <c r="AL13" s="2">
        <v>0.16666666666666666</v>
      </c>
      <c r="AM13" s="2">
        <v>0</v>
      </c>
      <c r="AN13" s="19">
        <f t="shared" si="13"/>
        <v>3.5151248910035551</v>
      </c>
    </row>
    <row r="14" spans="1:40" ht="60" x14ac:dyDescent="0.25">
      <c r="A14" s="27"/>
      <c r="B14" s="5" t="s">
        <v>259</v>
      </c>
      <c r="C14" s="18" t="s">
        <v>260</v>
      </c>
      <c r="D14" s="20">
        <v>31</v>
      </c>
      <c r="E14" s="5">
        <v>455</v>
      </c>
      <c r="F14" s="19">
        <f t="shared" si="2"/>
        <v>6.8131868131868126E-2</v>
      </c>
      <c r="G14" s="19">
        <f t="shared" si="3"/>
        <v>2.6863102144658044</v>
      </c>
      <c r="H14" s="19">
        <f t="shared" si="4"/>
        <v>0.18302333329327458</v>
      </c>
      <c r="I14" s="19">
        <f t="shared" si="5"/>
        <v>1.8302333329327458</v>
      </c>
      <c r="J14" s="20">
        <v>103</v>
      </c>
      <c r="K14" s="2">
        <v>1937</v>
      </c>
      <c r="L14" s="20">
        <v>31</v>
      </c>
      <c r="M14" s="2">
        <v>50</v>
      </c>
      <c r="N14" s="19">
        <f t="shared" si="0"/>
        <v>5.3175012906556532E-2</v>
      </c>
      <c r="O14" s="19">
        <f t="shared" si="1"/>
        <v>0.62</v>
      </c>
      <c r="P14" s="19">
        <f t="shared" si="6"/>
        <v>3.296850800206505E-2</v>
      </c>
      <c r="Q14" s="19">
        <f t="shared" si="7"/>
        <v>3.2968508002065051</v>
      </c>
      <c r="R14" s="5">
        <v>2</v>
      </c>
      <c r="S14" s="2">
        <v>27</v>
      </c>
      <c r="T14" s="5">
        <v>0.25</v>
      </c>
      <c r="U14" s="5">
        <v>1</v>
      </c>
      <c r="V14" s="20">
        <v>31</v>
      </c>
      <c r="W14" s="2">
        <v>50</v>
      </c>
      <c r="X14" s="19">
        <f t="shared" si="8"/>
        <v>7.407407407407407E-2</v>
      </c>
      <c r="Y14" s="19">
        <f t="shared" si="9"/>
        <v>1.25</v>
      </c>
      <c r="Z14" s="19">
        <f t="shared" si="10"/>
        <v>0.62</v>
      </c>
      <c r="AA14" s="19">
        <f t="shared" si="11"/>
        <v>0.57407407407407407</v>
      </c>
      <c r="AB14" s="20">
        <v>31</v>
      </c>
      <c r="AC14" s="2">
        <v>50</v>
      </c>
      <c r="AD14" s="5">
        <v>7</v>
      </c>
      <c r="AE14" s="5">
        <v>3</v>
      </c>
      <c r="AF14" s="5">
        <v>6</v>
      </c>
      <c r="AG14" s="5">
        <v>2</v>
      </c>
      <c r="AH14" s="19">
        <f t="shared" si="12"/>
        <v>0.88571428571428568</v>
      </c>
      <c r="AI14" s="5" t="s">
        <v>259</v>
      </c>
      <c r="AJ14" s="2">
        <v>1.8302333329327458</v>
      </c>
      <c r="AK14" s="2">
        <v>3.2968508002065051</v>
      </c>
      <c r="AL14" s="2">
        <v>0.57407407407407407</v>
      </c>
      <c r="AM14" s="2">
        <v>0.88571428571428568</v>
      </c>
      <c r="AN14" s="19">
        <f t="shared" si="13"/>
        <v>7.5868724929276112</v>
      </c>
    </row>
    <row r="15" spans="1:40" ht="45" x14ac:dyDescent="0.25">
      <c r="A15" s="27"/>
      <c r="B15" s="5" t="s">
        <v>261</v>
      </c>
      <c r="C15" s="18" t="s">
        <v>256</v>
      </c>
      <c r="D15" s="20">
        <v>41</v>
      </c>
      <c r="E15" s="5">
        <v>455</v>
      </c>
      <c r="F15" s="19">
        <f t="shared" si="2"/>
        <v>9.0109890109890109E-2</v>
      </c>
      <c r="G15" s="19">
        <f t="shared" si="3"/>
        <v>2.4067253522466427</v>
      </c>
      <c r="H15" s="19">
        <f t="shared" si="4"/>
        <v>0.21686975701563155</v>
      </c>
      <c r="I15" s="19">
        <f t="shared" si="5"/>
        <v>2.1686975701563154</v>
      </c>
      <c r="J15" s="20">
        <v>125</v>
      </c>
      <c r="K15" s="2">
        <v>1937</v>
      </c>
      <c r="L15" s="20">
        <v>41</v>
      </c>
      <c r="M15" s="2">
        <v>50</v>
      </c>
      <c r="N15" s="19">
        <f t="shared" si="0"/>
        <v>6.4532782653588028E-2</v>
      </c>
      <c r="O15" s="19">
        <f t="shared" si="1"/>
        <v>0.82</v>
      </c>
      <c r="P15" s="19">
        <f t="shared" si="6"/>
        <v>5.2916881775942178E-2</v>
      </c>
      <c r="Q15" s="19">
        <f t="shared" si="7"/>
        <v>5.2916881775942182</v>
      </c>
      <c r="R15" s="5">
        <v>2</v>
      </c>
      <c r="S15" s="2">
        <v>27</v>
      </c>
      <c r="T15" s="5">
        <v>0.5</v>
      </c>
      <c r="U15" s="5">
        <v>0.5</v>
      </c>
      <c r="V15" s="20">
        <v>41</v>
      </c>
      <c r="W15" s="2">
        <v>50</v>
      </c>
      <c r="X15" s="19">
        <f t="shared" si="8"/>
        <v>7.407407407407407E-2</v>
      </c>
      <c r="Y15" s="19">
        <f t="shared" si="9"/>
        <v>1</v>
      </c>
      <c r="Z15" s="19">
        <f t="shared" si="10"/>
        <v>0.82</v>
      </c>
      <c r="AA15" s="19">
        <f t="shared" si="11"/>
        <v>0.6074074074074074</v>
      </c>
      <c r="AB15" s="20">
        <v>41</v>
      </c>
      <c r="AC15" s="2">
        <v>50</v>
      </c>
      <c r="AD15" s="5">
        <v>7</v>
      </c>
      <c r="AE15" s="5">
        <v>1</v>
      </c>
      <c r="AF15" s="5">
        <v>6</v>
      </c>
      <c r="AG15" s="5">
        <v>1</v>
      </c>
      <c r="AH15" s="19">
        <f t="shared" si="12"/>
        <v>0.19523809523809524</v>
      </c>
      <c r="AI15" s="5" t="s">
        <v>261</v>
      </c>
      <c r="AJ15" s="2">
        <v>2.1686975701563154</v>
      </c>
      <c r="AK15" s="2">
        <v>5.2916881775942182</v>
      </c>
      <c r="AL15" s="2">
        <v>0.6074074074074074</v>
      </c>
      <c r="AM15" s="2">
        <v>0.19523809523809524</v>
      </c>
      <c r="AN15" s="19">
        <f t="shared" si="13"/>
        <v>9.2630312503960361</v>
      </c>
    </row>
    <row r="16" spans="1:40" ht="45" x14ac:dyDescent="0.25">
      <c r="A16" s="27"/>
      <c r="B16" s="24" t="s">
        <v>262</v>
      </c>
      <c r="C16" s="18" t="s">
        <v>256</v>
      </c>
      <c r="D16" s="20">
        <v>41</v>
      </c>
      <c r="E16" s="5">
        <v>455</v>
      </c>
      <c r="F16" s="19">
        <f t="shared" si="2"/>
        <v>9.0109890109890109E-2</v>
      </c>
      <c r="G16" s="19">
        <f t="shared" si="3"/>
        <v>2.4067253522466427</v>
      </c>
      <c r="H16" s="19">
        <f t="shared" si="4"/>
        <v>0.21686975701563155</v>
      </c>
      <c r="I16" s="19">
        <f t="shared" si="5"/>
        <v>2.1686975701563154</v>
      </c>
      <c r="J16" s="20">
        <v>125</v>
      </c>
      <c r="K16" s="2">
        <v>1937</v>
      </c>
      <c r="L16" s="20">
        <v>41</v>
      </c>
      <c r="M16" s="2">
        <v>50</v>
      </c>
      <c r="N16" s="19">
        <f t="shared" si="0"/>
        <v>6.4532782653588028E-2</v>
      </c>
      <c r="O16" s="19">
        <f t="shared" si="1"/>
        <v>0.82</v>
      </c>
      <c r="P16" s="19">
        <f t="shared" si="6"/>
        <v>5.2916881775942178E-2</v>
      </c>
      <c r="Q16" s="19">
        <f t="shared" si="7"/>
        <v>5.2916881775942182</v>
      </c>
      <c r="R16" s="5">
        <v>2</v>
      </c>
      <c r="S16" s="2">
        <v>27</v>
      </c>
      <c r="T16" s="5">
        <v>0.5</v>
      </c>
      <c r="U16" s="5">
        <v>0.5</v>
      </c>
      <c r="V16" s="20">
        <v>41</v>
      </c>
      <c r="W16" s="2">
        <v>50</v>
      </c>
      <c r="X16" s="19">
        <f t="shared" si="8"/>
        <v>7.407407407407407E-2</v>
      </c>
      <c r="Y16" s="19">
        <f t="shared" si="9"/>
        <v>1</v>
      </c>
      <c r="Z16" s="19">
        <f t="shared" si="10"/>
        <v>0.82</v>
      </c>
      <c r="AA16" s="19">
        <f t="shared" si="11"/>
        <v>0.6074074074074074</v>
      </c>
      <c r="AB16" s="20">
        <v>41</v>
      </c>
      <c r="AC16" s="2">
        <v>50</v>
      </c>
      <c r="AD16" s="5">
        <v>7</v>
      </c>
      <c r="AE16" s="5">
        <v>1</v>
      </c>
      <c r="AF16" s="5">
        <v>6</v>
      </c>
      <c r="AG16" s="5">
        <v>1</v>
      </c>
      <c r="AH16" s="19">
        <f t="shared" si="12"/>
        <v>0.19523809523809524</v>
      </c>
      <c r="AI16" s="24" t="s">
        <v>262</v>
      </c>
      <c r="AJ16" s="2">
        <v>2.1686975701563154</v>
      </c>
      <c r="AK16" s="2">
        <v>5.2916881775942182</v>
      </c>
      <c r="AL16" s="2">
        <v>0.6074074074074074</v>
      </c>
      <c r="AM16" s="2">
        <v>0.19523809523809524</v>
      </c>
      <c r="AN16" s="19">
        <f t="shared" si="13"/>
        <v>9.2630312503960361</v>
      </c>
    </row>
    <row r="17" spans="1:40" ht="90" x14ac:dyDescent="0.25">
      <c r="A17" s="27" t="s">
        <v>263</v>
      </c>
      <c r="B17" s="5" t="s">
        <v>264</v>
      </c>
      <c r="C17" s="18" t="s">
        <v>256</v>
      </c>
      <c r="D17" s="20">
        <v>41</v>
      </c>
      <c r="E17" s="5">
        <v>455</v>
      </c>
      <c r="F17" s="19">
        <f t="shared" si="2"/>
        <v>9.0109890109890109E-2</v>
      </c>
      <c r="G17" s="19">
        <f t="shared" si="3"/>
        <v>2.4067253522466427</v>
      </c>
      <c r="H17" s="19">
        <f t="shared" si="4"/>
        <v>0.21686975701563155</v>
      </c>
      <c r="I17" s="19">
        <f t="shared" si="5"/>
        <v>2.1686975701563154</v>
      </c>
      <c r="J17" s="20">
        <v>125</v>
      </c>
      <c r="K17" s="2">
        <v>1937</v>
      </c>
      <c r="L17" s="20">
        <v>41</v>
      </c>
      <c r="M17" s="2">
        <v>50</v>
      </c>
      <c r="N17" s="19">
        <f t="shared" si="0"/>
        <v>6.4532782653588028E-2</v>
      </c>
      <c r="O17" s="19">
        <f t="shared" si="1"/>
        <v>0.82</v>
      </c>
      <c r="P17" s="19">
        <f t="shared" si="6"/>
        <v>5.2916881775942178E-2</v>
      </c>
      <c r="Q17" s="19">
        <f t="shared" si="7"/>
        <v>5.2916881775942182</v>
      </c>
      <c r="R17" s="5">
        <v>2</v>
      </c>
      <c r="S17" s="2">
        <v>27</v>
      </c>
      <c r="T17" s="5">
        <v>0.5</v>
      </c>
      <c r="U17" s="5">
        <v>0.5</v>
      </c>
      <c r="V17" s="20">
        <v>41</v>
      </c>
      <c r="W17" s="2">
        <v>50</v>
      </c>
      <c r="X17" s="19">
        <f t="shared" si="8"/>
        <v>7.407407407407407E-2</v>
      </c>
      <c r="Y17" s="19">
        <f t="shared" si="9"/>
        <v>1</v>
      </c>
      <c r="Z17" s="19">
        <f t="shared" si="10"/>
        <v>0.82</v>
      </c>
      <c r="AA17" s="19">
        <f t="shared" si="11"/>
        <v>0.6074074074074074</v>
      </c>
      <c r="AB17" s="20">
        <v>41</v>
      </c>
      <c r="AC17" s="2">
        <v>50</v>
      </c>
      <c r="AD17" s="5">
        <v>7</v>
      </c>
      <c r="AE17" s="5">
        <v>1</v>
      </c>
      <c r="AF17" s="5">
        <v>6</v>
      </c>
      <c r="AG17" s="5">
        <v>1</v>
      </c>
      <c r="AH17" s="19">
        <f t="shared" si="12"/>
        <v>0.19523809523809524</v>
      </c>
      <c r="AI17" s="5" t="s">
        <v>264</v>
      </c>
      <c r="AJ17" s="2">
        <v>2.1686975701563154</v>
      </c>
      <c r="AK17" s="2">
        <v>5.2916881775942182</v>
      </c>
      <c r="AL17" s="2">
        <v>0.6074074074074074</v>
      </c>
      <c r="AM17" s="2">
        <v>0.19523809523809524</v>
      </c>
      <c r="AN17" s="19">
        <f t="shared" si="13"/>
        <v>9.2630312503960361</v>
      </c>
    </row>
    <row r="18" spans="1:40" ht="75" x14ac:dyDescent="0.25">
      <c r="A18" s="27" t="s">
        <v>265</v>
      </c>
      <c r="B18" s="24" t="s">
        <v>266</v>
      </c>
      <c r="C18" s="18" t="s">
        <v>860</v>
      </c>
      <c r="D18" s="20">
        <v>29</v>
      </c>
      <c r="E18" s="5">
        <v>455</v>
      </c>
      <c r="F18" s="19">
        <f t="shared" si="2"/>
        <v>6.3736263736263732E-2</v>
      </c>
      <c r="G18" s="19">
        <f t="shared" si="3"/>
        <v>2.7530015889644766</v>
      </c>
      <c r="H18" s="19">
        <f t="shared" si="4"/>
        <v>0.17546603534059299</v>
      </c>
      <c r="I18" s="19">
        <f t="shared" si="5"/>
        <v>1.75466035340593</v>
      </c>
      <c r="J18" s="20">
        <v>115</v>
      </c>
      <c r="K18" s="2">
        <v>1937</v>
      </c>
      <c r="L18" s="20">
        <v>29</v>
      </c>
      <c r="M18" s="2">
        <v>50</v>
      </c>
      <c r="N18" s="19">
        <f t="shared" si="0"/>
        <v>5.9370160041300982E-2</v>
      </c>
      <c r="O18" s="19">
        <f t="shared" si="1"/>
        <v>0.57999999999999996</v>
      </c>
      <c r="P18" s="19">
        <f t="shared" si="6"/>
        <v>3.4434692823954567E-2</v>
      </c>
      <c r="Q18" s="19">
        <f t="shared" si="7"/>
        <v>3.4434692823954567</v>
      </c>
      <c r="R18" s="5">
        <v>2</v>
      </c>
      <c r="S18" s="2">
        <v>27</v>
      </c>
      <c r="T18" s="5">
        <v>0.25</v>
      </c>
      <c r="U18" s="5">
        <v>1</v>
      </c>
      <c r="V18" s="20">
        <v>29</v>
      </c>
      <c r="W18" s="2">
        <v>50</v>
      </c>
      <c r="X18" s="19">
        <f t="shared" si="8"/>
        <v>7.407407407407407E-2</v>
      </c>
      <c r="Y18" s="19">
        <f t="shared" si="9"/>
        <v>1.25</v>
      </c>
      <c r="Z18" s="19">
        <f t="shared" si="10"/>
        <v>0.57999999999999996</v>
      </c>
      <c r="AA18" s="19">
        <f t="shared" si="11"/>
        <v>0.53703703703703698</v>
      </c>
      <c r="AB18" s="20">
        <v>29</v>
      </c>
      <c r="AC18" s="2">
        <v>50</v>
      </c>
      <c r="AD18" s="5">
        <v>7</v>
      </c>
      <c r="AE18" s="5">
        <v>2</v>
      </c>
      <c r="AF18" s="5">
        <v>6</v>
      </c>
      <c r="AG18" s="5">
        <v>1</v>
      </c>
      <c r="AH18" s="19">
        <f t="shared" si="12"/>
        <v>0.27619047619047615</v>
      </c>
      <c r="AI18" s="24" t="s">
        <v>266</v>
      </c>
      <c r="AJ18" s="2">
        <v>1.75466035340593</v>
      </c>
      <c r="AK18" s="2">
        <v>3.4434692823954567</v>
      </c>
      <c r="AL18" s="2">
        <v>0.53703703703703698</v>
      </c>
      <c r="AM18" s="2">
        <v>0.27619047619047615</v>
      </c>
      <c r="AN18" s="19">
        <f t="shared" si="13"/>
        <v>7.0113571490288997</v>
      </c>
    </row>
    <row r="19" spans="1:40" ht="60" x14ac:dyDescent="0.25">
      <c r="A19" s="27"/>
      <c r="B19" s="24" t="s">
        <v>267</v>
      </c>
      <c r="C19" s="18" t="s">
        <v>268</v>
      </c>
      <c r="D19" s="20">
        <v>15</v>
      </c>
      <c r="E19" s="5">
        <v>455</v>
      </c>
      <c r="F19" s="19">
        <f t="shared" si="2"/>
        <v>3.2967032967032968E-2</v>
      </c>
      <c r="G19" s="19">
        <f t="shared" si="3"/>
        <v>3.4122472178487402</v>
      </c>
      <c r="H19" s="19">
        <f t="shared" si="4"/>
        <v>0.11249166652248595</v>
      </c>
      <c r="I19" s="19">
        <f t="shared" si="5"/>
        <v>1.1249166652248594</v>
      </c>
      <c r="J19" s="20">
        <v>97</v>
      </c>
      <c r="K19" s="2">
        <v>1937</v>
      </c>
      <c r="L19" s="20">
        <v>15</v>
      </c>
      <c r="M19" s="2">
        <v>50</v>
      </c>
      <c r="N19" s="19">
        <f t="shared" si="0"/>
        <v>5.0077439339184307E-2</v>
      </c>
      <c r="O19" s="19">
        <f t="shared" si="1"/>
        <v>0.3</v>
      </c>
      <c r="P19" s="19">
        <f t="shared" si="6"/>
        <v>1.5023231801755292E-2</v>
      </c>
      <c r="Q19" s="19">
        <f t="shared" si="7"/>
        <v>1.5023231801755292</v>
      </c>
      <c r="R19" s="5">
        <v>1</v>
      </c>
      <c r="S19" s="2">
        <v>27</v>
      </c>
      <c r="T19" s="5">
        <v>0.25</v>
      </c>
      <c r="U19" s="5">
        <v>1</v>
      </c>
      <c r="V19" s="20">
        <v>15</v>
      </c>
      <c r="W19" s="2">
        <v>50</v>
      </c>
      <c r="X19" s="19">
        <f t="shared" si="8"/>
        <v>3.7037037037037035E-2</v>
      </c>
      <c r="Y19" s="19">
        <f t="shared" si="9"/>
        <v>1.25</v>
      </c>
      <c r="Z19" s="19">
        <f t="shared" si="10"/>
        <v>0.3</v>
      </c>
      <c r="AA19" s="19">
        <f t="shared" si="11"/>
        <v>0.1388888888888889</v>
      </c>
      <c r="AB19" s="20">
        <v>15</v>
      </c>
      <c r="AC19" s="2">
        <v>50</v>
      </c>
      <c r="AD19" s="5">
        <v>7</v>
      </c>
      <c r="AE19" s="5">
        <v>2</v>
      </c>
      <c r="AF19" s="5">
        <v>6</v>
      </c>
      <c r="AG19" s="5">
        <v>1</v>
      </c>
      <c r="AH19" s="19">
        <f t="shared" si="12"/>
        <v>0.14285714285714285</v>
      </c>
      <c r="AI19" s="24" t="s">
        <v>267</v>
      </c>
      <c r="AJ19" s="2">
        <v>1.1249166652248594</v>
      </c>
      <c r="AK19" s="2">
        <v>1.5023231801755292</v>
      </c>
      <c r="AL19" s="2">
        <v>0.1388888888888889</v>
      </c>
      <c r="AM19" s="2">
        <v>0.14285714285714285</v>
      </c>
      <c r="AN19" s="19">
        <f t="shared" si="13"/>
        <v>3.9089858771464203</v>
      </c>
    </row>
    <row r="20" spans="1:40" ht="60" x14ac:dyDescent="0.25">
      <c r="A20" s="27"/>
      <c r="B20" s="5" t="s">
        <v>269</v>
      </c>
      <c r="C20" s="18" t="s">
        <v>270</v>
      </c>
      <c r="D20" s="20">
        <v>29</v>
      </c>
      <c r="E20" s="5">
        <v>455</v>
      </c>
      <c r="F20" s="19">
        <f t="shared" si="2"/>
        <v>6.3736263736263732E-2</v>
      </c>
      <c r="G20" s="19">
        <f t="shared" si="3"/>
        <v>2.7530015889644766</v>
      </c>
      <c r="H20" s="19">
        <f t="shared" si="4"/>
        <v>0.17546603534059299</v>
      </c>
      <c r="I20" s="19">
        <f t="shared" si="5"/>
        <v>1.75466035340593</v>
      </c>
      <c r="J20" s="20">
        <v>101</v>
      </c>
      <c r="K20" s="2">
        <v>1937</v>
      </c>
      <c r="L20" s="20">
        <v>29</v>
      </c>
      <c r="M20" s="2">
        <v>50</v>
      </c>
      <c r="N20" s="19">
        <f t="shared" si="0"/>
        <v>5.2142488384099121E-2</v>
      </c>
      <c r="O20" s="19">
        <f t="shared" si="1"/>
        <v>0.57999999999999996</v>
      </c>
      <c r="P20" s="19">
        <f t="shared" si="6"/>
        <v>3.0242643262777487E-2</v>
      </c>
      <c r="Q20" s="19">
        <f t="shared" si="7"/>
        <v>3.0242643262777489</v>
      </c>
      <c r="R20" s="5">
        <v>1</v>
      </c>
      <c r="S20" s="2">
        <v>27</v>
      </c>
      <c r="T20" s="5">
        <v>0.5</v>
      </c>
      <c r="U20" s="5">
        <v>1</v>
      </c>
      <c r="V20" s="20">
        <v>29</v>
      </c>
      <c r="W20" s="2">
        <v>50</v>
      </c>
      <c r="X20" s="19">
        <f t="shared" si="8"/>
        <v>3.7037037037037035E-2</v>
      </c>
      <c r="Y20" s="19">
        <f t="shared" si="9"/>
        <v>1.5</v>
      </c>
      <c r="Z20" s="19">
        <f t="shared" si="10"/>
        <v>0.57999999999999996</v>
      </c>
      <c r="AA20" s="19">
        <f t="shared" si="11"/>
        <v>0.32222222222222219</v>
      </c>
      <c r="AB20" s="20">
        <v>29</v>
      </c>
      <c r="AC20" s="2">
        <v>50</v>
      </c>
      <c r="AD20" s="5">
        <v>7</v>
      </c>
      <c r="AE20" s="5">
        <v>2</v>
      </c>
      <c r="AF20" s="5">
        <v>6</v>
      </c>
      <c r="AG20" s="5">
        <v>1</v>
      </c>
      <c r="AH20" s="19">
        <f t="shared" si="12"/>
        <v>0.27619047619047615</v>
      </c>
      <c r="AI20" s="5" t="s">
        <v>269</v>
      </c>
      <c r="AJ20" s="2">
        <v>1.75466035340593</v>
      </c>
      <c r="AK20" s="2">
        <v>3.0242643262777489</v>
      </c>
      <c r="AL20" s="2">
        <v>0.32222222222222219</v>
      </c>
      <c r="AM20" s="2">
        <v>0.27619047619047615</v>
      </c>
      <c r="AN20" s="19">
        <f t="shared" si="13"/>
        <v>6.3773373780963771</v>
      </c>
    </row>
    <row r="21" spans="1:40" x14ac:dyDescent="0.25">
      <c r="A21" s="27"/>
      <c r="B21" s="1" t="s">
        <v>859</v>
      </c>
      <c r="C21" s="18" t="s">
        <v>272</v>
      </c>
      <c r="D21" s="20">
        <v>20</v>
      </c>
      <c r="E21" s="5">
        <v>455</v>
      </c>
      <c r="F21" s="19">
        <f t="shared" si="2"/>
        <v>4.3956043956043959E-2</v>
      </c>
      <c r="G21" s="19">
        <f t="shared" si="3"/>
        <v>3.1245651453969594</v>
      </c>
      <c r="H21" s="19">
        <f t="shared" si="4"/>
        <v>0.13734352287459164</v>
      </c>
      <c r="I21" s="19">
        <f t="shared" si="5"/>
        <v>1.3734352287459164</v>
      </c>
      <c r="J21" s="20">
        <v>96</v>
      </c>
      <c r="K21" s="2">
        <v>1937</v>
      </c>
      <c r="L21" s="20">
        <v>20</v>
      </c>
      <c r="M21" s="2">
        <v>50</v>
      </c>
      <c r="N21" s="19">
        <f t="shared" si="0"/>
        <v>4.9561177077955598E-2</v>
      </c>
      <c r="O21" s="19">
        <f t="shared" si="1"/>
        <v>0.4</v>
      </c>
      <c r="P21" s="19">
        <f t="shared" si="6"/>
        <v>1.9824470831182241E-2</v>
      </c>
      <c r="Q21" s="19">
        <f t="shared" si="7"/>
        <v>1.9824470831182242</v>
      </c>
      <c r="R21" s="5">
        <v>1</v>
      </c>
      <c r="S21" s="2">
        <v>27</v>
      </c>
      <c r="T21" s="5">
        <v>0.25</v>
      </c>
      <c r="U21" s="5">
        <v>1</v>
      </c>
      <c r="V21" s="20">
        <v>20</v>
      </c>
      <c r="W21" s="2">
        <v>50</v>
      </c>
      <c r="X21" s="19">
        <f t="shared" si="8"/>
        <v>3.7037037037037035E-2</v>
      </c>
      <c r="Y21" s="19">
        <f t="shared" si="9"/>
        <v>1.25</v>
      </c>
      <c r="Z21" s="19">
        <f t="shared" si="10"/>
        <v>0.4</v>
      </c>
      <c r="AA21" s="19">
        <f t="shared" si="11"/>
        <v>0.18518518518518517</v>
      </c>
      <c r="AB21" s="20">
        <v>20</v>
      </c>
      <c r="AC21" s="2">
        <v>50</v>
      </c>
      <c r="AD21" s="5">
        <v>7</v>
      </c>
      <c r="AE21" s="5">
        <v>2</v>
      </c>
      <c r="AF21" s="5">
        <v>6</v>
      </c>
      <c r="AG21" s="5">
        <v>2</v>
      </c>
      <c r="AH21" s="19">
        <f t="shared" si="12"/>
        <v>0.38095238095238099</v>
      </c>
      <c r="AI21" s="1" t="s">
        <v>271</v>
      </c>
      <c r="AJ21" s="2">
        <v>1.3734352287459164</v>
      </c>
      <c r="AK21" s="2">
        <v>1.9824470831182242</v>
      </c>
      <c r="AL21" s="2">
        <v>0.18518518518518517</v>
      </c>
      <c r="AM21" s="2">
        <v>0.38095238095238099</v>
      </c>
      <c r="AN21" s="19">
        <f t="shared" si="13"/>
        <v>4.9220198780017066</v>
      </c>
    </row>
    <row r="22" spans="1:40" x14ac:dyDescent="0.25">
      <c r="R22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N31"/>
  <sheetViews>
    <sheetView zoomScale="80" zoomScaleNormal="80" workbookViewId="0"/>
  </sheetViews>
  <sheetFormatPr baseColWidth="10" defaultRowHeight="15.75" x14ac:dyDescent="0.25"/>
  <cols>
    <col min="1" max="1" width="20.25" style="22" customWidth="1"/>
    <col min="2" max="3" width="30.625" style="22" customWidth="1"/>
    <col min="4" max="5" width="7.75" style="19" customWidth="1"/>
    <col min="6" max="11" width="11.625" style="19" customWidth="1"/>
    <col min="12" max="12" width="7.75" style="19" customWidth="1"/>
    <col min="13" max="13" width="7.25" style="19" customWidth="1"/>
    <col min="14" max="14" width="11.625" style="19" customWidth="1"/>
    <col min="15" max="15" width="11.5" style="19" customWidth="1"/>
    <col min="16" max="16" width="11.625" style="19" customWidth="1"/>
    <col min="17" max="17" width="11.5" style="19" customWidth="1"/>
    <col min="18" max="16384" width="11" style="19"/>
  </cols>
  <sheetData>
    <row r="1" spans="1:40" ht="48" x14ac:dyDescent="0.3">
      <c r="A1" s="34" t="s">
        <v>877</v>
      </c>
      <c r="B1" s="34" t="s">
        <v>878</v>
      </c>
      <c r="C1" s="34" t="s">
        <v>879</v>
      </c>
      <c r="D1" s="35" t="s">
        <v>757</v>
      </c>
      <c r="E1" s="36" t="s">
        <v>758</v>
      </c>
      <c r="F1" s="36" t="s">
        <v>83</v>
      </c>
      <c r="G1" s="36" t="s">
        <v>84</v>
      </c>
      <c r="H1" s="36" t="s">
        <v>85</v>
      </c>
      <c r="I1" s="36" t="s">
        <v>87</v>
      </c>
      <c r="J1" s="37" t="s">
        <v>869</v>
      </c>
      <c r="K1" s="37" t="s">
        <v>870</v>
      </c>
      <c r="L1" s="37" t="s">
        <v>81</v>
      </c>
      <c r="M1" s="37" t="s">
        <v>82</v>
      </c>
      <c r="N1" s="37" t="s">
        <v>871</v>
      </c>
      <c r="O1" s="37" t="s">
        <v>872</v>
      </c>
      <c r="P1" s="37" t="s">
        <v>873</v>
      </c>
      <c r="Q1" s="37" t="s">
        <v>86</v>
      </c>
      <c r="R1" s="38" t="s">
        <v>89</v>
      </c>
      <c r="S1" s="38" t="s">
        <v>90</v>
      </c>
      <c r="T1" s="38" t="s">
        <v>880</v>
      </c>
      <c r="U1" s="38" t="s">
        <v>881</v>
      </c>
      <c r="V1" s="38" t="s">
        <v>81</v>
      </c>
      <c r="W1" s="38" t="s">
        <v>82</v>
      </c>
      <c r="X1" s="38" t="s">
        <v>91</v>
      </c>
      <c r="Y1" s="38" t="s">
        <v>92</v>
      </c>
      <c r="Z1" s="38" t="s">
        <v>88</v>
      </c>
      <c r="AA1" s="38" t="s">
        <v>93</v>
      </c>
      <c r="AB1" s="39" t="s">
        <v>81</v>
      </c>
      <c r="AC1" s="39" t="s">
        <v>82</v>
      </c>
      <c r="AD1" s="39" t="s">
        <v>882</v>
      </c>
      <c r="AE1" s="39" t="s">
        <v>883</v>
      </c>
      <c r="AF1" s="39" t="s">
        <v>884</v>
      </c>
      <c r="AG1" s="39" t="s">
        <v>885</v>
      </c>
      <c r="AH1" s="39" t="s">
        <v>94</v>
      </c>
      <c r="AI1" s="34" t="s">
        <v>878</v>
      </c>
      <c r="AJ1" s="40" t="s">
        <v>886</v>
      </c>
      <c r="AK1" s="40" t="s">
        <v>887</v>
      </c>
      <c r="AL1" s="34" t="s">
        <v>93</v>
      </c>
      <c r="AM1" s="40" t="s">
        <v>888</v>
      </c>
      <c r="AN1" s="34" t="s">
        <v>889</v>
      </c>
    </row>
    <row r="2" spans="1:40" ht="30" x14ac:dyDescent="0.25">
      <c r="B2" s="23" t="s">
        <v>273</v>
      </c>
      <c r="C2" s="23" t="s">
        <v>274</v>
      </c>
      <c r="D2" s="19">
        <v>7</v>
      </c>
      <c r="E2" s="19">
        <v>703</v>
      </c>
      <c r="F2" s="19">
        <f>(D2/E2)</f>
        <v>9.9573257467994308E-3</v>
      </c>
      <c r="G2" s="19">
        <f>-LN(F2)</f>
        <v>4.6094467427553516</v>
      </c>
      <c r="H2" s="19">
        <f>(F2*G2)</f>
        <v>4.5897762730138639E-2</v>
      </c>
      <c r="I2" s="19">
        <f>(H2*10)</f>
        <v>0.45897762730138636</v>
      </c>
      <c r="J2" s="19">
        <v>41</v>
      </c>
      <c r="K2" s="19">
        <v>2987</v>
      </c>
      <c r="L2" s="19">
        <v>7</v>
      </c>
      <c r="M2" s="19">
        <v>50</v>
      </c>
      <c r="N2" s="19">
        <f t="shared" ref="N2:N26" si="0">(J2/K2)</f>
        <v>1.3726146635420154E-2</v>
      </c>
      <c r="O2" s="19">
        <f t="shared" ref="O2:O26" si="1">(L2/M2)</f>
        <v>0.14000000000000001</v>
      </c>
      <c r="P2" s="19">
        <f>(N2*O2)</f>
        <v>1.9216605289588218E-3</v>
      </c>
      <c r="Q2" s="19">
        <f>(P2*100)</f>
        <v>0.19216605289588218</v>
      </c>
      <c r="R2" s="19">
        <v>1</v>
      </c>
      <c r="S2" s="19">
        <v>29</v>
      </c>
      <c r="T2" s="1">
        <v>0</v>
      </c>
      <c r="U2" s="1">
        <v>1</v>
      </c>
      <c r="V2" s="19">
        <v>7</v>
      </c>
      <c r="W2" s="19">
        <v>50</v>
      </c>
      <c r="X2" s="19">
        <f>(R2/S2)</f>
        <v>3.4482758620689655E-2</v>
      </c>
      <c r="Y2" s="19">
        <f>(T2+U2)</f>
        <v>1</v>
      </c>
      <c r="Z2" s="19">
        <f>(V2/W2)</f>
        <v>0.14000000000000001</v>
      </c>
      <c r="AA2" s="19">
        <f>(X2*Y2*Z2)*10</f>
        <v>4.8275862068965517E-2</v>
      </c>
      <c r="AB2" s="19">
        <v>7</v>
      </c>
      <c r="AC2" s="19">
        <v>50</v>
      </c>
      <c r="AD2" s="5">
        <v>5</v>
      </c>
      <c r="AE2" s="5">
        <v>1</v>
      </c>
      <c r="AF2" s="5">
        <v>2</v>
      </c>
      <c r="AG2" s="5">
        <v>1</v>
      </c>
      <c r="AH2" s="19">
        <f>(AE2/AD2)*(AG2/AF2)*(AB2/AC2)*10</f>
        <v>0.14000000000000001</v>
      </c>
      <c r="AI2" s="23" t="s">
        <v>273</v>
      </c>
      <c r="AJ2" s="23">
        <v>0.45897762730138636</v>
      </c>
      <c r="AK2" s="19">
        <v>0.19216605289588218</v>
      </c>
      <c r="AL2" s="19">
        <v>4.8275862068965517E-2</v>
      </c>
      <c r="AM2" s="19">
        <v>0.14000000000000001</v>
      </c>
      <c r="AN2" s="19">
        <v>1.8394195422662341</v>
      </c>
    </row>
    <row r="3" spans="1:40" ht="30" x14ac:dyDescent="0.25">
      <c r="A3" s="22" t="s">
        <v>851</v>
      </c>
      <c r="B3" s="23" t="s">
        <v>853</v>
      </c>
      <c r="C3" s="23" t="s">
        <v>275</v>
      </c>
      <c r="D3" s="19">
        <v>37</v>
      </c>
      <c r="E3" s="19">
        <v>703</v>
      </c>
      <c r="F3" s="19">
        <f t="shared" ref="F3:F26" si="2">(D3/E3)</f>
        <v>5.2631578947368418E-2</v>
      </c>
      <c r="G3" s="19">
        <f t="shared" ref="G3:G26" si="3">-LN(F3)</f>
        <v>2.9444389791664407</v>
      </c>
      <c r="H3" s="19">
        <f t="shared" ref="H3:H26" si="4">(F3*G3)</f>
        <v>0.15497047258770741</v>
      </c>
      <c r="I3" s="19">
        <f t="shared" ref="I3:I26" si="5">(H3*10)</f>
        <v>1.5497047258770742</v>
      </c>
      <c r="J3" s="19">
        <v>214</v>
      </c>
      <c r="K3" s="19">
        <v>2987</v>
      </c>
      <c r="L3" s="19">
        <v>37</v>
      </c>
      <c r="M3" s="19">
        <v>50</v>
      </c>
      <c r="N3" s="19">
        <f t="shared" si="0"/>
        <v>7.1643789755607631E-2</v>
      </c>
      <c r="O3" s="19">
        <f t="shared" si="1"/>
        <v>0.74</v>
      </c>
      <c r="P3" s="19">
        <f t="shared" ref="P3:P26" si="6">(N3*O3)</f>
        <v>5.3016404419149649E-2</v>
      </c>
      <c r="Q3" s="19">
        <f t="shared" ref="Q3:Q26" si="7">(P3*100)</f>
        <v>5.301640441914965</v>
      </c>
      <c r="R3" s="19">
        <v>2</v>
      </c>
      <c r="S3" s="19">
        <v>29</v>
      </c>
      <c r="T3" s="1">
        <v>0.25</v>
      </c>
      <c r="U3" s="1">
        <v>2</v>
      </c>
      <c r="V3" s="19">
        <v>37</v>
      </c>
      <c r="W3" s="19">
        <v>50</v>
      </c>
      <c r="X3" s="19">
        <f t="shared" ref="X3:X26" si="8">(R3/S3)</f>
        <v>6.8965517241379309E-2</v>
      </c>
      <c r="Y3" s="19">
        <f t="shared" ref="Y3:Y26" si="9">(T3+U3)</f>
        <v>2.25</v>
      </c>
      <c r="Z3" s="19">
        <f t="shared" ref="Z3:Z26" si="10">(V3/W3)</f>
        <v>0.74</v>
      </c>
      <c r="AA3" s="19">
        <f t="shared" ref="AA3:AA26" si="11">(X3*Y3*Z3)*10</f>
        <v>1.1482758620689655</v>
      </c>
      <c r="AB3" s="19">
        <v>37</v>
      </c>
      <c r="AC3" s="19">
        <v>50</v>
      </c>
      <c r="AD3" s="5">
        <v>5</v>
      </c>
      <c r="AE3" s="5">
        <v>2</v>
      </c>
      <c r="AF3" s="5">
        <v>2</v>
      </c>
      <c r="AG3" s="5">
        <v>1</v>
      </c>
      <c r="AH3" s="19">
        <f t="shared" ref="AH3:AH26" si="12">(AE3/AD3)*(AG3/AF3)*(AB3/AC3)*10</f>
        <v>1.48</v>
      </c>
      <c r="AI3" s="23" t="s">
        <v>853</v>
      </c>
      <c r="AJ3" s="23">
        <v>1.5497047258770742</v>
      </c>
      <c r="AK3" s="19">
        <v>5.301640441914965</v>
      </c>
      <c r="AL3" s="19">
        <v>1.1482758620689655</v>
      </c>
      <c r="AM3" s="19">
        <v>1.48</v>
      </c>
      <c r="AN3" s="19">
        <v>10.479621029861004</v>
      </c>
    </row>
    <row r="4" spans="1:40" ht="30" x14ac:dyDescent="0.25">
      <c r="A4" s="23" t="s">
        <v>852</v>
      </c>
      <c r="B4" s="23" t="s">
        <v>854</v>
      </c>
      <c r="C4" s="23" t="s">
        <v>276</v>
      </c>
      <c r="D4" s="19">
        <v>35</v>
      </c>
      <c r="E4" s="19">
        <v>703</v>
      </c>
      <c r="F4" s="19">
        <f t="shared" si="2"/>
        <v>4.9786628733997154E-2</v>
      </c>
      <c r="G4" s="19">
        <f t="shared" si="3"/>
        <v>3.0000088303212511</v>
      </c>
      <c r="H4" s="19">
        <f t="shared" si="4"/>
        <v>0.1493603258339172</v>
      </c>
      <c r="I4" s="19">
        <f t="shared" si="5"/>
        <v>1.4936032583391721</v>
      </c>
      <c r="J4" s="19">
        <v>175</v>
      </c>
      <c r="K4" s="19">
        <v>2987</v>
      </c>
      <c r="L4" s="19">
        <v>35</v>
      </c>
      <c r="M4" s="19">
        <v>50</v>
      </c>
      <c r="N4" s="19">
        <f t="shared" si="0"/>
        <v>5.858721124874456E-2</v>
      </c>
      <c r="O4" s="19">
        <f t="shared" si="1"/>
        <v>0.7</v>
      </c>
      <c r="P4" s="19">
        <f t="shared" si="6"/>
        <v>4.1011047874121187E-2</v>
      </c>
      <c r="Q4" s="19">
        <f t="shared" si="7"/>
        <v>4.1011047874121189</v>
      </c>
      <c r="R4" s="19">
        <v>1</v>
      </c>
      <c r="S4" s="19">
        <v>29</v>
      </c>
      <c r="T4" s="1">
        <v>0.25</v>
      </c>
      <c r="U4" s="1">
        <v>1</v>
      </c>
      <c r="V4" s="19">
        <v>35</v>
      </c>
      <c r="W4" s="19">
        <v>50</v>
      </c>
      <c r="X4" s="19">
        <f t="shared" si="8"/>
        <v>3.4482758620689655E-2</v>
      </c>
      <c r="Y4" s="19">
        <f t="shared" si="9"/>
        <v>1.25</v>
      </c>
      <c r="Z4" s="19">
        <f t="shared" si="10"/>
        <v>0.7</v>
      </c>
      <c r="AA4" s="19">
        <f t="shared" si="11"/>
        <v>0.30172413793103448</v>
      </c>
      <c r="AB4" s="19">
        <v>35</v>
      </c>
      <c r="AC4" s="19">
        <v>50</v>
      </c>
      <c r="AD4" s="5">
        <v>5</v>
      </c>
      <c r="AE4" s="5">
        <v>2</v>
      </c>
      <c r="AF4" s="5">
        <v>2</v>
      </c>
      <c r="AG4" s="5">
        <v>1</v>
      </c>
      <c r="AH4" s="19">
        <f t="shared" si="12"/>
        <v>1.4</v>
      </c>
      <c r="AI4" s="23" t="s">
        <v>854</v>
      </c>
      <c r="AJ4" s="23">
        <v>1.4936032583391721</v>
      </c>
      <c r="AK4" s="19">
        <v>4.1011047874121189</v>
      </c>
      <c r="AL4" s="19">
        <v>0.30172413793103448</v>
      </c>
      <c r="AM4" s="19">
        <v>1.4</v>
      </c>
      <c r="AN4" s="19">
        <v>8.2964321836823256</v>
      </c>
    </row>
    <row r="5" spans="1:40" x14ac:dyDescent="0.25">
      <c r="A5" s="25"/>
      <c r="B5" s="23" t="s">
        <v>150</v>
      </c>
      <c r="C5" s="23" t="s">
        <v>277</v>
      </c>
      <c r="D5" s="19">
        <v>47</v>
      </c>
      <c r="E5" s="19">
        <v>703</v>
      </c>
      <c r="F5" s="19">
        <f t="shared" si="2"/>
        <v>6.6856330014224752E-2</v>
      </c>
      <c r="G5" s="19">
        <f t="shared" si="3"/>
        <v>2.7052092901006062</v>
      </c>
      <c r="H5" s="19">
        <f t="shared" si="4"/>
        <v>0.18086036505651279</v>
      </c>
      <c r="I5" s="19">
        <f t="shared" si="5"/>
        <v>1.808603650565128</v>
      </c>
      <c r="J5" s="19">
        <v>208</v>
      </c>
      <c r="K5" s="19">
        <v>2987</v>
      </c>
      <c r="L5" s="19">
        <v>47</v>
      </c>
      <c r="M5" s="19">
        <v>50</v>
      </c>
      <c r="N5" s="19">
        <f t="shared" si="0"/>
        <v>6.9635085369936386E-2</v>
      </c>
      <c r="O5" s="19">
        <f t="shared" si="1"/>
        <v>0.94</v>
      </c>
      <c r="P5" s="19">
        <f t="shared" si="6"/>
        <v>6.5456980247740201E-2</v>
      </c>
      <c r="Q5" s="19">
        <f t="shared" si="7"/>
        <v>6.54569802477402</v>
      </c>
      <c r="R5" s="19">
        <v>1</v>
      </c>
      <c r="S5" s="19">
        <v>29</v>
      </c>
      <c r="T5" s="1">
        <v>0.25</v>
      </c>
      <c r="U5" s="1">
        <v>1</v>
      </c>
      <c r="V5" s="19">
        <v>47</v>
      </c>
      <c r="W5" s="19">
        <v>50</v>
      </c>
      <c r="X5" s="19">
        <f t="shared" si="8"/>
        <v>3.4482758620689655E-2</v>
      </c>
      <c r="Y5" s="19">
        <f t="shared" si="9"/>
        <v>1.25</v>
      </c>
      <c r="Z5" s="19">
        <f t="shared" si="10"/>
        <v>0.94</v>
      </c>
      <c r="AA5" s="19">
        <f t="shared" si="11"/>
        <v>0.40517241379310343</v>
      </c>
      <c r="AB5" s="19">
        <v>47</v>
      </c>
      <c r="AC5" s="19">
        <v>50</v>
      </c>
      <c r="AD5" s="5">
        <v>5</v>
      </c>
      <c r="AE5" s="5">
        <v>2</v>
      </c>
      <c r="AF5" s="5">
        <v>2</v>
      </c>
      <c r="AG5" s="5">
        <v>1</v>
      </c>
      <c r="AH5" s="19">
        <f t="shared" si="12"/>
        <v>1.88</v>
      </c>
      <c r="AI5" s="23" t="s">
        <v>150</v>
      </c>
      <c r="AJ5" s="23">
        <v>1.808603650565128</v>
      </c>
      <c r="AK5" s="19">
        <v>6.54569802477402</v>
      </c>
      <c r="AL5" s="19">
        <v>0.40517241379310343</v>
      </c>
      <c r="AM5" s="19">
        <v>1.88</v>
      </c>
      <c r="AN5" s="19">
        <v>11.63947408913225</v>
      </c>
    </row>
    <row r="6" spans="1:40" ht="60" x14ac:dyDescent="0.25">
      <c r="A6" s="1" t="s">
        <v>278</v>
      </c>
      <c r="B6" s="1" t="s">
        <v>279</v>
      </c>
      <c r="C6" s="1" t="s">
        <v>280</v>
      </c>
      <c r="D6" s="19">
        <v>10</v>
      </c>
      <c r="E6" s="19">
        <v>703</v>
      </c>
      <c r="F6" s="19">
        <f t="shared" si="2"/>
        <v>1.422475106685633E-2</v>
      </c>
      <c r="G6" s="19">
        <f t="shared" si="3"/>
        <v>4.2527717988166192</v>
      </c>
      <c r="H6" s="19">
        <f t="shared" si="4"/>
        <v>6.0494620182313219E-2</v>
      </c>
      <c r="I6" s="19">
        <f t="shared" si="5"/>
        <v>0.60494620182313219</v>
      </c>
      <c r="J6" s="19">
        <v>77</v>
      </c>
      <c r="K6" s="19">
        <v>2987</v>
      </c>
      <c r="L6" s="19">
        <v>10</v>
      </c>
      <c r="M6" s="19">
        <v>50</v>
      </c>
      <c r="N6" s="19">
        <f t="shared" si="0"/>
        <v>2.5778372949447605E-2</v>
      </c>
      <c r="O6" s="19">
        <f t="shared" si="1"/>
        <v>0.2</v>
      </c>
      <c r="P6" s="19">
        <f t="shared" si="6"/>
        <v>5.1556745898895216E-3</v>
      </c>
      <c r="Q6" s="19">
        <f t="shared" si="7"/>
        <v>0.51556745898895218</v>
      </c>
      <c r="R6" s="19">
        <v>2</v>
      </c>
      <c r="S6" s="19">
        <v>29</v>
      </c>
      <c r="T6" s="1">
        <v>0.25</v>
      </c>
      <c r="U6" s="1">
        <v>2</v>
      </c>
      <c r="V6" s="19">
        <v>10</v>
      </c>
      <c r="W6" s="19">
        <v>50</v>
      </c>
      <c r="X6" s="19">
        <f t="shared" si="8"/>
        <v>6.8965517241379309E-2</v>
      </c>
      <c r="Y6" s="19">
        <f t="shared" si="9"/>
        <v>2.25</v>
      </c>
      <c r="Z6" s="19">
        <f t="shared" si="10"/>
        <v>0.2</v>
      </c>
      <c r="AA6" s="19">
        <f t="shared" si="11"/>
        <v>0.31034482758620691</v>
      </c>
      <c r="AB6" s="19">
        <v>10</v>
      </c>
      <c r="AC6" s="19">
        <v>50</v>
      </c>
      <c r="AD6" s="5">
        <v>5</v>
      </c>
      <c r="AE6" s="5">
        <v>5</v>
      </c>
      <c r="AF6" s="5">
        <v>2</v>
      </c>
      <c r="AG6" s="5">
        <v>2</v>
      </c>
      <c r="AH6" s="19">
        <f t="shared" si="12"/>
        <v>2</v>
      </c>
      <c r="AI6" s="1" t="s">
        <v>279</v>
      </c>
      <c r="AJ6" s="1">
        <v>0.60494620182313219</v>
      </c>
      <c r="AK6" s="19">
        <v>0.51556745898895218</v>
      </c>
      <c r="AL6" s="19">
        <v>0.31034482758620691</v>
      </c>
      <c r="AM6" s="19">
        <v>2</v>
      </c>
      <c r="AN6" s="19">
        <v>4.4308584883982913</v>
      </c>
    </row>
    <row r="7" spans="1:40" ht="60" x14ac:dyDescent="0.25">
      <c r="A7" s="1" t="s">
        <v>281</v>
      </c>
      <c r="B7" s="24" t="s">
        <v>282</v>
      </c>
      <c r="C7" s="1" t="s">
        <v>283</v>
      </c>
      <c r="D7" s="19">
        <v>15</v>
      </c>
      <c r="E7" s="19">
        <v>703</v>
      </c>
      <c r="F7" s="19">
        <f t="shared" si="2"/>
        <v>2.1337126600284494E-2</v>
      </c>
      <c r="G7" s="19">
        <f t="shared" si="3"/>
        <v>3.847306690708455</v>
      </c>
      <c r="H7" s="19">
        <f t="shared" si="4"/>
        <v>8.2090469929767887E-2</v>
      </c>
      <c r="I7" s="19">
        <f t="shared" si="5"/>
        <v>0.82090469929767884</v>
      </c>
      <c r="J7" s="19">
        <v>102</v>
      </c>
      <c r="K7" s="19">
        <v>2987</v>
      </c>
      <c r="L7" s="19">
        <v>15</v>
      </c>
      <c r="M7" s="19">
        <v>50</v>
      </c>
      <c r="N7" s="19">
        <f t="shared" si="0"/>
        <v>3.4147974556411116E-2</v>
      </c>
      <c r="O7" s="19">
        <f t="shared" si="1"/>
        <v>0.3</v>
      </c>
      <c r="P7" s="19">
        <f t="shared" si="6"/>
        <v>1.0244392366923335E-2</v>
      </c>
      <c r="Q7" s="19">
        <f t="shared" si="7"/>
        <v>1.0244392366923336</v>
      </c>
      <c r="R7" s="19">
        <v>2</v>
      </c>
      <c r="S7" s="19">
        <v>29</v>
      </c>
      <c r="T7" s="1">
        <v>0.25</v>
      </c>
      <c r="U7" s="1">
        <v>2</v>
      </c>
      <c r="V7" s="19">
        <v>15</v>
      </c>
      <c r="W7" s="19">
        <v>50</v>
      </c>
      <c r="X7" s="19">
        <f t="shared" si="8"/>
        <v>6.8965517241379309E-2</v>
      </c>
      <c r="Y7" s="19">
        <f t="shared" si="9"/>
        <v>2.25</v>
      </c>
      <c r="Z7" s="19">
        <f t="shared" si="10"/>
        <v>0.3</v>
      </c>
      <c r="AA7" s="19">
        <f t="shared" si="11"/>
        <v>0.46551724137931039</v>
      </c>
      <c r="AB7" s="19">
        <v>15</v>
      </c>
      <c r="AC7" s="19">
        <v>50</v>
      </c>
      <c r="AD7" s="5">
        <v>5</v>
      </c>
      <c r="AE7" s="5">
        <v>3</v>
      </c>
      <c r="AF7" s="5">
        <v>2</v>
      </c>
      <c r="AG7" s="5">
        <v>2</v>
      </c>
      <c r="AH7" s="19">
        <f t="shared" si="12"/>
        <v>1.7999999999999998</v>
      </c>
      <c r="AI7" s="24" t="s">
        <v>282</v>
      </c>
      <c r="AJ7" s="24">
        <v>0.82090469929767884</v>
      </c>
      <c r="AK7" s="19">
        <v>1.0244392366923336</v>
      </c>
      <c r="AL7" s="19">
        <v>0.46551724137931039</v>
      </c>
      <c r="AM7" s="19">
        <v>1.7999999999999998</v>
      </c>
      <c r="AN7" s="19">
        <v>5.1108611773693227</v>
      </c>
    </row>
    <row r="8" spans="1:40" ht="45" x14ac:dyDescent="0.25">
      <c r="A8" s="1" t="s">
        <v>284</v>
      </c>
      <c r="B8" s="1" t="s">
        <v>285</v>
      </c>
      <c r="C8" s="1" t="s">
        <v>286</v>
      </c>
      <c r="D8" s="19">
        <v>10</v>
      </c>
      <c r="E8" s="19">
        <v>703</v>
      </c>
      <c r="F8" s="19">
        <f t="shared" si="2"/>
        <v>1.422475106685633E-2</v>
      </c>
      <c r="G8" s="19">
        <f t="shared" si="3"/>
        <v>4.2527717988166192</v>
      </c>
      <c r="H8" s="19">
        <f t="shared" si="4"/>
        <v>6.0494620182313219E-2</v>
      </c>
      <c r="I8" s="19">
        <f t="shared" si="5"/>
        <v>0.60494620182313219</v>
      </c>
      <c r="J8" s="19">
        <v>53</v>
      </c>
      <c r="K8" s="19">
        <v>2987</v>
      </c>
      <c r="L8" s="19">
        <v>10</v>
      </c>
      <c r="M8" s="19">
        <v>50</v>
      </c>
      <c r="N8" s="19">
        <f t="shared" si="0"/>
        <v>1.7743555406762639E-2</v>
      </c>
      <c r="O8" s="19">
        <f t="shared" si="1"/>
        <v>0.2</v>
      </c>
      <c r="P8" s="19">
        <f t="shared" si="6"/>
        <v>3.548711081352528E-3</v>
      </c>
      <c r="Q8" s="19">
        <f t="shared" si="7"/>
        <v>0.3548711081352528</v>
      </c>
      <c r="R8" s="19">
        <v>2</v>
      </c>
      <c r="S8" s="19">
        <v>29</v>
      </c>
      <c r="T8" s="1">
        <v>0.25</v>
      </c>
      <c r="U8" s="1">
        <v>2</v>
      </c>
      <c r="V8" s="19">
        <v>10</v>
      </c>
      <c r="W8" s="19">
        <v>50</v>
      </c>
      <c r="X8" s="19">
        <f t="shared" si="8"/>
        <v>6.8965517241379309E-2</v>
      </c>
      <c r="Y8" s="19">
        <f t="shared" si="9"/>
        <v>2.25</v>
      </c>
      <c r="Z8" s="19">
        <f t="shared" si="10"/>
        <v>0.2</v>
      </c>
      <c r="AA8" s="19">
        <f t="shared" si="11"/>
        <v>0.31034482758620691</v>
      </c>
      <c r="AB8" s="19">
        <v>10</v>
      </c>
      <c r="AC8" s="19">
        <v>50</v>
      </c>
      <c r="AD8" s="5">
        <v>5</v>
      </c>
      <c r="AE8" s="5">
        <v>2</v>
      </c>
      <c r="AF8" s="5">
        <v>2</v>
      </c>
      <c r="AG8" s="5">
        <v>1</v>
      </c>
      <c r="AH8" s="19">
        <f t="shared" si="12"/>
        <v>0.40000000000000008</v>
      </c>
      <c r="AI8" s="1" t="s">
        <v>285</v>
      </c>
      <c r="AJ8" s="1">
        <v>0.60494620182313219</v>
      </c>
      <c r="AK8" s="19">
        <v>0.3548711081352528</v>
      </c>
      <c r="AL8" s="19">
        <v>0.31034482758620691</v>
      </c>
      <c r="AM8" s="19">
        <v>0.40000000000000008</v>
      </c>
      <c r="AN8" s="19">
        <v>2.6701621375445921</v>
      </c>
    </row>
    <row r="9" spans="1:40" ht="60" x14ac:dyDescent="0.25">
      <c r="A9" s="1" t="s">
        <v>287</v>
      </c>
      <c r="B9" s="24" t="s">
        <v>288</v>
      </c>
      <c r="C9" s="1" t="s">
        <v>863</v>
      </c>
      <c r="D9" s="19">
        <v>43</v>
      </c>
      <c r="E9" s="19">
        <v>703</v>
      </c>
      <c r="F9" s="19">
        <f t="shared" si="2"/>
        <v>6.1166429587482217E-2</v>
      </c>
      <c r="G9" s="19">
        <f t="shared" si="3"/>
        <v>2.7941567761171027</v>
      </c>
      <c r="H9" s="19">
        <f t="shared" si="4"/>
        <v>0.17090859370275308</v>
      </c>
      <c r="I9" s="19">
        <f t="shared" si="5"/>
        <v>1.7090859370275306</v>
      </c>
      <c r="J9" s="19">
        <v>89</v>
      </c>
      <c r="K9" s="19">
        <v>2987</v>
      </c>
      <c r="L9" s="19">
        <v>43</v>
      </c>
      <c r="M9" s="19">
        <v>50</v>
      </c>
      <c r="N9" s="19">
        <f t="shared" si="0"/>
        <v>2.9795781720790091E-2</v>
      </c>
      <c r="O9" s="19">
        <f t="shared" si="1"/>
        <v>0.86</v>
      </c>
      <c r="P9" s="19">
        <f t="shared" si="6"/>
        <v>2.5624372279879477E-2</v>
      </c>
      <c r="Q9" s="19">
        <f t="shared" si="7"/>
        <v>2.5624372279879477</v>
      </c>
      <c r="R9" s="19">
        <v>3</v>
      </c>
      <c r="S9" s="19">
        <v>29</v>
      </c>
      <c r="T9" s="1">
        <v>0.5</v>
      </c>
      <c r="U9" s="1">
        <v>0.86</v>
      </c>
      <c r="V9" s="19">
        <v>43</v>
      </c>
      <c r="W9" s="19">
        <v>50</v>
      </c>
      <c r="X9" s="19">
        <f t="shared" si="8"/>
        <v>0.10344827586206896</v>
      </c>
      <c r="Y9" s="19">
        <f t="shared" si="9"/>
        <v>1.3599999999999999</v>
      </c>
      <c r="Z9" s="19">
        <f t="shared" si="10"/>
        <v>0.86</v>
      </c>
      <c r="AA9" s="19">
        <f t="shared" si="11"/>
        <v>1.2099310344827583</v>
      </c>
      <c r="AB9" s="19">
        <v>43</v>
      </c>
      <c r="AC9" s="19">
        <v>50</v>
      </c>
      <c r="AD9" s="5">
        <v>5</v>
      </c>
      <c r="AE9" s="5">
        <v>3</v>
      </c>
      <c r="AF9" s="5">
        <v>2</v>
      </c>
      <c r="AG9" s="5">
        <v>1</v>
      </c>
      <c r="AH9" s="19">
        <f t="shared" si="12"/>
        <v>2.58</v>
      </c>
      <c r="AI9" s="24" t="s">
        <v>288</v>
      </c>
      <c r="AJ9" s="24">
        <v>1.7090859370275306</v>
      </c>
      <c r="AK9" s="19">
        <v>2.5624372279879477</v>
      </c>
      <c r="AL9" s="19">
        <v>1.2099310344827583</v>
      </c>
      <c r="AM9" s="19">
        <v>2.58</v>
      </c>
      <c r="AN9" s="19">
        <v>9.0614541994982361</v>
      </c>
    </row>
    <row r="10" spans="1:40" ht="60" x14ac:dyDescent="0.25">
      <c r="A10" s="1"/>
      <c r="B10" s="1" t="s">
        <v>289</v>
      </c>
      <c r="C10" s="1" t="s">
        <v>863</v>
      </c>
      <c r="D10" s="19">
        <v>43</v>
      </c>
      <c r="E10" s="19">
        <v>703</v>
      </c>
      <c r="F10" s="19">
        <f t="shared" si="2"/>
        <v>6.1166429587482217E-2</v>
      </c>
      <c r="G10" s="19">
        <f t="shared" si="3"/>
        <v>2.7941567761171027</v>
      </c>
      <c r="H10" s="19">
        <f t="shared" si="4"/>
        <v>0.17090859370275308</v>
      </c>
      <c r="I10" s="19">
        <f t="shared" si="5"/>
        <v>1.7090859370275306</v>
      </c>
      <c r="J10" s="19">
        <v>89</v>
      </c>
      <c r="K10" s="19">
        <v>2987</v>
      </c>
      <c r="L10" s="19">
        <v>43</v>
      </c>
      <c r="M10" s="19">
        <v>50</v>
      </c>
      <c r="N10" s="19">
        <f t="shared" si="0"/>
        <v>2.9795781720790091E-2</v>
      </c>
      <c r="O10" s="19">
        <f t="shared" si="1"/>
        <v>0.86</v>
      </c>
      <c r="P10" s="19">
        <f t="shared" si="6"/>
        <v>2.5624372279879477E-2</v>
      </c>
      <c r="Q10" s="19">
        <f t="shared" si="7"/>
        <v>2.5624372279879477</v>
      </c>
      <c r="R10" s="19">
        <v>3</v>
      </c>
      <c r="S10" s="19">
        <v>29</v>
      </c>
      <c r="T10" s="1">
        <v>0.5</v>
      </c>
      <c r="U10" s="1">
        <v>0.86</v>
      </c>
      <c r="V10" s="19">
        <v>43</v>
      </c>
      <c r="W10" s="19">
        <v>50</v>
      </c>
      <c r="X10" s="19">
        <f t="shared" si="8"/>
        <v>0.10344827586206896</v>
      </c>
      <c r="Y10" s="19">
        <f t="shared" si="9"/>
        <v>1.3599999999999999</v>
      </c>
      <c r="Z10" s="19">
        <f t="shared" si="10"/>
        <v>0.86</v>
      </c>
      <c r="AA10" s="19">
        <f t="shared" si="11"/>
        <v>1.2099310344827583</v>
      </c>
      <c r="AB10" s="19">
        <v>43</v>
      </c>
      <c r="AC10" s="19">
        <v>50</v>
      </c>
      <c r="AD10" s="5">
        <v>5</v>
      </c>
      <c r="AE10" s="5">
        <v>3</v>
      </c>
      <c r="AF10" s="5">
        <v>2</v>
      </c>
      <c r="AG10" s="5">
        <v>1</v>
      </c>
      <c r="AH10" s="19">
        <f t="shared" si="12"/>
        <v>2.58</v>
      </c>
      <c r="AI10" s="1" t="s">
        <v>289</v>
      </c>
      <c r="AJ10" s="1">
        <v>1.7090859370275306</v>
      </c>
      <c r="AK10" s="19">
        <v>2.5624372279879477</v>
      </c>
      <c r="AL10" s="19">
        <v>1.2099310344827583</v>
      </c>
      <c r="AM10" s="19">
        <v>2.58</v>
      </c>
      <c r="AN10" s="19">
        <v>9.0614541994982361</v>
      </c>
    </row>
    <row r="11" spans="1:40" ht="60" x14ac:dyDescent="0.25">
      <c r="A11" s="1" t="s">
        <v>290</v>
      </c>
      <c r="B11" s="24" t="s">
        <v>291</v>
      </c>
      <c r="C11" s="1" t="s">
        <v>863</v>
      </c>
      <c r="D11" s="19">
        <v>43</v>
      </c>
      <c r="E11" s="19">
        <v>703</v>
      </c>
      <c r="F11" s="19">
        <f t="shared" si="2"/>
        <v>6.1166429587482217E-2</v>
      </c>
      <c r="G11" s="19">
        <f t="shared" si="3"/>
        <v>2.7941567761171027</v>
      </c>
      <c r="H11" s="19">
        <f t="shared" si="4"/>
        <v>0.17090859370275308</v>
      </c>
      <c r="I11" s="19">
        <f t="shared" si="5"/>
        <v>1.7090859370275306</v>
      </c>
      <c r="J11" s="19">
        <v>89</v>
      </c>
      <c r="K11" s="19">
        <v>2987</v>
      </c>
      <c r="L11" s="19">
        <v>43</v>
      </c>
      <c r="M11" s="19">
        <v>50</v>
      </c>
      <c r="N11" s="19">
        <f t="shared" si="0"/>
        <v>2.9795781720790091E-2</v>
      </c>
      <c r="O11" s="19">
        <f t="shared" si="1"/>
        <v>0.86</v>
      </c>
      <c r="P11" s="19">
        <f t="shared" si="6"/>
        <v>2.5624372279879477E-2</v>
      </c>
      <c r="Q11" s="19">
        <f t="shared" si="7"/>
        <v>2.5624372279879477</v>
      </c>
      <c r="R11" s="19">
        <v>3</v>
      </c>
      <c r="S11" s="19">
        <v>29</v>
      </c>
      <c r="T11" s="1">
        <v>0.5</v>
      </c>
      <c r="U11" s="1">
        <v>0.86</v>
      </c>
      <c r="V11" s="19">
        <v>43</v>
      </c>
      <c r="W11" s="19">
        <v>50</v>
      </c>
      <c r="X11" s="19">
        <f t="shared" si="8"/>
        <v>0.10344827586206896</v>
      </c>
      <c r="Y11" s="19">
        <f t="shared" si="9"/>
        <v>1.3599999999999999</v>
      </c>
      <c r="Z11" s="19">
        <f t="shared" si="10"/>
        <v>0.86</v>
      </c>
      <c r="AA11" s="19">
        <f t="shared" si="11"/>
        <v>1.2099310344827583</v>
      </c>
      <c r="AB11" s="19">
        <v>43</v>
      </c>
      <c r="AC11" s="19">
        <v>50</v>
      </c>
      <c r="AD11" s="5">
        <v>5</v>
      </c>
      <c r="AE11" s="5">
        <v>3</v>
      </c>
      <c r="AF11" s="5">
        <v>2</v>
      </c>
      <c r="AG11" s="5">
        <v>1</v>
      </c>
      <c r="AH11" s="19">
        <f t="shared" si="12"/>
        <v>2.58</v>
      </c>
      <c r="AI11" s="24" t="s">
        <v>291</v>
      </c>
      <c r="AJ11" s="24">
        <v>1.7090859370275306</v>
      </c>
      <c r="AK11" s="19">
        <v>2.5624372279879477</v>
      </c>
      <c r="AL11" s="19">
        <v>1.2099310344827583</v>
      </c>
      <c r="AM11" s="19">
        <v>2.58</v>
      </c>
      <c r="AN11" s="19">
        <v>7.0614541994982361</v>
      </c>
    </row>
    <row r="12" spans="1:40" ht="60" x14ac:dyDescent="0.25">
      <c r="A12" s="1"/>
      <c r="B12" s="24" t="s">
        <v>292</v>
      </c>
      <c r="C12" s="1" t="s">
        <v>293</v>
      </c>
      <c r="D12" s="19">
        <v>9</v>
      </c>
      <c r="E12" s="19">
        <v>703</v>
      </c>
      <c r="F12" s="19">
        <f t="shared" si="2"/>
        <v>1.2802275960170697E-2</v>
      </c>
      <c r="G12" s="19">
        <f t="shared" si="3"/>
        <v>4.3581323144744459</v>
      </c>
      <c r="H12" s="19">
        <f t="shared" si="4"/>
        <v>5.5794012560839275E-2</v>
      </c>
      <c r="I12" s="19">
        <f t="shared" si="5"/>
        <v>0.55794012560839279</v>
      </c>
      <c r="J12" s="19">
        <v>46</v>
      </c>
      <c r="K12" s="19">
        <v>2987</v>
      </c>
      <c r="L12" s="19">
        <v>9</v>
      </c>
      <c r="M12" s="19">
        <v>50</v>
      </c>
      <c r="N12" s="19">
        <f t="shared" si="0"/>
        <v>1.5400066956812855E-2</v>
      </c>
      <c r="O12" s="19">
        <f t="shared" si="1"/>
        <v>0.18</v>
      </c>
      <c r="P12" s="19">
        <f t="shared" si="6"/>
        <v>2.7720120522263139E-3</v>
      </c>
      <c r="Q12" s="19">
        <f t="shared" si="7"/>
        <v>0.27720120522263136</v>
      </c>
      <c r="R12" s="19">
        <v>2</v>
      </c>
      <c r="S12" s="19">
        <v>29</v>
      </c>
      <c r="T12" s="1">
        <v>0.25</v>
      </c>
      <c r="U12" s="1">
        <v>0.7</v>
      </c>
      <c r="V12" s="19">
        <v>9</v>
      </c>
      <c r="W12" s="19">
        <v>50</v>
      </c>
      <c r="X12" s="19">
        <f t="shared" si="8"/>
        <v>6.8965517241379309E-2</v>
      </c>
      <c r="Y12" s="19">
        <f t="shared" si="9"/>
        <v>0.95</v>
      </c>
      <c r="Z12" s="19">
        <f t="shared" si="10"/>
        <v>0.18</v>
      </c>
      <c r="AA12" s="19">
        <f t="shared" si="11"/>
        <v>0.1179310344827586</v>
      </c>
      <c r="AB12" s="19">
        <v>9</v>
      </c>
      <c r="AC12" s="19">
        <v>50</v>
      </c>
      <c r="AD12" s="5">
        <v>5</v>
      </c>
      <c r="AE12" s="5">
        <v>2</v>
      </c>
      <c r="AF12" s="5">
        <v>2</v>
      </c>
      <c r="AG12" s="5">
        <v>1</v>
      </c>
      <c r="AH12" s="19">
        <f t="shared" si="12"/>
        <v>0.36</v>
      </c>
      <c r="AI12" s="24" t="s">
        <v>292</v>
      </c>
      <c r="AJ12" s="24">
        <v>0.55794012560839279</v>
      </c>
      <c r="AK12" s="19">
        <v>0.27720120522263136</v>
      </c>
      <c r="AL12" s="19">
        <v>0.1179310344827586</v>
      </c>
      <c r="AM12" s="19">
        <v>0.36</v>
      </c>
      <c r="AN12" s="19">
        <v>0.3130723653137828</v>
      </c>
    </row>
    <row r="13" spans="1:40" ht="60" x14ac:dyDescent="0.25">
      <c r="A13" s="1"/>
      <c r="B13" s="24" t="s">
        <v>294</v>
      </c>
      <c r="C13" s="1" t="s">
        <v>293</v>
      </c>
      <c r="D13" s="19">
        <v>9</v>
      </c>
      <c r="E13" s="19">
        <v>703</v>
      </c>
      <c r="F13" s="19">
        <f t="shared" si="2"/>
        <v>1.2802275960170697E-2</v>
      </c>
      <c r="G13" s="19">
        <f t="shared" si="3"/>
        <v>4.3581323144744459</v>
      </c>
      <c r="H13" s="19">
        <f t="shared" si="4"/>
        <v>5.5794012560839275E-2</v>
      </c>
      <c r="I13" s="19">
        <f t="shared" si="5"/>
        <v>0.55794012560839279</v>
      </c>
      <c r="J13" s="19">
        <v>46</v>
      </c>
      <c r="K13" s="19">
        <v>2987</v>
      </c>
      <c r="L13" s="19">
        <v>9</v>
      </c>
      <c r="M13" s="19">
        <v>50</v>
      </c>
      <c r="N13" s="19">
        <f t="shared" si="0"/>
        <v>1.5400066956812855E-2</v>
      </c>
      <c r="O13" s="19">
        <f t="shared" si="1"/>
        <v>0.18</v>
      </c>
      <c r="P13" s="19">
        <f t="shared" si="6"/>
        <v>2.7720120522263139E-3</v>
      </c>
      <c r="Q13" s="19">
        <f t="shared" si="7"/>
        <v>0.27720120522263136</v>
      </c>
      <c r="R13" s="19">
        <v>2</v>
      </c>
      <c r="S13" s="19">
        <v>29</v>
      </c>
      <c r="T13" s="1">
        <v>0.25</v>
      </c>
      <c r="U13" s="1">
        <v>0.7</v>
      </c>
      <c r="V13" s="19">
        <v>9</v>
      </c>
      <c r="W13" s="19">
        <v>50</v>
      </c>
      <c r="X13" s="19">
        <f t="shared" si="8"/>
        <v>6.8965517241379309E-2</v>
      </c>
      <c r="Y13" s="19">
        <f t="shared" si="9"/>
        <v>0.95</v>
      </c>
      <c r="Z13" s="19">
        <f t="shared" si="10"/>
        <v>0.18</v>
      </c>
      <c r="AA13" s="19">
        <f t="shared" si="11"/>
        <v>0.1179310344827586</v>
      </c>
      <c r="AB13" s="19">
        <v>9</v>
      </c>
      <c r="AC13" s="19">
        <v>50</v>
      </c>
      <c r="AD13" s="5">
        <v>5</v>
      </c>
      <c r="AE13" s="5">
        <v>2</v>
      </c>
      <c r="AF13" s="5">
        <v>2</v>
      </c>
      <c r="AG13" s="5">
        <v>1</v>
      </c>
      <c r="AH13" s="19">
        <f t="shared" si="12"/>
        <v>0.36</v>
      </c>
      <c r="AI13" s="24" t="s">
        <v>294</v>
      </c>
      <c r="AJ13" s="24">
        <v>0.55794012560839279</v>
      </c>
      <c r="AK13" s="19">
        <v>0.27720120522263136</v>
      </c>
      <c r="AL13" s="19">
        <v>0.1179310344827586</v>
      </c>
      <c r="AM13" s="19">
        <v>0.36</v>
      </c>
      <c r="AN13" s="19">
        <v>0.3130723653137828</v>
      </c>
    </row>
    <row r="14" spans="1:40" ht="60" x14ac:dyDescent="0.25">
      <c r="A14" s="1" t="s">
        <v>295</v>
      </c>
      <c r="B14" s="1" t="s">
        <v>296</v>
      </c>
      <c r="C14" s="1" t="s">
        <v>297</v>
      </c>
      <c r="D14" s="19">
        <v>30</v>
      </c>
      <c r="E14" s="19">
        <v>703</v>
      </c>
      <c r="F14" s="19">
        <f t="shared" si="2"/>
        <v>4.2674253200568987E-2</v>
      </c>
      <c r="G14" s="19">
        <f t="shared" si="3"/>
        <v>3.1541595101485096</v>
      </c>
      <c r="H14" s="19">
        <f t="shared" si="4"/>
        <v>0.13460140157106015</v>
      </c>
      <c r="I14" s="19">
        <f t="shared" si="5"/>
        <v>1.3460140157106015</v>
      </c>
      <c r="J14" s="19">
        <v>168</v>
      </c>
      <c r="K14" s="19">
        <v>2987</v>
      </c>
      <c r="L14" s="19">
        <v>30</v>
      </c>
      <c r="M14" s="19">
        <v>50</v>
      </c>
      <c r="N14" s="19">
        <f t="shared" si="0"/>
        <v>5.6243722798794776E-2</v>
      </c>
      <c r="O14" s="19">
        <f t="shared" si="1"/>
        <v>0.6</v>
      </c>
      <c r="P14" s="19">
        <f t="shared" si="6"/>
        <v>3.3746233679276864E-2</v>
      </c>
      <c r="Q14" s="19">
        <f t="shared" si="7"/>
        <v>3.3746233679276862</v>
      </c>
      <c r="R14" s="19">
        <v>1</v>
      </c>
      <c r="S14" s="19">
        <v>29</v>
      </c>
      <c r="T14" s="1">
        <v>0</v>
      </c>
      <c r="U14" s="1">
        <v>1</v>
      </c>
      <c r="V14" s="19">
        <v>30</v>
      </c>
      <c r="W14" s="19">
        <v>50</v>
      </c>
      <c r="X14" s="19">
        <f t="shared" si="8"/>
        <v>3.4482758620689655E-2</v>
      </c>
      <c r="Y14" s="19">
        <f t="shared" si="9"/>
        <v>1</v>
      </c>
      <c r="Z14" s="19">
        <f t="shared" si="10"/>
        <v>0.6</v>
      </c>
      <c r="AA14" s="19">
        <f t="shared" si="11"/>
        <v>0.20689655172413793</v>
      </c>
      <c r="AB14" s="19">
        <v>30</v>
      </c>
      <c r="AC14" s="19">
        <v>50</v>
      </c>
      <c r="AD14" s="5">
        <v>5</v>
      </c>
      <c r="AE14" s="5">
        <v>2</v>
      </c>
      <c r="AF14" s="5">
        <v>2</v>
      </c>
      <c r="AG14" s="5">
        <v>1</v>
      </c>
      <c r="AH14" s="19">
        <f t="shared" si="12"/>
        <v>1.2</v>
      </c>
      <c r="AI14" s="1" t="s">
        <v>296</v>
      </c>
      <c r="AJ14" s="1">
        <v>1.3460140157106015</v>
      </c>
      <c r="AK14" s="19">
        <v>3.3746233679276862</v>
      </c>
      <c r="AL14" s="19">
        <v>0.20689655172413793</v>
      </c>
      <c r="AM14" s="19">
        <v>1.2</v>
      </c>
      <c r="AN14" s="19">
        <v>7.1275339353624254</v>
      </c>
    </row>
    <row r="15" spans="1:40" ht="75" x14ac:dyDescent="0.25">
      <c r="A15" s="1"/>
      <c r="B15" s="24" t="s">
        <v>298</v>
      </c>
      <c r="C15" s="1" t="s">
        <v>299</v>
      </c>
      <c r="D15" s="19">
        <v>19</v>
      </c>
      <c r="E15" s="19">
        <v>703</v>
      </c>
      <c r="F15" s="19">
        <f t="shared" si="2"/>
        <v>2.7027027027027029E-2</v>
      </c>
      <c r="G15" s="19">
        <f t="shared" si="3"/>
        <v>3.6109179126442243</v>
      </c>
      <c r="H15" s="19">
        <f t="shared" si="4"/>
        <v>9.759237601741147E-2</v>
      </c>
      <c r="I15" s="19">
        <f t="shared" si="5"/>
        <v>0.97592376017411464</v>
      </c>
      <c r="J15" s="19">
        <v>108</v>
      </c>
      <c r="K15" s="19">
        <v>2987</v>
      </c>
      <c r="L15" s="19">
        <v>19</v>
      </c>
      <c r="M15" s="19">
        <v>50</v>
      </c>
      <c r="N15" s="19">
        <f t="shared" si="0"/>
        <v>3.6156678942082354E-2</v>
      </c>
      <c r="O15" s="19">
        <f t="shared" si="1"/>
        <v>0.38</v>
      </c>
      <c r="P15" s="19">
        <f t="shared" si="6"/>
        <v>1.3739537997991295E-2</v>
      </c>
      <c r="Q15" s="19">
        <f t="shared" si="7"/>
        <v>1.3739537997991296</v>
      </c>
      <c r="R15" s="19">
        <v>2</v>
      </c>
      <c r="S15" s="19">
        <v>29</v>
      </c>
      <c r="T15" s="1">
        <v>0.25</v>
      </c>
      <c r="U15" s="1">
        <v>2</v>
      </c>
      <c r="V15" s="19">
        <v>19</v>
      </c>
      <c r="W15" s="19">
        <v>50</v>
      </c>
      <c r="X15" s="19">
        <f t="shared" si="8"/>
        <v>6.8965517241379309E-2</v>
      </c>
      <c r="Y15" s="19">
        <f t="shared" si="9"/>
        <v>2.25</v>
      </c>
      <c r="Z15" s="19">
        <f t="shared" si="10"/>
        <v>0.38</v>
      </c>
      <c r="AA15" s="19">
        <f t="shared" si="11"/>
        <v>0.58965517241379317</v>
      </c>
      <c r="AB15" s="19">
        <v>19</v>
      </c>
      <c r="AC15" s="19">
        <v>50</v>
      </c>
      <c r="AD15" s="5">
        <v>5</v>
      </c>
      <c r="AE15" s="5">
        <v>2</v>
      </c>
      <c r="AF15" s="5">
        <v>2</v>
      </c>
      <c r="AG15" s="5">
        <v>1</v>
      </c>
      <c r="AH15" s="19">
        <f t="shared" si="12"/>
        <v>0.76000000000000012</v>
      </c>
      <c r="AI15" s="24" t="s">
        <v>298</v>
      </c>
      <c r="AJ15" s="24">
        <v>0.97592376017411464</v>
      </c>
      <c r="AK15" s="19">
        <v>1.3739537997991296</v>
      </c>
      <c r="AL15" s="19">
        <v>0.58965517241379317</v>
      </c>
      <c r="AM15" s="19">
        <v>0.76000000000000012</v>
      </c>
      <c r="AN15" s="19">
        <v>2.6995327323870373</v>
      </c>
    </row>
    <row r="16" spans="1:40" ht="60" x14ac:dyDescent="0.25">
      <c r="A16" s="1"/>
      <c r="B16" s="1" t="s">
        <v>300</v>
      </c>
      <c r="C16" s="1" t="s">
        <v>301</v>
      </c>
      <c r="D16" s="19">
        <v>23</v>
      </c>
      <c r="E16" s="19">
        <v>703</v>
      </c>
      <c r="F16" s="19">
        <f t="shared" si="2"/>
        <v>3.2716927453769556E-2</v>
      </c>
      <c r="G16" s="19">
        <f t="shared" si="3"/>
        <v>3.4198626758815154</v>
      </c>
      <c r="H16" s="19">
        <f t="shared" si="4"/>
        <v>0.11188739906866976</v>
      </c>
      <c r="I16" s="19">
        <f t="shared" si="5"/>
        <v>1.1188739906866976</v>
      </c>
      <c r="J16" s="19">
        <v>127</v>
      </c>
      <c r="K16" s="19">
        <v>2987</v>
      </c>
      <c r="L16" s="19">
        <v>23</v>
      </c>
      <c r="M16" s="19">
        <v>50</v>
      </c>
      <c r="N16" s="19">
        <f t="shared" si="0"/>
        <v>4.2517576163374621E-2</v>
      </c>
      <c r="O16" s="19">
        <f t="shared" si="1"/>
        <v>0.46</v>
      </c>
      <c r="P16" s="19">
        <f t="shared" si="6"/>
        <v>1.9558085035152325E-2</v>
      </c>
      <c r="Q16" s="19">
        <f t="shared" si="7"/>
        <v>1.9558085035152324</v>
      </c>
      <c r="R16" s="19">
        <v>2</v>
      </c>
      <c r="S16" s="19">
        <v>29</v>
      </c>
      <c r="T16" s="1">
        <v>0.25</v>
      </c>
      <c r="U16" s="1">
        <v>0.33</v>
      </c>
      <c r="V16" s="19">
        <v>23</v>
      </c>
      <c r="W16" s="19">
        <v>50</v>
      </c>
      <c r="X16" s="19">
        <f t="shared" si="8"/>
        <v>6.8965517241379309E-2</v>
      </c>
      <c r="Y16" s="19">
        <f t="shared" si="9"/>
        <v>0.58000000000000007</v>
      </c>
      <c r="Z16" s="19">
        <f t="shared" si="10"/>
        <v>0.46</v>
      </c>
      <c r="AA16" s="19">
        <f t="shared" si="11"/>
        <v>0.18400000000000002</v>
      </c>
      <c r="AB16" s="19">
        <v>23</v>
      </c>
      <c r="AC16" s="19">
        <v>50</v>
      </c>
      <c r="AD16" s="5">
        <v>5</v>
      </c>
      <c r="AE16" s="5">
        <v>2</v>
      </c>
      <c r="AF16" s="5">
        <v>2</v>
      </c>
      <c r="AG16" s="5">
        <v>1</v>
      </c>
      <c r="AH16" s="19">
        <f t="shared" si="12"/>
        <v>0.92000000000000015</v>
      </c>
      <c r="AI16" s="1" t="s">
        <v>300</v>
      </c>
      <c r="AJ16" s="1">
        <v>1.1188739906866976</v>
      </c>
      <c r="AK16" s="19">
        <v>1.9558085035152324</v>
      </c>
      <c r="AL16" s="19">
        <v>0.18400000000000002</v>
      </c>
      <c r="AM16" s="19">
        <v>0.92000000000000015</v>
      </c>
      <c r="AN16" s="19">
        <v>5.1786824942019303</v>
      </c>
    </row>
    <row r="17" spans="1:40" ht="60" x14ac:dyDescent="0.25">
      <c r="A17" s="1"/>
      <c r="B17" s="1" t="s">
        <v>302</v>
      </c>
      <c r="C17" s="1" t="s">
        <v>301</v>
      </c>
      <c r="D17" s="19">
        <v>23</v>
      </c>
      <c r="E17" s="19">
        <v>703</v>
      </c>
      <c r="F17" s="19">
        <f t="shared" si="2"/>
        <v>3.2716927453769556E-2</v>
      </c>
      <c r="G17" s="19">
        <f t="shared" si="3"/>
        <v>3.4198626758815154</v>
      </c>
      <c r="H17" s="19">
        <f t="shared" si="4"/>
        <v>0.11188739906866976</v>
      </c>
      <c r="I17" s="19">
        <f t="shared" si="5"/>
        <v>1.1188739906866976</v>
      </c>
      <c r="J17" s="19">
        <v>127</v>
      </c>
      <c r="K17" s="19">
        <v>2987</v>
      </c>
      <c r="L17" s="19">
        <v>23</v>
      </c>
      <c r="M17" s="19">
        <v>50</v>
      </c>
      <c r="N17" s="19">
        <f t="shared" si="0"/>
        <v>4.2517576163374621E-2</v>
      </c>
      <c r="O17" s="19">
        <f t="shared" si="1"/>
        <v>0.46</v>
      </c>
      <c r="P17" s="19">
        <f t="shared" si="6"/>
        <v>1.9558085035152325E-2</v>
      </c>
      <c r="Q17" s="19">
        <f t="shared" si="7"/>
        <v>1.9558085035152324</v>
      </c>
      <c r="R17" s="19">
        <v>2</v>
      </c>
      <c r="S17" s="19">
        <v>29</v>
      </c>
      <c r="T17" s="1">
        <v>0.25</v>
      </c>
      <c r="U17" s="1">
        <v>0.33</v>
      </c>
      <c r="V17" s="19">
        <v>23</v>
      </c>
      <c r="W17" s="19">
        <v>50</v>
      </c>
      <c r="X17" s="19">
        <f t="shared" si="8"/>
        <v>6.8965517241379309E-2</v>
      </c>
      <c r="Y17" s="19">
        <f t="shared" si="9"/>
        <v>0.58000000000000007</v>
      </c>
      <c r="Z17" s="19">
        <f t="shared" si="10"/>
        <v>0.46</v>
      </c>
      <c r="AA17" s="19">
        <f t="shared" si="11"/>
        <v>0.18400000000000002</v>
      </c>
      <c r="AB17" s="19">
        <v>23</v>
      </c>
      <c r="AC17" s="19">
        <v>50</v>
      </c>
      <c r="AD17" s="5">
        <v>5</v>
      </c>
      <c r="AE17" s="5">
        <v>2</v>
      </c>
      <c r="AF17" s="5">
        <v>2</v>
      </c>
      <c r="AG17" s="5">
        <v>1</v>
      </c>
      <c r="AH17" s="19">
        <f t="shared" si="12"/>
        <v>0.92000000000000015</v>
      </c>
      <c r="AI17" s="1" t="s">
        <v>302</v>
      </c>
      <c r="AJ17" s="1">
        <v>1.1188739906866976</v>
      </c>
      <c r="AK17" s="19">
        <v>1.9558085035152324</v>
      </c>
      <c r="AL17" s="19">
        <v>0.18400000000000002</v>
      </c>
      <c r="AM17" s="19">
        <v>0.92000000000000015</v>
      </c>
      <c r="AN17" s="19">
        <v>5.1786824942019303</v>
      </c>
    </row>
    <row r="18" spans="1:40" ht="30" x14ac:dyDescent="0.25">
      <c r="A18" s="1" t="s">
        <v>303</v>
      </c>
      <c r="B18" s="24" t="s">
        <v>304</v>
      </c>
      <c r="C18" s="1" t="s">
        <v>864</v>
      </c>
      <c r="D18" s="19">
        <v>46</v>
      </c>
      <c r="E18" s="19">
        <v>703</v>
      </c>
      <c r="F18" s="19">
        <f t="shared" si="2"/>
        <v>6.5433854907539113E-2</v>
      </c>
      <c r="G18" s="19">
        <f t="shared" si="3"/>
        <v>2.72671549532157</v>
      </c>
      <c r="H18" s="19">
        <f t="shared" si="4"/>
        <v>0.17841950609501026</v>
      </c>
      <c r="I18" s="19">
        <f t="shared" si="5"/>
        <v>1.7841950609501025</v>
      </c>
      <c r="J18" s="19">
        <v>127</v>
      </c>
      <c r="K18" s="19">
        <v>2987</v>
      </c>
      <c r="L18" s="19">
        <v>46</v>
      </c>
      <c r="M18" s="19">
        <v>50</v>
      </c>
      <c r="N18" s="19">
        <f t="shared" si="0"/>
        <v>4.2517576163374621E-2</v>
      </c>
      <c r="O18" s="19">
        <f t="shared" si="1"/>
        <v>0.92</v>
      </c>
      <c r="P18" s="19">
        <f t="shared" si="6"/>
        <v>3.911617007030465E-2</v>
      </c>
      <c r="Q18" s="19">
        <f t="shared" si="7"/>
        <v>3.9116170070304648</v>
      </c>
      <c r="R18" s="19">
        <v>1</v>
      </c>
      <c r="S18" s="19">
        <v>29</v>
      </c>
      <c r="T18" s="1">
        <v>0.25</v>
      </c>
      <c r="U18" s="1">
        <v>1</v>
      </c>
      <c r="V18" s="19">
        <v>46</v>
      </c>
      <c r="W18" s="19">
        <v>50</v>
      </c>
      <c r="X18" s="19">
        <f t="shared" si="8"/>
        <v>3.4482758620689655E-2</v>
      </c>
      <c r="Y18" s="19">
        <f t="shared" si="9"/>
        <v>1.25</v>
      </c>
      <c r="Z18" s="19">
        <f t="shared" si="10"/>
        <v>0.92</v>
      </c>
      <c r="AA18" s="19">
        <f t="shared" si="11"/>
        <v>0.39655172413793105</v>
      </c>
      <c r="AB18" s="19">
        <v>46</v>
      </c>
      <c r="AC18" s="19">
        <v>50</v>
      </c>
      <c r="AD18" s="5">
        <v>5</v>
      </c>
      <c r="AE18" s="5">
        <v>2</v>
      </c>
      <c r="AF18" s="5">
        <v>2</v>
      </c>
      <c r="AG18" s="5">
        <v>1</v>
      </c>
      <c r="AH18" s="19">
        <f t="shared" si="12"/>
        <v>1.8400000000000003</v>
      </c>
      <c r="AI18" s="24" t="s">
        <v>304</v>
      </c>
      <c r="AJ18" s="1">
        <v>1.7841950609501025</v>
      </c>
      <c r="AK18" s="19">
        <v>3.9116170070304648</v>
      </c>
      <c r="AL18" s="19">
        <v>0.39655172413793105</v>
      </c>
      <c r="AM18" s="19">
        <v>1.8400000000000003</v>
      </c>
      <c r="AN18" s="19">
        <v>8.9323637921184975</v>
      </c>
    </row>
    <row r="19" spans="1:40" ht="30" x14ac:dyDescent="0.25">
      <c r="A19" s="1" t="s">
        <v>305</v>
      </c>
      <c r="B19" s="24" t="s">
        <v>306</v>
      </c>
      <c r="C19" s="1" t="s">
        <v>865</v>
      </c>
      <c r="D19" s="19">
        <v>44</v>
      </c>
      <c r="E19" s="19">
        <v>703</v>
      </c>
      <c r="F19" s="19">
        <f t="shared" si="2"/>
        <v>6.2588904694167849E-2</v>
      </c>
      <c r="G19" s="19">
        <f t="shared" si="3"/>
        <v>2.7711672578924036</v>
      </c>
      <c r="H19" s="19">
        <f t="shared" si="4"/>
        <v>0.17344432339582611</v>
      </c>
      <c r="I19" s="19">
        <f t="shared" si="5"/>
        <v>1.7344432339582609</v>
      </c>
      <c r="J19" s="19">
        <v>159</v>
      </c>
      <c r="K19" s="19">
        <v>2987</v>
      </c>
      <c r="L19" s="19">
        <v>44</v>
      </c>
      <c r="M19" s="19">
        <v>50</v>
      </c>
      <c r="N19" s="19">
        <f t="shared" si="0"/>
        <v>5.3230666220287916E-2</v>
      </c>
      <c r="O19" s="19">
        <f t="shared" si="1"/>
        <v>0.88</v>
      </c>
      <c r="P19" s="19">
        <f t="shared" si="6"/>
        <v>4.6842986273853367E-2</v>
      </c>
      <c r="Q19" s="19">
        <f t="shared" si="7"/>
        <v>4.6842986273853366</v>
      </c>
      <c r="R19" s="19">
        <v>4</v>
      </c>
      <c r="S19" s="19">
        <v>29</v>
      </c>
      <c r="T19" s="1">
        <v>0.75</v>
      </c>
      <c r="U19" s="1">
        <v>1</v>
      </c>
      <c r="V19" s="19">
        <v>44</v>
      </c>
      <c r="W19" s="19">
        <v>50</v>
      </c>
      <c r="X19" s="19">
        <f t="shared" si="8"/>
        <v>0.13793103448275862</v>
      </c>
      <c r="Y19" s="19">
        <f t="shared" si="9"/>
        <v>1.75</v>
      </c>
      <c r="Z19" s="19">
        <f t="shared" si="10"/>
        <v>0.88</v>
      </c>
      <c r="AA19" s="19">
        <f t="shared" si="11"/>
        <v>2.1241379310344826</v>
      </c>
      <c r="AB19" s="19">
        <v>44</v>
      </c>
      <c r="AC19" s="19">
        <v>50</v>
      </c>
      <c r="AD19" s="5">
        <v>5</v>
      </c>
      <c r="AE19" s="5">
        <v>3</v>
      </c>
      <c r="AF19" s="5">
        <v>2</v>
      </c>
      <c r="AG19" s="5">
        <v>1</v>
      </c>
      <c r="AH19" s="19">
        <f t="shared" si="12"/>
        <v>2.64</v>
      </c>
      <c r="AI19" s="24" t="s">
        <v>306</v>
      </c>
      <c r="AJ19" s="24">
        <v>1.7344432339582609</v>
      </c>
      <c r="AK19" s="19">
        <v>4.6842986273853366</v>
      </c>
      <c r="AL19" s="19">
        <v>2.1241379310344826</v>
      </c>
      <c r="AM19" s="19">
        <v>2.64</v>
      </c>
      <c r="AN19" s="19">
        <v>12.182879792378081</v>
      </c>
    </row>
    <row r="20" spans="1:40" ht="90" x14ac:dyDescent="0.25">
      <c r="A20" s="1"/>
      <c r="B20" s="24" t="s">
        <v>307</v>
      </c>
      <c r="C20" s="1" t="s">
        <v>865</v>
      </c>
      <c r="D20" s="19">
        <v>44</v>
      </c>
      <c r="E20" s="19">
        <v>703</v>
      </c>
      <c r="F20" s="19">
        <f t="shared" si="2"/>
        <v>6.2588904694167849E-2</v>
      </c>
      <c r="G20" s="19">
        <f t="shared" si="3"/>
        <v>2.7711672578924036</v>
      </c>
      <c r="H20" s="19">
        <f t="shared" si="4"/>
        <v>0.17344432339582611</v>
      </c>
      <c r="I20" s="19">
        <f t="shared" si="5"/>
        <v>1.7344432339582609</v>
      </c>
      <c r="J20" s="19">
        <v>159</v>
      </c>
      <c r="K20" s="19">
        <v>2987</v>
      </c>
      <c r="L20" s="19">
        <v>44</v>
      </c>
      <c r="M20" s="19">
        <v>50</v>
      </c>
      <c r="N20" s="19">
        <f t="shared" si="0"/>
        <v>5.3230666220287916E-2</v>
      </c>
      <c r="O20" s="19">
        <f t="shared" si="1"/>
        <v>0.88</v>
      </c>
      <c r="P20" s="19">
        <f t="shared" si="6"/>
        <v>4.6842986273853367E-2</v>
      </c>
      <c r="Q20" s="19">
        <f t="shared" si="7"/>
        <v>4.6842986273853366</v>
      </c>
      <c r="R20" s="19">
        <v>4</v>
      </c>
      <c r="S20" s="19">
        <v>29</v>
      </c>
      <c r="T20" s="1">
        <v>0.75</v>
      </c>
      <c r="U20" s="1">
        <v>1</v>
      </c>
      <c r="V20" s="19">
        <v>44</v>
      </c>
      <c r="W20" s="19">
        <v>50</v>
      </c>
      <c r="X20" s="19">
        <f t="shared" si="8"/>
        <v>0.13793103448275862</v>
      </c>
      <c r="Y20" s="19">
        <f t="shared" si="9"/>
        <v>1.75</v>
      </c>
      <c r="Z20" s="19">
        <f t="shared" si="10"/>
        <v>0.88</v>
      </c>
      <c r="AA20" s="19">
        <f t="shared" si="11"/>
        <v>2.1241379310344826</v>
      </c>
      <c r="AB20" s="19">
        <v>44</v>
      </c>
      <c r="AC20" s="19">
        <v>50</v>
      </c>
      <c r="AD20" s="5">
        <v>5</v>
      </c>
      <c r="AE20" s="5">
        <v>3</v>
      </c>
      <c r="AF20" s="5">
        <v>2</v>
      </c>
      <c r="AG20" s="5">
        <v>1</v>
      </c>
      <c r="AH20" s="19">
        <f t="shared" si="12"/>
        <v>2.64</v>
      </c>
      <c r="AI20" s="24" t="s">
        <v>307</v>
      </c>
      <c r="AJ20" s="24">
        <v>1.7344432339582609</v>
      </c>
      <c r="AK20" s="19">
        <v>4.6842986273853366</v>
      </c>
      <c r="AL20" s="19">
        <v>2.1241379310344826</v>
      </c>
      <c r="AM20" s="19">
        <v>2.64</v>
      </c>
      <c r="AN20" s="19">
        <v>10.182879792378081</v>
      </c>
    </row>
    <row r="21" spans="1:40" ht="30" x14ac:dyDescent="0.25">
      <c r="A21" s="1"/>
      <c r="B21" s="24" t="s">
        <v>308</v>
      </c>
      <c r="C21" s="1" t="s">
        <v>865</v>
      </c>
      <c r="D21" s="19">
        <v>44</v>
      </c>
      <c r="E21" s="19">
        <v>703</v>
      </c>
      <c r="F21" s="19">
        <f t="shared" si="2"/>
        <v>6.2588904694167849E-2</v>
      </c>
      <c r="G21" s="19">
        <f t="shared" si="3"/>
        <v>2.7711672578924036</v>
      </c>
      <c r="H21" s="19">
        <f t="shared" si="4"/>
        <v>0.17344432339582611</v>
      </c>
      <c r="I21" s="19">
        <f t="shared" si="5"/>
        <v>1.7344432339582609</v>
      </c>
      <c r="J21" s="19">
        <v>159</v>
      </c>
      <c r="K21" s="19">
        <v>2987</v>
      </c>
      <c r="L21" s="19">
        <v>44</v>
      </c>
      <c r="M21" s="19">
        <v>50</v>
      </c>
      <c r="N21" s="19">
        <f t="shared" si="0"/>
        <v>5.3230666220287916E-2</v>
      </c>
      <c r="O21" s="19">
        <f t="shared" si="1"/>
        <v>0.88</v>
      </c>
      <c r="P21" s="19">
        <f t="shared" si="6"/>
        <v>4.6842986273853367E-2</v>
      </c>
      <c r="Q21" s="19">
        <f t="shared" si="7"/>
        <v>4.6842986273853366</v>
      </c>
      <c r="R21" s="19">
        <v>4</v>
      </c>
      <c r="S21" s="19">
        <v>29</v>
      </c>
      <c r="T21" s="1">
        <v>0.75</v>
      </c>
      <c r="U21" s="1">
        <v>1</v>
      </c>
      <c r="V21" s="19">
        <v>44</v>
      </c>
      <c r="W21" s="19">
        <v>50</v>
      </c>
      <c r="X21" s="19">
        <f t="shared" si="8"/>
        <v>0.13793103448275862</v>
      </c>
      <c r="Y21" s="19">
        <f t="shared" si="9"/>
        <v>1.75</v>
      </c>
      <c r="Z21" s="19">
        <f t="shared" si="10"/>
        <v>0.88</v>
      </c>
      <c r="AA21" s="19">
        <f t="shared" si="11"/>
        <v>2.1241379310344826</v>
      </c>
      <c r="AB21" s="19">
        <v>44</v>
      </c>
      <c r="AC21" s="19">
        <v>50</v>
      </c>
      <c r="AD21" s="5">
        <v>5</v>
      </c>
      <c r="AE21" s="5">
        <v>3</v>
      </c>
      <c r="AF21" s="5">
        <v>2</v>
      </c>
      <c r="AG21" s="5">
        <v>1</v>
      </c>
      <c r="AH21" s="19">
        <f t="shared" si="12"/>
        <v>2.64</v>
      </c>
      <c r="AI21" s="24" t="s">
        <v>308</v>
      </c>
      <c r="AJ21" s="24">
        <v>1.7344432339582609</v>
      </c>
      <c r="AK21" s="19">
        <v>4.6842986273853366</v>
      </c>
      <c r="AL21" s="19">
        <v>2.1241379310344826</v>
      </c>
      <c r="AM21" s="19">
        <v>2.64</v>
      </c>
      <c r="AN21" s="19">
        <v>12.182879792378081</v>
      </c>
    </row>
    <row r="22" spans="1:40" ht="30" x14ac:dyDescent="0.25">
      <c r="A22" s="1" t="s">
        <v>309</v>
      </c>
      <c r="B22" s="24" t="s">
        <v>310</v>
      </c>
      <c r="C22" s="1" t="s">
        <v>311</v>
      </c>
      <c r="D22" s="19">
        <v>30</v>
      </c>
      <c r="E22" s="19">
        <v>703</v>
      </c>
      <c r="F22" s="19">
        <f t="shared" si="2"/>
        <v>4.2674253200568987E-2</v>
      </c>
      <c r="G22" s="19">
        <f t="shared" si="3"/>
        <v>3.1541595101485096</v>
      </c>
      <c r="H22" s="19">
        <f t="shared" si="4"/>
        <v>0.13460140157106015</v>
      </c>
      <c r="I22" s="19">
        <f t="shared" si="5"/>
        <v>1.3460140157106015</v>
      </c>
      <c r="J22" s="19">
        <v>116</v>
      </c>
      <c r="K22" s="19">
        <v>2987</v>
      </c>
      <c r="L22" s="19">
        <v>30</v>
      </c>
      <c r="M22" s="19">
        <v>50</v>
      </c>
      <c r="N22" s="19">
        <f t="shared" si="0"/>
        <v>3.8834951456310676E-2</v>
      </c>
      <c r="O22" s="19">
        <f t="shared" si="1"/>
        <v>0.6</v>
      </c>
      <c r="P22" s="19">
        <f t="shared" si="6"/>
        <v>2.3300970873786405E-2</v>
      </c>
      <c r="Q22" s="19">
        <f t="shared" si="7"/>
        <v>2.3300970873786406</v>
      </c>
      <c r="R22" s="19">
        <v>2</v>
      </c>
      <c r="S22" s="19">
        <v>29</v>
      </c>
      <c r="T22" s="1">
        <v>0.25</v>
      </c>
      <c r="U22" s="1">
        <v>2</v>
      </c>
      <c r="V22" s="19">
        <v>30</v>
      </c>
      <c r="W22" s="19">
        <v>50</v>
      </c>
      <c r="X22" s="19">
        <f t="shared" si="8"/>
        <v>6.8965517241379309E-2</v>
      </c>
      <c r="Y22" s="19">
        <f t="shared" si="9"/>
        <v>2.25</v>
      </c>
      <c r="Z22" s="19">
        <f t="shared" si="10"/>
        <v>0.6</v>
      </c>
      <c r="AA22" s="19">
        <f t="shared" si="11"/>
        <v>0.93103448275862077</v>
      </c>
      <c r="AB22" s="19">
        <v>30</v>
      </c>
      <c r="AC22" s="19">
        <v>50</v>
      </c>
      <c r="AD22" s="5">
        <v>5</v>
      </c>
      <c r="AE22" s="5">
        <v>2</v>
      </c>
      <c r="AF22" s="5">
        <v>2</v>
      </c>
      <c r="AG22" s="5">
        <v>1</v>
      </c>
      <c r="AH22" s="19">
        <f t="shared" si="12"/>
        <v>1.2</v>
      </c>
      <c r="AI22" s="24" t="s">
        <v>310</v>
      </c>
      <c r="AJ22" s="1">
        <v>1.3460140157106015</v>
      </c>
      <c r="AK22" s="19">
        <v>2.3300970873786406</v>
      </c>
      <c r="AL22" s="19">
        <v>0.93103448275862077</v>
      </c>
      <c r="AM22" s="19">
        <v>1.2</v>
      </c>
      <c r="AN22" s="19">
        <v>6.8071455858478629</v>
      </c>
    </row>
    <row r="23" spans="1:40" ht="30" x14ac:dyDescent="0.25">
      <c r="A23" s="1" t="s">
        <v>312</v>
      </c>
      <c r="B23" s="24" t="s">
        <v>313</v>
      </c>
      <c r="C23" s="1" t="s">
        <v>301</v>
      </c>
      <c r="D23" s="19">
        <v>23</v>
      </c>
      <c r="E23" s="19">
        <v>703</v>
      </c>
      <c r="F23" s="19">
        <f t="shared" si="2"/>
        <v>3.2716927453769556E-2</v>
      </c>
      <c r="G23" s="19">
        <f t="shared" si="3"/>
        <v>3.4198626758815154</v>
      </c>
      <c r="H23" s="19">
        <f t="shared" si="4"/>
        <v>0.11188739906866976</v>
      </c>
      <c r="I23" s="19">
        <f t="shared" si="5"/>
        <v>1.1188739906866976</v>
      </c>
      <c r="J23" s="19">
        <v>127</v>
      </c>
      <c r="K23" s="19">
        <v>2987</v>
      </c>
      <c r="L23" s="19">
        <v>23</v>
      </c>
      <c r="M23" s="19">
        <v>50</v>
      </c>
      <c r="N23" s="19">
        <f t="shared" si="0"/>
        <v>4.2517576163374621E-2</v>
      </c>
      <c r="O23" s="19">
        <f t="shared" si="1"/>
        <v>0.46</v>
      </c>
      <c r="P23" s="19">
        <f t="shared" si="6"/>
        <v>1.9558085035152325E-2</v>
      </c>
      <c r="Q23" s="19">
        <f t="shared" si="7"/>
        <v>1.9558085035152324</v>
      </c>
      <c r="R23" s="19">
        <v>2</v>
      </c>
      <c r="S23" s="19">
        <v>29</v>
      </c>
      <c r="T23" s="1">
        <v>0.25</v>
      </c>
      <c r="U23" s="1">
        <v>0.33</v>
      </c>
      <c r="V23" s="19">
        <v>23</v>
      </c>
      <c r="W23" s="19">
        <v>50</v>
      </c>
      <c r="X23" s="19">
        <f t="shared" si="8"/>
        <v>6.8965517241379309E-2</v>
      </c>
      <c r="Y23" s="19">
        <f t="shared" si="9"/>
        <v>0.58000000000000007</v>
      </c>
      <c r="Z23" s="19">
        <f t="shared" si="10"/>
        <v>0.46</v>
      </c>
      <c r="AA23" s="19">
        <f t="shared" si="11"/>
        <v>0.18400000000000002</v>
      </c>
      <c r="AB23" s="19">
        <v>23</v>
      </c>
      <c r="AC23" s="19">
        <v>50</v>
      </c>
      <c r="AD23" s="5">
        <v>5</v>
      </c>
      <c r="AE23" s="5">
        <v>2</v>
      </c>
      <c r="AF23" s="5">
        <v>2</v>
      </c>
      <c r="AG23" s="5">
        <v>1</v>
      </c>
      <c r="AH23" s="19">
        <f t="shared" si="12"/>
        <v>0.92000000000000015</v>
      </c>
      <c r="AI23" s="24" t="s">
        <v>313</v>
      </c>
      <c r="AJ23" s="1">
        <v>1.1188739906866976</v>
      </c>
      <c r="AK23" s="19">
        <v>1.9558085035152324</v>
      </c>
      <c r="AL23" s="19">
        <v>0.18400000000000002</v>
      </c>
      <c r="AM23" s="19">
        <v>0.92000000000000015</v>
      </c>
      <c r="AN23" s="19">
        <v>5.1786824942019303</v>
      </c>
    </row>
    <row r="24" spans="1:40" ht="30" x14ac:dyDescent="0.25">
      <c r="A24" s="1"/>
      <c r="B24" s="24" t="s">
        <v>314</v>
      </c>
      <c r="C24" s="1" t="s">
        <v>301</v>
      </c>
      <c r="D24" s="19">
        <v>23</v>
      </c>
      <c r="E24" s="19">
        <v>703</v>
      </c>
      <c r="F24" s="19">
        <f t="shared" si="2"/>
        <v>3.2716927453769556E-2</v>
      </c>
      <c r="G24" s="19">
        <f t="shared" si="3"/>
        <v>3.4198626758815154</v>
      </c>
      <c r="H24" s="19">
        <f t="shared" si="4"/>
        <v>0.11188739906866976</v>
      </c>
      <c r="I24" s="19">
        <f t="shared" si="5"/>
        <v>1.1188739906866976</v>
      </c>
      <c r="J24" s="19">
        <v>127</v>
      </c>
      <c r="K24" s="19">
        <v>2987</v>
      </c>
      <c r="L24" s="19">
        <v>23</v>
      </c>
      <c r="M24" s="19">
        <v>50</v>
      </c>
      <c r="N24" s="19">
        <f t="shared" si="0"/>
        <v>4.2517576163374621E-2</v>
      </c>
      <c r="O24" s="19">
        <f t="shared" si="1"/>
        <v>0.46</v>
      </c>
      <c r="P24" s="19">
        <f t="shared" si="6"/>
        <v>1.9558085035152325E-2</v>
      </c>
      <c r="Q24" s="19">
        <f t="shared" si="7"/>
        <v>1.9558085035152324</v>
      </c>
      <c r="R24" s="19">
        <v>2</v>
      </c>
      <c r="S24" s="19">
        <v>29</v>
      </c>
      <c r="T24" s="1">
        <v>0.25</v>
      </c>
      <c r="U24" s="1">
        <v>0.33</v>
      </c>
      <c r="V24" s="19">
        <v>23</v>
      </c>
      <c r="W24" s="19">
        <v>50</v>
      </c>
      <c r="X24" s="19">
        <f t="shared" si="8"/>
        <v>6.8965517241379309E-2</v>
      </c>
      <c r="Y24" s="19">
        <f t="shared" si="9"/>
        <v>0.58000000000000007</v>
      </c>
      <c r="Z24" s="19">
        <f t="shared" si="10"/>
        <v>0.46</v>
      </c>
      <c r="AA24" s="19">
        <f t="shared" si="11"/>
        <v>0.18400000000000002</v>
      </c>
      <c r="AB24" s="19">
        <v>23</v>
      </c>
      <c r="AC24" s="19">
        <v>50</v>
      </c>
      <c r="AD24" s="5">
        <v>5</v>
      </c>
      <c r="AE24" s="5">
        <v>2</v>
      </c>
      <c r="AF24" s="5">
        <v>2</v>
      </c>
      <c r="AG24" s="5">
        <v>1</v>
      </c>
      <c r="AH24" s="19">
        <f t="shared" si="12"/>
        <v>0.92000000000000015</v>
      </c>
      <c r="AI24" s="24" t="s">
        <v>314</v>
      </c>
      <c r="AJ24" s="24">
        <v>1.1188739906866976</v>
      </c>
      <c r="AK24" s="19">
        <v>1.9558085035152324</v>
      </c>
      <c r="AL24" s="19">
        <v>0.18400000000000002</v>
      </c>
      <c r="AM24" s="19">
        <v>0.92000000000000015</v>
      </c>
      <c r="AN24" s="19">
        <v>5.1786824942019303</v>
      </c>
    </row>
    <row r="25" spans="1:40" ht="30" x14ac:dyDescent="0.25">
      <c r="A25" s="1"/>
      <c r="B25" s="24" t="s">
        <v>315</v>
      </c>
      <c r="C25" s="1" t="s">
        <v>301</v>
      </c>
      <c r="D25" s="19">
        <v>23</v>
      </c>
      <c r="E25" s="19">
        <v>703</v>
      </c>
      <c r="F25" s="19">
        <f t="shared" si="2"/>
        <v>3.2716927453769556E-2</v>
      </c>
      <c r="G25" s="19">
        <f t="shared" si="3"/>
        <v>3.4198626758815154</v>
      </c>
      <c r="H25" s="19">
        <f t="shared" si="4"/>
        <v>0.11188739906866976</v>
      </c>
      <c r="I25" s="19">
        <f t="shared" si="5"/>
        <v>1.1188739906866976</v>
      </c>
      <c r="J25" s="19">
        <v>127</v>
      </c>
      <c r="K25" s="19">
        <v>2987</v>
      </c>
      <c r="L25" s="19">
        <v>23</v>
      </c>
      <c r="M25" s="19">
        <v>50</v>
      </c>
      <c r="N25" s="19">
        <f t="shared" si="0"/>
        <v>4.2517576163374621E-2</v>
      </c>
      <c r="O25" s="19">
        <f t="shared" si="1"/>
        <v>0.46</v>
      </c>
      <c r="P25" s="19">
        <f t="shared" si="6"/>
        <v>1.9558085035152325E-2</v>
      </c>
      <c r="Q25" s="19">
        <f t="shared" si="7"/>
        <v>1.9558085035152324</v>
      </c>
      <c r="R25" s="19">
        <v>2</v>
      </c>
      <c r="S25" s="19">
        <v>29</v>
      </c>
      <c r="T25" s="1">
        <v>0.25</v>
      </c>
      <c r="U25" s="1">
        <v>0.33</v>
      </c>
      <c r="V25" s="19">
        <v>23</v>
      </c>
      <c r="W25" s="19">
        <v>50</v>
      </c>
      <c r="X25" s="19">
        <f t="shared" si="8"/>
        <v>6.8965517241379309E-2</v>
      </c>
      <c r="Y25" s="19">
        <f t="shared" si="9"/>
        <v>0.58000000000000007</v>
      </c>
      <c r="Z25" s="19">
        <f t="shared" si="10"/>
        <v>0.46</v>
      </c>
      <c r="AA25" s="19">
        <f t="shared" si="11"/>
        <v>0.18400000000000002</v>
      </c>
      <c r="AB25" s="19">
        <v>23</v>
      </c>
      <c r="AC25" s="19">
        <v>50</v>
      </c>
      <c r="AD25" s="5">
        <v>5</v>
      </c>
      <c r="AE25" s="5">
        <v>2</v>
      </c>
      <c r="AF25" s="5">
        <v>2</v>
      </c>
      <c r="AG25" s="5">
        <v>1</v>
      </c>
      <c r="AH25" s="19">
        <f t="shared" si="12"/>
        <v>0.92000000000000015</v>
      </c>
      <c r="AI25" s="24" t="s">
        <v>315</v>
      </c>
      <c r="AJ25" s="24">
        <v>1.1188739906866976</v>
      </c>
      <c r="AK25" s="19">
        <v>1.9558085035152324</v>
      </c>
      <c r="AL25" s="19">
        <v>0.18400000000000002</v>
      </c>
      <c r="AM25" s="19">
        <v>0.92000000000000015</v>
      </c>
      <c r="AN25" s="19">
        <v>5.1786824942019303</v>
      </c>
    </row>
    <row r="26" spans="1:40" ht="30" x14ac:dyDescent="0.25">
      <c r="A26" s="1"/>
      <c r="B26" s="24" t="s">
        <v>316</v>
      </c>
      <c r="C26" s="1" t="s">
        <v>301</v>
      </c>
      <c r="D26" s="19">
        <v>23</v>
      </c>
      <c r="E26" s="19">
        <v>703</v>
      </c>
      <c r="F26" s="19">
        <f t="shared" si="2"/>
        <v>3.2716927453769556E-2</v>
      </c>
      <c r="G26" s="19">
        <f t="shared" si="3"/>
        <v>3.4198626758815154</v>
      </c>
      <c r="H26" s="19">
        <f t="shared" si="4"/>
        <v>0.11188739906866976</v>
      </c>
      <c r="I26" s="19">
        <f t="shared" si="5"/>
        <v>1.1188739906866976</v>
      </c>
      <c r="J26" s="19">
        <v>127</v>
      </c>
      <c r="K26" s="19">
        <v>2987</v>
      </c>
      <c r="L26" s="19">
        <v>23</v>
      </c>
      <c r="M26" s="19">
        <v>50</v>
      </c>
      <c r="N26" s="19">
        <f t="shared" si="0"/>
        <v>4.2517576163374621E-2</v>
      </c>
      <c r="O26" s="19">
        <f t="shared" si="1"/>
        <v>0.46</v>
      </c>
      <c r="P26" s="19">
        <f t="shared" si="6"/>
        <v>1.9558085035152325E-2</v>
      </c>
      <c r="Q26" s="19">
        <f t="shared" si="7"/>
        <v>1.9558085035152324</v>
      </c>
      <c r="R26" s="19">
        <v>2</v>
      </c>
      <c r="S26" s="19">
        <v>29</v>
      </c>
      <c r="T26" s="1">
        <v>0.25</v>
      </c>
      <c r="U26" s="1">
        <v>0.33</v>
      </c>
      <c r="V26" s="19">
        <v>23</v>
      </c>
      <c r="W26" s="19">
        <v>50</v>
      </c>
      <c r="X26" s="19">
        <f t="shared" si="8"/>
        <v>6.8965517241379309E-2</v>
      </c>
      <c r="Y26" s="19">
        <f t="shared" si="9"/>
        <v>0.58000000000000007</v>
      </c>
      <c r="Z26" s="19">
        <f t="shared" si="10"/>
        <v>0.46</v>
      </c>
      <c r="AA26" s="19">
        <f t="shared" si="11"/>
        <v>0.18400000000000002</v>
      </c>
      <c r="AB26" s="19">
        <v>23</v>
      </c>
      <c r="AC26" s="19">
        <v>50</v>
      </c>
      <c r="AD26" s="5">
        <v>5</v>
      </c>
      <c r="AE26" s="5">
        <v>2</v>
      </c>
      <c r="AF26" s="5">
        <v>2</v>
      </c>
      <c r="AG26" s="5">
        <v>1</v>
      </c>
      <c r="AH26" s="19">
        <f t="shared" si="12"/>
        <v>0.92000000000000015</v>
      </c>
      <c r="AI26" s="24" t="s">
        <v>316</v>
      </c>
      <c r="AJ26" s="24">
        <v>1.1188739906866976</v>
      </c>
      <c r="AK26" s="19">
        <v>1.9558085035152324</v>
      </c>
      <c r="AL26" s="19">
        <v>0.18400000000000002</v>
      </c>
      <c r="AM26" s="19">
        <v>0.92000000000000015</v>
      </c>
      <c r="AN26" s="19">
        <v>5.1786824942019303</v>
      </c>
    </row>
    <row r="27" spans="1:40" x14ac:dyDescent="0.25">
      <c r="A27" s="1"/>
      <c r="B27" s="24"/>
      <c r="C27" s="1"/>
      <c r="D27" s="1"/>
      <c r="R27" s="1"/>
    </row>
    <row r="28" spans="1:40" x14ac:dyDescent="0.25">
      <c r="A28" s="1"/>
      <c r="B28" s="24"/>
      <c r="C28" s="1"/>
    </row>
    <row r="29" spans="1:40" x14ac:dyDescent="0.25">
      <c r="A29" s="1"/>
      <c r="B29" s="24"/>
      <c r="C29" s="1"/>
    </row>
    <row r="30" spans="1:40" x14ac:dyDescent="0.25">
      <c r="A30" s="1"/>
      <c r="B30" s="24"/>
      <c r="C30" s="1"/>
    </row>
    <row r="31" spans="1:40" x14ac:dyDescent="0.25">
      <c r="A31" s="1"/>
      <c r="B31" s="24"/>
      <c r="C31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N15"/>
  <sheetViews>
    <sheetView zoomScale="80" zoomScaleNormal="80" workbookViewId="0"/>
  </sheetViews>
  <sheetFormatPr baseColWidth="10" defaultRowHeight="15.75" x14ac:dyDescent="0.25"/>
  <cols>
    <col min="1" max="1" width="20.25" style="2" customWidth="1"/>
    <col min="2" max="3" width="30.5" style="2" customWidth="1"/>
    <col min="4" max="5" width="7.75" style="2" customWidth="1"/>
    <col min="6" max="11" width="11.625" style="2" customWidth="1"/>
    <col min="12" max="13" width="7.75" style="2" customWidth="1"/>
    <col min="14" max="14" width="11.5" style="2" customWidth="1"/>
    <col min="15" max="17" width="11.625" style="2" customWidth="1"/>
    <col min="18" max="34" width="11" style="2"/>
    <col min="35" max="35" width="20.375" style="2" customWidth="1"/>
    <col min="36" max="16384" width="11" style="2"/>
  </cols>
  <sheetData>
    <row r="1" spans="1:40" ht="48" x14ac:dyDescent="0.3">
      <c r="A1" s="34" t="s">
        <v>877</v>
      </c>
      <c r="B1" s="34" t="s">
        <v>878</v>
      </c>
      <c r="C1" s="34" t="s">
        <v>879</v>
      </c>
      <c r="D1" s="35" t="s">
        <v>757</v>
      </c>
      <c r="E1" s="36" t="s">
        <v>758</v>
      </c>
      <c r="F1" s="36" t="s">
        <v>83</v>
      </c>
      <c r="G1" s="36" t="s">
        <v>84</v>
      </c>
      <c r="H1" s="36" t="s">
        <v>85</v>
      </c>
      <c r="I1" s="36" t="s">
        <v>87</v>
      </c>
      <c r="J1" s="37" t="s">
        <v>869</v>
      </c>
      <c r="K1" s="37" t="s">
        <v>870</v>
      </c>
      <c r="L1" s="37" t="s">
        <v>81</v>
      </c>
      <c r="M1" s="37" t="s">
        <v>82</v>
      </c>
      <c r="N1" s="37" t="s">
        <v>871</v>
      </c>
      <c r="O1" s="37" t="s">
        <v>872</v>
      </c>
      <c r="P1" s="37" t="s">
        <v>873</v>
      </c>
      <c r="Q1" s="37" t="s">
        <v>86</v>
      </c>
      <c r="R1" s="38" t="s">
        <v>89</v>
      </c>
      <c r="S1" s="38" t="s">
        <v>90</v>
      </c>
      <c r="T1" s="38" t="s">
        <v>880</v>
      </c>
      <c r="U1" s="38" t="s">
        <v>881</v>
      </c>
      <c r="V1" s="38" t="s">
        <v>81</v>
      </c>
      <c r="W1" s="38" t="s">
        <v>82</v>
      </c>
      <c r="X1" s="38" t="s">
        <v>91</v>
      </c>
      <c r="Y1" s="38" t="s">
        <v>92</v>
      </c>
      <c r="Z1" s="38" t="s">
        <v>88</v>
      </c>
      <c r="AA1" s="38" t="s">
        <v>93</v>
      </c>
      <c r="AB1" s="39" t="s">
        <v>81</v>
      </c>
      <c r="AC1" s="39" t="s">
        <v>82</v>
      </c>
      <c r="AD1" s="39" t="s">
        <v>882</v>
      </c>
      <c r="AE1" s="39" t="s">
        <v>883</v>
      </c>
      <c r="AF1" s="39" t="s">
        <v>884</v>
      </c>
      <c r="AG1" s="39" t="s">
        <v>885</v>
      </c>
      <c r="AH1" s="39" t="s">
        <v>94</v>
      </c>
      <c r="AI1" s="34" t="s">
        <v>878</v>
      </c>
      <c r="AJ1" s="40" t="s">
        <v>886</v>
      </c>
      <c r="AK1" s="40" t="s">
        <v>887</v>
      </c>
      <c r="AL1" s="34" t="s">
        <v>93</v>
      </c>
      <c r="AM1" s="40" t="s">
        <v>888</v>
      </c>
      <c r="AN1" s="34" t="s">
        <v>889</v>
      </c>
    </row>
    <row r="2" spans="1:40" ht="45" x14ac:dyDescent="0.25">
      <c r="A2" s="1" t="s">
        <v>846</v>
      </c>
      <c r="B2" s="10" t="s">
        <v>318</v>
      </c>
      <c r="C2" s="20" t="s">
        <v>866</v>
      </c>
      <c r="D2" s="20">
        <v>14</v>
      </c>
      <c r="E2" s="2">
        <v>171</v>
      </c>
      <c r="F2" s="19">
        <f>(D2/E2)</f>
        <v>8.1871345029239762E-2</v>
      </c>
      <c r="G2" s="19">
        <f>-LN(F2)</f>
        <v>2.5026062268874014</v>
      </c>
      <c r="H2" s="19">
        <f>(F2*G2)</f>
        <v>0.20489173787382234</v>
      </c>
      <c r="I2" s="19">
        <f>(H2*10)</f>
        <v>2.0489173787382233</v>
      </c>
      <c r="J2" s="2">
        <v>39</v>
      </c>
      <c r="K2" s="2">
        <v>394</v>
      </c>
      <c r="L2" s="20">
        <v>14</v>
      </c>
      <c r="M2" s="2">
        <v>50</v>
      </c>
      <c r="N2" s="19">
        <f t="shared" ref="N2:N12" si="0">(J2/K2)</f>
        <v>9.8984771573604066E-2</v>
      </c>
      <c r="O2" s="19">
        <f t="shared" ref="O2:O12" si="1">(L2/M2)</f>
        <v>0.28000000000000003</v>
      </c>
      <c r="P2" s="19">
        <f>(N2*O2)</f>
        <v>2.7715736040609142E-2</v>
      </c>
      <c r="Q2" s="19">
        <f>(P2*100)</f>
        <v>2.7715736040609142</v>
      </c>
      <c r="R2" s="2">
        <v>6</v>
      </c>
      <c r="S2" s="2">
        <v>18</v>
      </c>
      <c r="T2" s="2">
        <v>0.75</v>
      </c>
      <c r="U2" s="2">
        <v>1.6</v>
      </c>
      <c r="V2" s="20">
        <v>14</v>
      </c>
      <c r="W2" s="2">
        <v>50</v>
      </c>
      <c r="X2" s="19">
        <f>(R2/S2)</f>
        <v>0.33333333333333331</v>
      </c>
      <c r="Y2" s="19">
        <f>(T2+U2)</f>
        <v>2.35</v>
      </c>
      <c r="Z2" s="19">
        <f>(V2/W2)</f>
        <v>0.28000000000000003</v>
      </c>
      <c r="AA2" s="19">
        <f>(X2*Y2*Z2)*10</f>
        <v>2.1933333333333334</v>
      </c>
      <c r="AB2" s="2">
        <v>14</v>
      </c>
      <c r="AC2" s="2">
        <v>50</v>
      </c>
      <c r="AD2" s="2">
        <v>2</v>
      </c>
      <c r="AE2" s="2">
        <v>1</v>
      </c>
      <c r="AF2" s="2">
        <v>1</v>
      </c>
      <c r="AG2" s="2">
        <v>1</v>
      </c>
      <c r="AH2" s="19">
        <f>(AE2/AD2)*(AG2/AF2)*(AB2/AC2)*10</f>
        <v>1.4000000000000001</v>
      </c>
      <c r="AI2" s="10" t="s">
        <v>318</v>
      </c>
      <c r="AJ2" s="2">
        <v>2.0489173787382233</v>
      </c>
      <c r="AK2" s="2">
        <v>2.7715736040609142</v>
      </c>
      <c r="AL2" s="2">
        <v>2.1933333333333334</v>
      </c>
      <c r="AM2" s="2">
        <v>1.4000000000000001</v>
      </c>
      <c r="AN2" s="19">
        <f>(AJ2+AK2+AL2+AM2)+1</f>
        <v>9.4138243161324713</v>
      </c>
    </row>
    <row r="3" spans="1:40" ht="45" x14ac:dyDescent="0.25">
      <c r="A3" s="1"/>
      <c r="B3" s="10" t="s">
        <v>319</v>
      </c>
      <c r="C3" s="20" t="s">
        <v>866</v>
      </c>
      <c r="D3" s="20">
        <v>14</v>
      </c>
      <c r="E3" s="2">
        <v>171</v>
      </c>
      <c r="F3" s="19">
        <f t="shared" ref="F3:F12" si="2">(D3/E3)</f>
        <v>8.1871345029239762E-2</v>
      </c>
      <c r="G3" s="19">
        <f t="shared" ref="G3:G12" si="3">-LN(F3)</f>
        <v>2.5026062268874014</v>
      </c>
      <c r="H3" s="19">
        <f t="shared" ref="H3:H12" si="4">(F3*G3)</f>
        <v>0.20489173787382234</v>
      </c>
      <c r="I3" s="19">
        <f t="shared" ref="I3:I12" si="5">(H3*10)</f>
        <v>2.0489173787382233</v>
      </c>
      <c r="J3" s="2">
        <v>39</v>
      </c>
      <c r="K3" s="2">
        <v>394</v>
      </c>
      <c r="L3" s="20">
        <v>14</v>
      </c>
      <c r="M3" s="2">
        <v>50</v>
      </c>
      <c r="N3" s="19">
        <f t="shared" si="0"/>
        <v>9.8984771573604066E-2</v>
      </c>
      <c r="O3" s="19">
        <f t="shared" si="1"/>
        <v>0.28000000000000003</v>
      </c>
      <c r="P3" s="19">
        <f t="shared" ref="P3:P12" si="6">(N3*O3)</f>
        <v>2.7715736040609142E-2</v>
      </c>
      <c r="Q3" s="19">
        <f t="shared" ref="Q3:Q12" si="7">(P3*100)</f>
        <v>2.7715736040609142</v>
      </c>
      <c r="R3" s="2">
        <v>6</v>
      </c>
      <c r="S3" s="2">
        <v>18</v>
      </c>
      <c r="T3" s="2">
        <v>0.75</v>
      </c>
      <c r="U3" s="2">
        <v>1.6</v>
      </c>
      <c r="V3" s="20">
        <v>14</v>
      </c>
      <c r="W3" s="2">
        <v>50</v>
      </c>
      <c r="X3" s="19">
        <f t="shared" ref="X3:X12" si="8">(R3/S3)</f>
        <v>0.33333333333333331</v>
      </c>
      <c r="Y3" s="19">
        <f t="shared" ref="Y3:Y12" si="9">(T3+U3)</f>
        <v>2.35</v>
      </c>
      <c r="Z3" s="19">
        <f t="shared" ref="Z3:Z12" si="10">(V3/W3)</f>
        <v>0.28000000000000003</v>
      </c>
      <c r="AA3" s="19">
        <f t="shared" ref="AA3:AA12" si="11">(X3*Y3*Z3)*10</f>
        <v>2.1933333333333334</v>
      </c>
      <c r="AB3" s="2">
        <v>14</v>
      </c>
      <c r="AC3" s="2">
        <v>50</v>
      </c>
      <c r="AD3" s="2">
        <v>2</v>
      </c>
      <c r="AE3" s="2">
        <v>1</v>
      </c>
      <c r="AF3" s="2">
        <v>1</v>
      </c>
      <c r="AG3" s="2">
        <v>1</v>
      </c>
      <c r="AH3" s="19">
        <f t="shared" ref="AH3:AH12" si="12">(AE3/AD3)*(AG3/AF3)*(AB3/AC3)*10</f>
        <v>1.4000000000000001</v>
      </c>
      <c r="AI3" s="10" t="s">
        <v>319</v>
      </c>
      <c r="AJ3" s="2">
        <v>2.0489173787382233</v>
      </c>
      <c r="AK3" s="2">
        <v>2.7715736040609142</v>
      </c>
      <c r="AL3" s="2">
        <v>2.1933333333333334</v>
      </c>
      <c r="AM3" s="2">
        <v>1.4000000000000001</v>
      </c>
      <c r="AN3" s="19">
        <f t="shared" ref="AN3:AN12" si="13">(AJ3+AK3+AL3+AM3)+1</f>
        <v>9.4138243161324713</v>
      </c>
    </row>
    <row r="4" spans="1:40" ht="45" x14ac:dyDescent="0.25">
      <c r="A4" s="1"/>
      <c r="B4" s="10" t="s">
        <v>320</v>
      </c>
      <c r="C4" s="20" t="s">
        <v>866</v>
      </c>
      <c r="D4" s="20">
        <v>14</v>
      </c>
      <c r="E4" s="2">
        <v>171</v>
      </c>
      <c r="F4" s="19">
        <f t="shared" si="2"/>
        <v>8.1871345029239762E-2</v>
      </c>
      <c r="G4" s="19">
        <f t="shared" si="3"/>
        <v>2.5026062268874014</v>
      </c>
      <c r="H4" s="19">
        <f t="shared" si="4"/>
        <v>0.20489173787382234</v>
      </c>
      <c r="I4" s="19">
        <f t="shared" si="5"/>
        <v>2.0489173787382233</v>
      </c>
      <c r="J4" s="2">
        <v>39</v>
      </c>
      <c r="K4" s="2">
        <v>394</v>
      </c>
      <c r="L4" s="20">
        <v>14</v>
      </c>
      <c r="M4" s="2">
        <v>50</v>
      </c>
      <c r="N4" s="19">
        <f t="shared" si="0"/>
        <v>9.8984771573604066E-2</v>
      </c>
      <c r="O4" s="19">
        <f t="shared" si="1"/>
        <v>0.28000000000000003</v>
      </c>
      <c r="P4" s="19">
        <f t="shared" si="6"/>
        <v>2.7715736040609142E-2</v>
      </c>
      <c r="Q4" s="19">
        <f t="shared" si="7"/>
        <v>2.7715736040609142</v>
      </c>
      <c r="R4" s="2">
        <v>6</v>
      </c>
      <c r="S4" s="2">
        <v>18</v>
      </c>
      <c r="T4" s="2">
        <v>0.75</v>
      </c>
      <c r="U4" s="2">
        <v>1.6</v>
      </c>
      <c r="V4" s="20">
        <v>14</v>
      </c>
      <c r="W4" s="2">
        <v>50</v>
      </c>
      <c r="X4" s="19">
        <f t="shared" si="8"/>
        <v>0.33333333333333331</v>
      </c>
      <c r="Y4" s="19">
        <f t="shared" si="9"/>
        <v>2.35</v>
      </c>
      <c r="Z4" s="19">
        <f t="shared" si="10"/>
        <v>0.28000000000000003</v>
      </c>
      <c r="AA4" s="19">
        <f t="shared" si="11"/>
        <v>2.1933333333333334</v>
      </c>
      <c r="AB4" s="2">
        <v>14</v>
      </c>
      <c r="AC4" s="2">
        <v>50</v>
      </c>
      <c r="AD4" s="2">
        <v>2</v>
      </c>
      <c r="AE4" s="2">
        <v>1</v>
      </c>
      <c r="AF4" s="2">
        <v>1</v>
      </c>
      <c r="AG4" s="2">
        <v>1</v>
      </c>
      <c r="AH4" s="19">
        <f t="shared" si="12"/>
        <v>1.4000000000000001</v>
      </c>
      <c r="AI4" s="10" t="s">
        <v>320</v>
      </c>
      <c r="AJ4" s="2">
        <v>2.0489173787382233</v>
      </c>
      <c r="AK4" s="2">
        <v>2.7715736040609142</v>
      </c>
      <c r="AL4" s="2">
        <v>2.1933333333333334</v>
      </c>
      <c r="AM4" s="2">
        <v>1.4000000000000001</v>
      </c>
      <c r="AN4" s="19">
        <f t="shared" si="13"/>
        <v>9.4138243161324713</v>
      </c>
    </row>
    <row r="5" spans="1:40" ht="30" x14ac:dyDescent="0.25">
      <c r="A5" s="20" t="s">
        <v>847</v>
      </c>
      <c r="B5" s="21" t="s">
        <v>321</v>
      </c>
      <c r="C5" s="5" t="s">
        <v>322</v>
      </c>
      <c r="D5" s="20">
        <v>18</v>
      </c>
      <c r="E5" s="2">
        <v>171</v>
      </c>
      <c r="F5" s="19">
        <f t="shared" si="2"/>
        <v>0.10526315789473684</v>
      </c>
      <c r="G5" s="19">
        <f t="shared" si="3"/>
        <v>2.2512917986064953</v>
      </c>
      <c r="H5" s="19">
        <f t="shared" si="4"/>
        <v>0.2369780840638416</v>
      </c>
      <c r="I5" s="19">
        <f t="shared" si="5"/>
        <v>2.3697808406384162</v>
      </c>
      <c r="J5" s="2">
        <v>21</v>
      </c>
      <c r="K5" s="2">
        <v>394</v>
      </c>
      <c r="L5" s="20">
        <v>18</v>
      </c>
      <c r="M5" s="2">
        <v>50</v>
      </c>
      <c r="N5" s="19">
        <f t="shared" si="0"/>
        <v>5.3299492385786802E-2</v>
      </c>
      <c r="O5" s="19">
        <f t="shared" si="1"/>
        <v>0.36</v>
      </c>
      <c r="P5" s="19">
        <f t="shared" si="6"/>
        <v>1.9187817258883248E-2</v>
      </c>
      <c r="Q5" s="19">
        <f t="shared" si="7"/>
        <v>1.9187817258883249</v>
      </c>
      <c r="R5" s="2">
        <v>2</v>
      </c>
      <c r="S5" s="2">
        <v>18</v>
      </c>
      <c r="T5" s="2">
        <v>0.5</v>
      </c>
      <c r="U5" s="2">
        <v>1</v>
      </c>
      <c r="V5" s="20">
        <v>18</v>
      </c>
      <c r="W5" s="2">
        <v>50</v>
      </c>
      <c r="X5" s="19">
        <f t="shared" si="8"/>
        <v>0.1111111111111111</v>
      </c>
      <c r="Y5" s="19">
        <f t="shared" si="9"/>
        <v>1.5</v>
      </c>
      <c r="Z5" s="19">
        <f t="shared" si="10"/>
        <v>0.36</v>
      </c>
      <c r="AA5" s="19">
        <f t="shared" si="11"/>
        <v>0.6</v>
      </c>
      <c r="AB5" s="2">
        <v>18</v>
      </c>
      <c r="AC5" s="2">
        <v>50</v>
      </c>
      <c r="AD5" s="2">
        <v>2</v>
      </c>
      <c r="AE5" s="2">
        <v>2</v>
      </c>
      <c r="AF5" s="2">
        <v>1</v>
      </c>
      <c r="AG5" s="2">
        <v>1</v>
      </c>
      <c r="AH5" s="19">
        <f t="shared" si="12"/>
        <v>3.5999999999999996</v>
      </c>
      <c r="AI5" s="21" t="s">
        <v>321</v>
      </c>
      <c r="AJ5" s="2">
        <v>2.3697808406384162</v>
      </c>
      <c r="AK5" s="2">
        <v>1.9187817258883249</v>
      </c>
      <c r="AL5" s="2">
        <v>0.6</v>
      </c>
      <c r="AM5" s="2">
        <v>3.5999999999999996</v>
      </c>
      <c r="AN5" s="19">
        <f t="shared" si="13"/>
        <v>9.4885625665267401</v>
      </c>
    </row>
    <row r="6" spans="1:40" ht="30" x14ac:dyDescent="0.25">
      <c r="A6" s="20"/>
      <c r="B6" s="21" t="s">
        <v>323</v>
      </c>
      <c r="C6" s="5" t="s">
        <v>324</v>
      </c>
      <c r="D6" s="20">
        <v>24</v>
      </c>
      <c r="E6" s="2">
        <v>171</v>
      </c>
      <c r="F6" s="19">
        <f t="shared" si="2"/>
        <v>0.14035087719298245</v>
      </c>
      <c r="G6" s="19">
        <f t="shared" si="3"/>
        <v>1.9636097261547143</v>
      </c>
      <c r="H6" s="19">
        <f t="shared" si="4"/>
        <v>0.27559434753048623</v>
      </c>
      <c r="I6" s="19">
        <f t="shared" si="5"/>
        <v>2.7559434753048624</v>
      </c>
      <c r="J6" s="2">
        <v>31</v>
      </c>
      <c r="K6" s="2">
        <v>394</v>
      </c>
      <c r="L6" s="20">
        <v>24</v>
      </c>
      <c r="M6" s="2">
        <v>50</v>
      </c>
      <c r="N6" s="19">
        <f t="shared" si="0"/>
        <v>7.8680203045685279E-2</v>
      </c>
      <c r="O6" s="19">
        <f t="shared" si="1"/>
        <v>0.48</v>
      </c>
      <c r="P6" s="19">
        <f t="shared" si="6"/>
        <v>3.7766497461928936E-2</v>
      </c>
      <c r="Q6" s="19">
        <f t="shared" si="7"/>
        <v>3.7766497461928936</v>
      </c>
      <c r="R6" s="2">
        <v>3</v>
      </c>
      <c r="S6" s="2">
        <v>18</v>
      </c>
      <c r="T6" s="2">
        <v>0.5</v>
      </c>
      <c r="U6" s="2">
        <v>1</v>
      </c>
      <c r="V6" s="20">
        <v>24</v>
      </c>
      <c r="W6" s="2">
        <v>50</v>
      </c>
      <c r="X6" s="19">
        <f t="shared" si="8"/>
        <v>0.16666666666666666</v>
      </c>
      <c r="Y6" s="19">
        <f t="shared" si="9"/>
        <v>1.5</v>
      </c>
      <c r="Z6" s="19">
        <f t="shared" si="10"/>
        <v>0.48</v>
      </c>
      <c r="AA6" s="19">
        <f t="shared" si="11"/>
        <v>1.2</v>
      </c>
      <c r="AB6" s="2">
        <v>24</v>
      </c>
      <c r="AC6" s="2">
        <v>50</v>
      </c>
      <c r="AD6" s="2">
        <v>2</v>
      </c>
      <c r="AE6" s="2">
        <v>2</v>
      </c>
      <c r="AF6" s="2">
        <v>1</v>
      </c>
      <c r="AG6" s="2">
        <v>1</v>
      </c>
      <c r="AH6" s="19">
        <f t="shared" si="12"/>
        <v>4.8</v>
      </c>
      <c r="AI6" s="21" t="s">
        <v>323</v>
      </c>
      <c r="AJ6" s="2">
        <v>2.7559434753048624</v>
      </c>
      <c r="AK6" s="2">
        <v>3.7766497461928936</v>
      </c>
      <c r="AL6" s="2">
        <v>1.2</v>
      </c>
      <c r="AM6" s="2">
        <v>4.8</v>
      </c>
      <c r="AN6" s="19">
        <f t="shared" si="13"/>
        <v>13.532593221497756</v>
      </c>
    </row>
    <row r="7" spans="1:40" ht="30" x14ac:dyDescent="0.25">
      <c r="A7" s="20" t="s">
        <v>848</v>
      </c>
      <c r="B7" s="21" t="s">
        <v>325</v>
      </c>
      <c r="C7" s="5" t="s">
        <v>326</v>
      </c>
      <c r="D7" s="20">
        <v>3</v>
      </c>
      <c r="E7" s="2">
        <v>171</v>
      </c>
      <c r="F7" s="19">
        <f t="shared" si="2"/>
        <v>1.7543859649122806E-2</v>
      </c>
      <c r="G7" s="19">
        <f t="shared" si="3"/>
        <v>4.0430512678345503</v>
      </c>
      <c r="H7" s="19">
        <f t="shared" si="4"/>
        <v>7.0930723997097364E-2</v>
      </c>
      <c r="I7" s="19">
        <f t="shared" si="5"/>
        <v>0.70930723997097367</v>
      </c>
      <c r="J7" s="2">
        <v>7</v>
      </c>
      <c r="K7" s="2">
        <v>394</v>
      </c>
      <c r="L7" s="20">
        <v>3</v>
      </c>
      <c r="M7" s="2">
        <v>50</v>
      </c>
      <c r="N7" s="19">
        <f t="shared" si="0"/>
        <v>1.7766497461928935E-2</v>
      </c>
      <c r="O7" s="19">
        <f t="shared" si="1"/>
        <v>0.06</v>
      </c>
      <c r="P7" s="19">
        <f t="shared" si="6"/>
        <v>1.065989847715736E-3</v>
      </c>
      <c r="Q7" s="19">
        <f t="shared" si="7"/>
        <v>0.10659898477157359</v>
      </c>
      <c r="R7" s="2">
        <v>1</v>
      </c>
      <c r="S7" s="2">
        <v>18</v>
      </c>
      <c r="T7" s="2">
        <v>0.5</v>
      </c>
      <c r="U7" s="2">
        <v>1</v>
      </c>
      <c r="V7" s="20">
        <v>3</v>
      </c>
      <c r="W7" s="2">
        <v>50</v>
      </c>
      <c r="X7" s="19">
        <f t="shared" si="8"/>
        <v>5.5555555555555552E-2</v>
      </c>
      <c r="Y7" s="19">
        <f t="shared" si="9"/>
        <v>1.5</v>
      </c>
      <c r="Z7" s="19">
        <f t="shared" si="10"/>
        <v>0.06</v>
      </c>
      <c r="AA7" s="19">
        <f t="shared" si="11"/>
        <v>4.9999999999999989E-2</v>
      </c>
      <c r="AB7" s="2">
        <v>3</v>
      </c>
      <c r="AC7" s="2">
        <v>50</v>
      </c>
      <c r="AD7" s="2">
        <v>2</v>
      </c>
      <c r="AE7" s="2">
        <v>1</v>
      </c>
      <c r="AF7" s="2">
        <v>1</v>
      </c>
      <c r="AG7" s="2">
        <v>1</v>
      </c>
      <c r="AH7" s="19">
        <f t="shared" si="12"/>
        <v>0.3</v>
      </c>
      <c r="AI7" s="21" t="s">
        <v>325</v>
      </c>
      <c r="AJ7" s="2">
        <v>0.70930723997097367</v>
      </c>
      <c r="AK7" s="2">
        <v>0.10659898477157359</v>
      </c>
      <c r="AL7" s="2">
        <v>4.9999999999999989E-2</v>
      </c>
      <c r="AM7" s="2">
        <v>0.3</v>
      </c>
      <c r="AN7" s="19">
        <f t="shared" si="13"/>
        <v>2.1659062247425473</v>
      </c>
    </row>
    <row r="8" spans="1:40" ht="30" x14ac:dyDescent="0.25">
      <c r="A8" s="20" t="s">
        <v>849</v>
      </c>
      <c r="B8" s="5" t="s">
        <v>327</v>
      </c>
      <c r="C8" s="20" t="s">
        <v>867</v>
      </c>
      <c r="D8" s="20">
        <v>26</v>
      </c>
      <c r="E8" s="2">
        <v>171</v>
      </c>
      <c r="F8" s="19">
        <f t="shared" si="2"/>
        <v>0.15204678362573099</v>
      </c>
      <c r="G8" s="19">
        <f t="shared" si="3"/>
        <v>1.8835670184811779</v>
      </c>
      <c r="H8" s="19">
        <f t="shared" si="4"/>
        <v>0.28639030690357087</v>
      </c>
      <c r="I8" s="19">
        <f t="shared" si="5"/>
        <v>2.8639030690357088</v>
      </c>
      <c r="J8" s="2">
        <v>66</v>
      </c>
      <c r="K8" s="2">
        <v>394</v>
      </c>
      <c r="L8" s="20">
        <v>26</v>
      </c>
      <c r="M8" s="2">
        <v>50</v>
      </c>
      <c r="N8" s="19">
        <f t="shared" si="0"/>
        <v>0.16751269035532995</v>
      </c>
      <c r="O8" s="19">
        <f t="shared" si="1"/>
        <v>0.52</v>
      </c>
      <c r="P8" s="19">
        <f t="shared" si="6"/>
        <v>8.7106598984771577E-2</v>
      </c>
      <c r="Q8" s="19">
        <f t="shared" si="7"/>
        <v>8.7106598984771573</v>
      </c>
      <c r="R8" s="2">
        <v>3</v>
      </c>
      <c r="S8" s="2">
        <v>18</v>
      </c>
      <c r="T8" s="2">
        <v>0.5</v>
      </c>
      <c r="U8" s="2">
        <v>1</v>
      </c>
      <c r="V8" s="20">
        <v>26</v>
      </c>
      <c r="W8" s="2">
        <v>50</v>
      </c>
      <c r="X8" s="19">
        <f t="shared" si="8"/>
        <v>0.16666666666666666</v>
      </c>
      <c r="Y8" s="19">
        <f t="shared" si="9"/>
        <v>1.5</v>
      </c>
      <c r="Z8" s="19">
        <f t="shared" si="10"/>
        <v>0.52</v>
      </c>
      <c r="AA8" s="19">
        <f t="shared" si="11"/>
        <v>1.3</v>
      </c>
      <c r="AB8" s="2">
        <v>26</v>
      </c>
      <c r="AC8" s="2">
        <v>50</v>
      </c>
      <c r="AD8" s="2">
        <v>2</v>
      </c>
      <c r="AE8" s="2">
        <v>2</v>
      </c>
      <c r="AF8" s="2">
        <v>1</v>
      </c>
      <c r="AG8" s="2">
        <v>1</v>
      </c>
      <c r="AH8" s="19">
        <f t="shared" si="12"/>
        <v>5.2</v>
      </c>
      <c r="AI8" s="5" t="s">
        <v>327</v>
      </c>
      <c r="AJ8" s="2">
        <v>2.8639030690357088</v>
      </c>
      <c r="AK8" s="2">
        <v>8.7106598984771573</v>
      </c>
      <c r="AL8" s="2">
        <v>1.3</v>
      </c>
      <c r="AM8" s="2">
        <v>5.2</v>
      </c>
      <c r="AN8" s="19">
        <f t="shared" si="13"/>
        <v>19.074562967512868</v>
      </c>
    </row>
    <row r="9" spans="1:40" ht="30" x14ac:dyDescent="0.25">
      <c r="A9" s="20"/>
      <c r="B9" s="5" t="s">
        <v>328</v>
      </c>
      <c r="C9" s="20" t="s">
        <v>867</v>
      </c>
      <c r="D9" s="20">
        <v>26</v>
      </c>
      <c r="E9" s="2">
        <v>171</v>
      </c>
      <c r="F9" s="19">
        <f t="shared" si="2"/>
        <v>0.15204678362573099</v>
      </c>
      <c r="G9" s="19">
        <f t="shared" si="3"/>
        <v>1.8835670184811779</v>
      </c>
      <c r="H9" s="19">
        <f t="shared" si="4"/>
        <v>0.28639030690357087</v>
      </c>
      <c r="I9" s="19">
        <f t="shared" si="5"/>
        <v>2.8639030690357088</v>
      </c>
      <c r="J9" s="2">
        <v>66</v>
      </c>
      <c r="K9" s="2">
        <v>394</v>
      </c>
      <c r="L9" s="20">
        <v>26</v>
      </c>
      <c r="M9" s="2">
        <v>50</v>
      </c>
      <c r="N9" s="19">
        <f t="shared" si="0"/>
        <v>0.16751269035532995</v>
      </c>
      <c r="O9" s="19">
        <f t="shared" si="1"/>
        <v>0.52</v>
      </c>
      <c r="P9" s="19">
        <f t="shared" si="6"/>
        <v>8.7106598984771577E-2</v>
      </c>
      <c r="Q9" s="19">
        <f t="shared" si="7"/>
        <v>8.7106598984771573</v>
      </c>
      <c r="R9" s="2">
        <v>3</v>
      </c>
      <c r="S9" s="2">
        <v>18</v>
      </c>
      <c r="T9" s="2">
        <v>0.5</v>
      </c>
      <c r="U9" s="2">
        <v>1</v>
      </c>
      <c r="V9" s="20">
        <v>26</v>
      </c>
      <c r="W9" s="2">
        <v>50</v>
      </c>
      <c r="X9" s="19">
        <f t="shared" si="8"/>
        <v>0.16666666666666666</v>
      </c>
      <c r="Y9" s="19">
        <f t="shared" si="9"/>
        <v>1.5</v>
      </c>
      <c r="Z9" s="19">
        <f t="shared" si="10"/>
        <v>0.52</v>
      </c>
      <c r="AA9" s="19">
        <f t="shared" si="11"/>
        <v>1.3</v>
      </c>
      <c r="AB9" s="2">
        <v>26</v>
      </c>
      <c r="AC9" s="2">
        <v>50</v>
      </c>
      <c r="AD9" s="2">
        <v>2</v>
      </c>
      <c r="AE9" s="2">
        <v>2</v>
      </c>
      <c r="AF9" s="2">
        <v>1</v>
      </c>
      <c r="AG9" s="2">
        <v>1</v>
      </c>
      <c r="AH9" s="19">
        <f t="shared" si="12"/>
        <v>5.2</v>
      </c>
      <c r="AI9" s="5" t="s">
        <v>328</v>
      </c>
      <c r="AJ9" s="2">
        <v>2.8639030690357088</v>
      </c>
      <c r="AK9" s="2">
        <v>8.7106598984771573</v>
      </c>
      <c r="AL9" s="2">
        <v>1.3</v>
      </c>
      <c r="AM9" s="2">
        <v>5.2</v>
      </c>
      <c r="AN9" s="19">
        <f t="shared" si="13"/>
        <v>19.074562967512868</v>
      </c>
    </row>
    <row r="10" spans="1:40" ht="30" x14ac:dyDescent="0.25">
      <c r="A10" s="20"/>
      <c r="B10" s="5" t="s">
        <v>329</v>
      </c>
      <c r="C10" s="20" t="s">
        <v>867</v>
      </c>
      <c r="D10" s="20">
        <v>26</v>
      </c>
      <c r="E10" s="2">
        <v>171</v>
      </c>
      <c r="F10" s="19">
        <f t="shared" si="2"/>
        <v>0.15204678362573099</v>
      </c>
      <c r="G10" s="19">
        <f t="shared" si="3"/>
        <v>1.8835670184811779</v>
      </c>
      <c r="H10" s="19">
        <f t="shared" si="4"/>
        <v>0.28639030690357087</v>
      </c>
      <c r="I10" s="19">
        <f t="shared" si="5"/>
        <v>2.8639030690357088</v>
      </c>
      <c r="J10" s="2">
        <v>66</v>
      </c>
      <c r="K10" s="2">
        <v>394</v>
      </c>
      <c r="L10" s="20">
        <v>26</v>
      </c>
      <c r="M10" s="2">
        <v>50</v>
      </c>
      <c r="N10" s="19">
        <f t="shared" si="0"/>
        <v>0.16751269035532995</v>
      </c>
      <c r="O10" s="19">
        <f t="shared" si="1"/>
        <v>0.52</v>
      </c>
      <c r="P10" s="19">
        <f t="shared" si="6"/>
        <v>8.7106598984771577E-2</v>
      </c>
      <c r="Q10" s="19">
        <f t="shared" si="7"/>
        <v>8.7106598984771573</v>
      </c>
      <c r="R10" s="2">
        <v>3</v>
      </c>
      <c r="S10" s="2">
        <v>18</v>
      </c>
      <c r="T10" s="2">
        <v>0.5</v>
      </c>
      <c r="U10" s="2">
        <v>1</v>
      </c>
      <c r="V10" s="20">
        <v>26</v>
      </c>
      <c r="W10" s="2">
        <v>50</v>
      </c>
      <c r="X10" s="19">
        <f t="shared" si="8"/>
        <v>0.16666666666666666</v>
      </c>
      <c r="Y10" s="19">
        <f t="shared" si="9"/>
        <v>1.5</v>
      </c>
      <c r="Z10" s="19">
        <f t="shared" si="10"/>
        <v>0.52</v>
      </c>
      <c r="AA10" s="19">
        <f t="shared" si="11"/>
        <v>1.3</v>
      </c>
      <c r="AB10" s="2">
        <v>26</v>
      </c>
      <c r="AC10" s="2">
        <v>50</v>
      </c>
      <c r="AD10" s="2">
        <v>2</v>
      </c>
      <c r="AE10" s="2">
        <v>2</v>
      </c>
      <c r="AF10" s="2">
        <v>1</v>
      </c>
      <c r="AG10" s="2">
        <v>1</v>
      </c>
      <c r="AH10" s="19">
        <f t="shared" si="12"/>
        <v>5.2</v>
      </c>
      <c r="AI10" s="5" t="s">
        <v>329</v>
      </c>
      <c r="AJ10" s="2">
        <v>2.8639030690357088</v>
      </c>
      <c r="AK10" s="2">
        <v>8.7106598984771573</v>
      </c>
      <c r="AL10" s="2">
        <v>1.3</v>
      </c>
      <c r="AM10" s="2">
        <v>5.2</v>
      </c>
      <c r="AN10" s="19">
        <f t="shared" si="13"/>
        <v>19.074562967512868</v>
      </c>
    </row>
    <row r="11" spans="1:40" x14ac:dyDescent="0.25">
      <c r="A11" s="20"/>
      <c r="B11" s="5" t="s">
        <v>330</v>
      </c>
      <c r="C11" s="20" t="s">
        <v>331</v>
      </c>
      <c r="D11" s="20">
        <v>4</v>
      </c>
      <c r="E11" s="2">
        <v>171</v>
      </c>
      <c r="F11" s="19">
        <f t="shared" si="2"/>
        <v>2.3391812865497075E-2</v>
      </c>
      <c r="G11" s="19">
        <f t="shared" si="3"/>
        <v>3.7553691953827695</v>
      </c>
      <c r="H11" s="19">
        <f t="shared" si="4"/>
        <v>8.7844893459246065E-2</v>
      </c>
      <c r="I11" s="19">
        <f t="shared" si="5"/>
        <v>0.87844893459246065</v>
      </c>
      <c r="J11" s="2">
        <v>11</v>
      </c>
      <c r="K11" s="2">
        <v>394</v>
      </c>
      <c r="L11" s="20">
        <v>4</v>
      </c>
      <c r="M11" s="2">
        <v>50</v>
      </c>
      <c r="N11" s="19">
        <f t="shared" si="0"/>
        <v>2.7918781725888325E-2</v>
      </c>
      <c r="O11" s="19">
        <f t="shared" si="1"/>
        <v>0.08</v>
      </c>
      <c r="P11" s="19">
        <f t="shared" si="6"/>
        <v>2.2335025380710661E-3</v>
      </c>
      <c r="Q11" s="19">
        <f t="shared" si="7"/>
        <v>0.2233502538071066</v>
      </c>
      <c r="R11" s="2">
        <v>2</v>
      </c>
      <c r="S11" s="2">
        <v>18</v>
      </c>
      <c r="T11" s="2">
        <v>0.25</v>
      </c>
      <c r="U11" s="2">
        <v>1</v>
      </c>
      <c r="V11" s="20">
        <v>4</v>
      </c>
      <c r="W11" s="2">
        <v>50</v>
      </c>
      <c r="X11" s="19">
        <f t="shared" si="8"/>
        <v>0.1111111111111111</v>
      </c>
      <c r="Y11" s="19">
        <f t="shared" si="9"/>
        <v>1.25</v>
      </c>
      <c r="Z11" s="19">
        <f t="shared" si="10"/>
        <v>0.08</v>
      </c>
      <c r="AA11" s="19">
        <f t="shared" si="11"/>
        <v>0.11111111111111112</v>
      </c>
      <c r="AB11" s="2">
        <v>4</v>
      </c>
      <c r="AC11" s="2">
        <v>50</v>
      </c>
      <c r="AD11" s="2">
        <v>2</v>
      </c>
      <c r="AE11" s="2">
        <v>2</v>
      </c>
      <c r="AF11" s="2">
        <v>1</v>
      </c>
      <c r="AG11" s="2">
        <v>1</v>
      </c>
      <c r="AH11" s="19">
        <f t="shared" si="12"/>
        <v>0.8</v>
      </c>
      <c r="AI11" s="5" t="s">
        <v>330</v>
      </c>
      <c r="AJ11" s="2">
        <v>0.87844893459246065</v>
      </c>
      <c r="AK11" s="2">
        <v>0.2233502538071066</v>
      </c>
      <c r="AL11" s="2">
        <v>0.11111111111111112</v>
      </c>
      <c r="AM11" s="2">
        <v>0.8</v>
      </c>
      <c r="AN11" s="19">
        <f t="shared" si="13"/>
        <v>3.0129102995106782</v>
      </c>
    </row>
    <row r="12" spans="1:40" ht="30" x14ac:dyDescent="0.25">
      <c r="A12" s="20" t="s">
        <v>850</v>
      </c>
      <c r="B12" s="21" t="s">
        <v>332</v>
      </c>
      <c r="C12" s="5" t="s">
        <v>868</v>
      </c>
      <c r="D12" s="20">
        <v>2</v>
      </c>
      <c r="E12" s="2">
        <v>171</v>
      </c>
      <c r="F12" s="19">
        <f t="shared" si="2"/>
        <v>1.1695906432748537E-2</v>
      </c>
      <c r="G12" s="19">
        <f t="shared" si="3"/>
        <v>4.4485163759427149</v>
      </c>
      <c r="H12" s="19">
        <f t="shared" si="4"/>
        <v>5.2029431297575611E-2</v>
      </c>
      <c r="I12" s="19">
        <f t="shared" si="5"/>
        <v>0.52029431297575612</v>
      </c>
      <c r="J12" s="2">
        <v>9</v>
      </c>
      <c r="K12" s="2">
        <v>394</v>
      </c>
      <c r="L12" s="20">
        <v>2</v>
      </c>
      <c r="M12" s="2">
        <v>50</v>
      </c>
      <c r="N12" s="19">
        <f t="shared" si="0"/>
        <v>2.2842639593908629E-2</v>
      </c>
      <c r="O12" s="19">
        <f t="shared" si="1"/>
        <v>0.04</v>
      </c>
      <c r="P12" s="19">
        <f t="shared" si="6"/>
        <v>9.1370558375634514E-4</v>
      </c>
      <c r="Q12" s="19">
        <f t="shared" si="7"/>
        <v>9.1370558375634514E-2</v>
      </c>
      <c r="R12" s="2">
        <v>3</v>
      </c>
      <c r="S12" s="2">
        <v>18</v>
      </c>
      <c r="T12" s="2">
        <v>0.5</v>
      </c>
      <c r="U12" s="2">
        <v>3</v>
      </c>
      <c r="V12" s="20">
        <v>2</v>
      </c>
      <c r="W12" s="2">
        <v>50</v>
      </c>
      <c r="X12" s="19">
        <f t="shared" si="8"/>
        <v>0.16666666666666666</v>
      </c>
      <c r="Y12" s="19">
        <f t="shared" si="9"/>
        <v>3.5</v>
      </c>
      <c r="Z12" s="19">
        <f t="shared" si="10"/>
        <v>0.04</v>
      </c>
      <c r="AA12" s="19">
        <f t="shared" si="11"/>
        <v>0.23333333333333331</v>
      </c>
      <c r="AB12" s="2">
        <v>2</v>
      </c>
      <c r="AC12" s="2">
        <v>50</v>
      </c>
      <c r="AD12" s="2">
        <v>2</v>
      </c>
      <c r="AE12" s="2">
        <v>1</v>
      </c>
      <c r="AF12" s="2">
        <v>1</v>
      </c>
      <c r="AG12" s="2">
        <v>1</v>
      </c>
      <c r="AH12" s="19">
        <f t="shared" si="12"/>
        <v>0.2</v>
      </c>
      <c r="AI12" s="21" t="s">
        <v>332</v>
      </c>
      <c r="AJ12" s="2">
        <v>0.52029431297575612</v>
      </c>
      <c r="AK12" s="2">
        <v>9.1370558375634514E-2</v>
      </c>
      <c r="AL12" s="2">
        <v>0.23333333333333331</v>
      </c>
      <c r="AM12" s="2">
        <v>0.2</v>
      </c>
      <c r="AN12" s="19">
        <f t="shared" si="13"/>
        <v>2.0449982046847239</v>
      </c>
    </row>
    <row r="13" spans="1:40" x14ac:dyDescent="0.25">
      <c r="AN13" s="19"/>
    </row>
    <row r="14" spans="1:40" x14ac:dyDescent="0.25">
      <c r="AN14" s="19"/>
    </row>
    <row r="15" spans="1:40" x14ac:dyDescent="0.25">
      <c r="AN15" s="1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O220"/>
  <sheetViews>
    <sheetView zoomScale="80" zoomScaleNormal="80" workbookViewId="0"/>
  </sheetViews>
  <sheetFormatPr baseColWidth="10" defaultRowHeight="15.75" x14ac:dyDescent="0.25"/>
  <cols>
    <col min="1" max="1" width="20.25" style="19" customWidth="1"/>
    <col min="2" max="2" width="30.625" style="2" customWidth="1"/>
    <col min="3" max="3" width="30.75" style="2" customWidth="1"/>
    <col min="4" max="5" width="7.75" style="19" customWidth="1"/>
    <col min="6" max="11" width="11.625" style="19" customWidth="1"/>
    <col min="12" max="13" width="7.75" style="19" customWidth="1"/>
    <col min="14" max="17" width="11.625" style="19" customWidth="1"/>
    <col min="18" max="34" width="11" style="19"/>
    <col min="35" max="35" width="22" style="2" customWidth="1"/>
    <col min="36" max="16384" width="11" style="19"/>
  </cols>
  <sheetData>
    <row r="1" spans="1:41" ht="48" x14ac:dyDescent="0.3">
      <c r="A1" s="34" t="s">
        <v>877</v>
      </c>
      <c r="B1" s="34" t="s">
        <v>878</v>
      </c>
      <c r="C1" s="34" t="s">
        <v>879</v>
      </c>
      <c r="D1" s="35" t="s">
        <v>757</v>
      </c>
      <c r="E1" s="36" t="s">
        <v>758</v>
      </c>
      <c r="F1" s="36" t="s">
        <v>83</v>
      </c>
      <c r="G1" s="36" t="s">
        <v>84</v>
      </c>
      <c r="H1" s="36" t="s">
        <v>85</v>
      </c>
      <c r="I1" s="36" t="s">
        <v>87</v>
      </c>
      <c r="J1" s="37" t="s">
        <v>869</v>
      </c>
      <c r="K1" s="37" t="s">
        <v>870</v>
      </c>
      <c r="L1" s="37" t="s">
        <v>81</v>
      </c>
      <c r="M1" s="37" t="s">
        <v>82</v>
      </c>
      <c r="N1" s="37" t="s">
        <v>871</v>
      </c>
      <c r="O1" s="37" t="s">
        <v>872</v>
      </c>
      <c r="P1" s="37" t="s">
        <v>873</v>
      </c>
      <c r="Q1" s="37" t="s">
        <v>86</v>
      </c>
      <c r="R1" s="38" t="s">
        <v>89</v>
      </c>
      <c r="S1" s="38" t="s">
        <v>90</v>
      </c>
      <c r="T1" s="38" t="s">
        <v>880</v>
      </c>
      <c r="U1" s="38" t="s">
        <v>881</v>
      </c>
      <c r="V1" s="38" t="s">
        <v>81</v>
      </c>
      <c r="W1" s="38" t="s">
        <v>82</v>
      </c>
      <c r="X1" s="38" t="s">
        <v>91</v>
      </c>
      <c r="Y1" s="38" t="s">
        <v>92</v>
      </c>
      <c r="Z1" s="38" t="s">
        <v>88</v>
      </c>
      <c r="AA1" s="38" t="s">
        <v>93</v>
      </c>
      <c r="AB1" s="39" t="s">
        <v>81</v>
      </c>
      <c r="AC1" s="39" t="s">
        <v>82</v>
      </c>
      <c r="AD1" s="39" t="s">
        <v>882</v>
      </c>
      <c r="AE1" s="39" t="s">
        <v>883</v>
      </c>
      <c r="AF1" s="39" t="s">
        <v>884</v>
      </c>
      <c r="AG1" s="39" t="s">
        <v>885</v>
      </c>
      <c r="AH1" s="39" t="s">
        <v>94</v>
      </c>
      <c r="AI1" s="34" t="s">
        <v>878</v>
      </c>
      <c r="AJ1" s="40" t="s">
        <v>886</v>
      </c>
      <c r="AK1" s="40" t="s">
        <v>887</v>
      </c>
      <c r="AL1" s="34" t="s">
        <v>93</v>
      </c>
      <c r="AM1" s="40" t="s">
        <v>888</v>
      </c>
      <c r="AN1" s="34" t="s">
        <v>889</v>
      </c>
      <c r="AO1" s="41" t="s">
        <v>317</v>
      </c>
    </row>
    <row r="2" spans="1:41" x14ac:dyDescent="0.25">
      <c r="A2" s="5" t="s">
        <v>333</v>
      </c>
      <c r="B2" s="7" t="s">
        <v>334</v>
      </c>
      <c r="C2" s="3" t="s">
        <v>759</v>
      </c>
      <c r="D2" s="19">
        <v>6</v>
      </c>
      <c r="E2" s="19">
        <v>1436</v>
      </c>
      <c r="F2" s="19">
        <f>(D2/E2)</f>
        <v>4.178272980501393E-3</v>
      </c>
      <c r="G2" s="19">
        <f>-LN(F2)</f>
        <v>5.4778572803801149</v>
      </c>
      <c r="H2" s="19">
        <f>(F2*G2)</f>
        <v>2.2887983065655076E-2</v>
      </c>
      <c r="I2" s="19">
        <f>(H2*10)</f>
        <v>0.22887983065655076</v>
      </c>
      <c r="J2" s="19">
        <v>70</v>
      </c>
      <c r="K2" s="19">
        <v>23980</v>
      </c>
      <c r="L2" s="19">
        <v>6</v>
      </c>
      <c r="M2" s="19">
        <v>50</v>
      </c>
      <c r="N2" s="19">
        <f t="shared" ref="N2:N65" si="0">(J2/K2)</f>
        <v>2.9190992493744786E-3</v>
      </c>
      <c r="O2" s="19">
        <f t="shared" ref="O2:O65" si="1">(L2/M2)</f>
        <v>0.12</v>
      </c>
      <c r="P2" s="19">
        <f>(N2*O2)</f>
        <v>3.502919099249374E-4</v>
      </c>
      <c r="Q2" s="19">
        <f>(P2*100)</f>
        <v>3.5029190992493742E-2</v>
      </c>
      <c r="R2" s="19">
        <v>2</v>
      </c>
      <c r="S2" s="19">
        <v>312</v>
      </c>
      <c r="T2" s="2">
        <v>0</v>
      </c>
      <c r="U2" s="17">
        <v>2</v>
      </c>
      <c r="V2" s="19">
        <v>6</v>
      </c>
      <c r="W2" s="19">
        <v>50</v>
      </c>
      <c r="X2" s="19">
        <f>(R2/S2)</f>
        <v>6.41025641025641E-3</v>
      </c>
      <c r="Y2" s="19">
        <f>(T2+U2)</f>
        <v>2</v>
      </c>
      <c r="Z2" s="19">
        <f>(V2/W2)</f>
        <v>0.12</v>
      </c>
      <c r="AA2" s="19">
        <f>(X2*Y2*Z2)*10</f>
        <v>1.5384615384615382E-2</v>
      </c>
      <c r="AB2" s="19">
        <v>6</v>
      </c>
      <c r="AC2" s="19">
        <v>50</v>
      </c>
      <c r="AD2" s="4">
        <v>14</v>
      </c>
      <c r="AE2" s="4">
        <v>2</v>
      </c>
      <c r="AF2" s="3">
        <v>12</v>
      </c>
      <c r="AG2" s="3">
        <v>2</v>
      </c>
      <c r="AH2" s="19">
        <f>(AE2/AD2)*(AG2/AF2)*(AB2/AC2)*10</f>
        <v>2.8571428571428567E-2</v>
      </c>
      <c r="AI2" s="7" t="s">
        <v>334</v>
      </c>
      <c r="AJ2" s="19">
        <v>0.22887983065655076</v>
      </c>
      <c r="AK2" s="19">
        <v>3.5029190992493742E-2</v>
      </c>
      <c r="AL2" s="19">
        <v>1.5384615384615382E-2</v>
      </c>
      <c r="AM2" s="19">
        <v>2.8571428571428567E-2</v>
      </c>
      <c r="AN2" s="19">
        <f>(AJ2+AK2+AL2+AM2)+1</f>
        <v>1.3078650656050885</v>
      </c>
      <c r="AO2" s="19">
        <v>0</v>
      </c>
    </row>
    <row r="3" spans="1:41" x14ac:dyDescent="0.25">
      <c r="A3" s="3" t="s">
        <v>335</v>
      </c>
      <c r="B3" s="7" t="s">
        <v>336</v>
      </c>
      <c r="C3" s="3" t="s">
        <v>337</v>
      </c>
      <c r="D3" s="19">
        <v>2</v>
      </c>
      <c r="E3" s="19">
        <v>1436</v>
      </c>
      <c r="F3" s="19">
        <f t="shared" ref="F3:F66" si="2">(D3/E3)</f>
        <v>1.3927576601671309E-3</v>
      </c>
      <c r="G3" s="19">
        <f t="shared" ref="G3:G66" si="3">-LN(F3)</f>
        <v>6.576469569048224</v>
      </c>
      <c r="H3" s="19">
        <f t="shared" ref="H3:H66" si="4">(F3*G3)</f>
        <v>9.1594283691479438E-3</v>
      </c>
      <c r="I3" s="19">
        <f t="shared" ref="I3:I66" si="5">(H3*10)</f>
        <v>9.1594283691479442E-2</v>
      </c>
      <c r="J3" s="19">
        <v>10</v>
      </c>
      <c r="K3" s="19">
        <v>23980</v>
      </c>
      <c r="L3" s="19">
        <v>2</v>
      </c>
      <c r="M3" s="19">
        <v>50</v>
      </c>
      <c r="N3" s="19">
        <f t="shared" si="0"/>
        <v>4.1701417848206837E-4</v>
      </c>
      <c r="O3" s="19">
        <f t="shared" si="1"/>
        <v>0.04</v>
      </c>
      <c r="P3" s="19">
        <f t="shared" ref="P3:P66" si="6">(N3*O3)</f>
        <v>1.6680567139282734E-5</v>
      </c>
      <c r="Q3" s="19">
        <f t="shared" ref="Q3:Q66" si="7">(P3*100)</f>
        <v>1.6680567139282735E-3</v>
      </c>
      <c r="R3" s="19">
        <v>1</v>
      </c>
      <c r="S3" s="19">
        <v>312</v>
      </c>
      <c r="T3" s="2">
        <v>0.25</v>
      </c>
      <c r="U3" s="17">
        <v>1</v>
      </c>
      <c r="V3" s="19">
        <v>2</v>
      </c>
      <c r="W3" s="19">
        <v>50</v>
      </c>
      <c r="X3" s="19">
        <f t="shared" ref="X3:X66" si="8">(R3/S3)</f>
        <v>3.205128205128205E-3</v>
      </c>
      <c r="Y3" s="19">
        <f t="shared" ref="Y3:Y66" si="9">(T3+U3)</f>
        <v>1.25</v>
      </c>
      <c r="Z3" s="19">
        <f t="shared" ref="Z3:Z66" si="10">(V3/W3)</f>
        <v>0.04</v>
      </c>
      <c r="AA3" s="19">
        <f t="shared" ref="AA3:AA66" si="11">(X3*Y3*Z3)*10</f>
        <v>1.6025641025641025E-3</v>
      </c>
      <c r="AB3" s="19">
        <v>2</v>
      </c>
      <c r="AC3" s="19">
        <v>50</v>
      </c>
      <c r="AD3" s="4">
        <v>14</v>
      </c>
      <c r="AE3" s="4">
        <v>0</v>
      </c>
      <c r="AF3" s="3">
        <v>12</v>
      </c>
      <c r="AG3" s="3">
        <v>0</v>
      </c>
      <c r="AH3" s="19">
        <f t="shared" ref="AH3:AH66" si="12">(AE3/AD3)*(AG3/AF3)*(AB3/AC3)*10</f>
        <v>0</v>
      </c>
      <c r="AI3" s="7" t="s">
        <v>336</v>
      </c>
      <c r="AJ3" s="19">
        <v>9.1594283691479442E-2</v>
      </c>
      <c r="AK3" s="19">
        <v>1.6680567139282735E-3</v>
      </c>
      <c r="AL3" s="19">
        <v>1.6025641025641025E-3</v>
      </c>
      <c r="AM3" s="19">
        <v>0</v>
      </c>
      <c r="AN3" s="19">
        <f t="shared" ref="AN3:AN66" si="13">(AJ3+AK3+AL3+AM3)+1</f>
        <v>1.0948649045079719</v>
      </c>
      <c r="AO3" s="19">
        <v>0</v>
      </c>
    </row>
    <row r="4" spans="1:41" x14ac:dyDescent="0.25">
      <c r="A4" s="3" t="s">
        <v>338</v>
      </c>
      <c r="B4" s="7" t="s">
        <v>339</v>
      </c>
      <c r="C4" s="3" t="s">
        <v>340</v>
      </c>
      <c r="D4" s="19">
        <v>1</v>
      </c>
      <c r="E4" s="19">
        <v>1436</v>
      </c>
      <c r="F4" s="19">
        <f t="shared" si="2"/>
        <v>6.9637883008356546E-4</v>
      </c>
      <c r="G4" s="19">
        <f t="shared" si="3"/>
        <v>7.2696167496081694</v>
      </c>
      <c r="H4" s="19">
        <f t="shared" si="4"/>
        <v>5.0624072072480292E-3</v>
      </c>
      <c r="I4" s="19">
        <f t="shared" si="5"/>
        <v>5.0624072072480292E-2</v>
      </c>
      <c r="J4" s="19">
        <v>17</v>
      </c>
      <c r="K4" s="19">
        <v>23980</v>
      </c>
      <c r="L4" s="19">
        <v>1</v>
      </c>
      <c r="M4" s="19">
        <v>50</v>
      </c>
      <c r="N4" s="19">
        <f t="shared" si="0"/>
        <v>7.0892410341951621E-4</v>
      </c>
      <c r="O4" s="19">
        <f t="shared" si="1"/>
        <v>0.02</v>
      </c>
      <c r="P4" s="19">
        <f t="shared" si="6"/>
        <v>1.4178482068390325E-5</v>
      </c>
      <c r="Q4" s="19">
        <f t="shared" si="7"/>
        <v>1.4178482068390324E-3</v>
      </c>
      <c r="R4" s="19">
        <v>1</v>
      </c>
      <c r="S4" s="19">
        <v>312</v>
      </c>
      <c r="T4" s="2">
        <v>0</v>
      </c>
      <c r="U4" s="17">
        <v>1</v>
      </c>
      <c r="V4" s="19">
        <v>1</v>
      </c>
      <c r="W4" s="19">
        <v>50</v>
      </c>
      <c r="X4" s="19">
        <f t="shared" si="8"/>
        <v>3.205128205128205E-3</v>
      </c>
      <c r="Y4" s="19">
        <f t="shared" si="9"/>
        <v>1</v>
      </c>
      <c r="Z4" s="19">
        <f t="shared" si="10"/>
        <v>0.02</v>
      </c>
      <c r="AA4" s="19">
        <f t="shared" si="11"/>
        <v>6.4102564102564103E-4</v>
      </c>
      <c r="AB4" s="19">
        <v>1</v>
      </c>
      <c r="AC4" s="19">
        <v>50</v>
      </c>
      <c r="AD4" s="4">
        <v>14</v>
      </c>
      <c r="AE4" s="4">
        <v>3</v>
      </c>
      <c r="AF4" s="3">
        <v>12</v>
      </c>
      <c r="AG4" s="3">
        <v>2</v>
      </c>
      <c r="AH4" s="19">
        <f t="shared" si="12"/>
        <v>7.1428571428571426E-3</v>
      </c>
      <c r="AI4" s="7" t="s">
        <v>339</v>
      </c>
      <c r="AJ4" s="19">
        <v>5.0624072072480292E-2</v>
      </c>
      <c r="AK4" s="19">
        <v>1.4178482068390324E-3</v>
      </c>
      <c r="AL4" s="19">
        <v>6.4102564102564103E-4</v>
      </c>
      <c r="AM4" s="19">
        <v>7.1428571428571426E-3</v>
      </c>
      <c r="AN4" s="19">
        <f t="shared" si="13"/>
        <v>1.0598258030632022</v>
      </c>
      <c r="AO4" s="19">
        <v>0</v>
      </c>
    </row>
    <row r="5" spans="1:41" x14ac:dyDescent="0.25">
      <c r="A5" s="3"/>
      <c r="B5" s="7" t="s">
        <v>341</v>
      </c>
      <c r="C5" s="3" t="s">
        <v>342</v>
      </c>
      <c r="D5" s="19">
        <v>8</v>
      </c>
      <c r="E5" s="19">
        <v>1436</v>
      </c>
      <c r="F5" s="19">
        <f t="shared" si="2"/>
        <v>5.5710306406685237E-3</v>
      </c>
      <c r="G5" s="19">
        <f t="shared" si="3"/>
        <v>5.1901752079283332</v>
      </c>
      <c r="H5" s="19">
        <f t="shared" si="4"/>
        <v>2.891462511380687E-2</v>
      </c>
      <c r="I5" s="19">
        <f t="shared" si="5"/>
        <v>0.28914625113806869</v>
      </c>
      <c r="J5" s="19">
        <v>158</v>
      </c>
      <c r="K5" s="19">
        <v>23980</v>
      </c>
      <c r="L5" s="19">
        <v>8</v>
      </c>
      <c r="M5" s="19">
        <v>50</v>
      </c>
      <c r="N5" s="19">
        <f t="shared" si="0"/>
        <v>6.5888240200166802E-3</v>
      </c>
      <c r="O5" s="19">
        <f t="shared" si="1"/>
        <v>0.16</v>
      </c>
      <c r="P5" s="19">
        <f t="shared" si="6"/>
        <v>1.0542118432026689E-3</v>
      </c>
      <c r="Q5" s="19">
        <f t="shared" si="7"/>
        <v>0.1054211843202669</v>
      </c>
      <c r="R5" s="19">
        <v>1</v>
      </c>
      <c r="S5" s="19">
        <v>312</v>
      </c>
      <c r="T5" s="2">
        <v>0</v>
      </c>
      <c r="U5" s="17">
        <v>1</v>
      </c>
      <c r="V5" s="19">
        <v>8</v>
      </c>
      <c r="W5" s="19">
        <v>50</v>
      </c>
      <c r="X5" s="19">
        <f t="shared" si="8"/>
        <v>3.205128205128205E-3</v>
      </c>
      <c r="Y5" s="19">
        <f t="shared" si="9"/>
        <v>1</v>
      </c>
      <c r="Z5" s="19">
        <f t="shared" si="10"/>
        <v>0.16</v>
      </c>
      <c r="AA5" s="19">
        <f t="shared" si="11"/>
        <v>5.1282051282051282E-3</v>
      </c>
      <c r="AB5" s="19">
        <v>8</v>
      </c>
      <c r="AC5" s="19">
        <v>50</v>
      </c>
      <c r="AD5" s="4">
        <v>14</v>
      </c>
      <c r="AE5" s="4">
        <v>1</v>
      </c>
      <c r="AF5" s="3">
        <v>12</v>
      </c>
      <c r="AG5" s="3">
        <v>1</v>
      </c>
      <c r="AH5" s="19">
        <f t="shared" si="12"/>
        <v>9.5238095238095247E-3</v>
      </c>
      <c r="AI5" s="7" t="s">
        <v>341</v>
      </c>
      <c r="AJ5" s="19">
        <v>0.28914625113806869</v>
      </c>
      <c r="AK5" s="19">
        <v>0.1054211843202669</v>
      </c>
      <c r="AL5" s="19">
        <v>5.1282051282051282E-3</v>
      </c>
      <c r="AM5" s="19">
        <v>9.5238095238095247E-3</v>
      </c>
      <c r="AN5" s="19">
        <f t="shared" si="13"/>
        <v>1.4092194501103503</v>
      </c>
      <c r="AO5" s="19">
        <v>0</v>
      </c>
    </row>
    <row r="6" spans="1:41" x14ac:dyDescent="0.25">
      <c r="A6" s="3" t="s">
        <v>343</v>
      </c>
      <c r="B6" s="8" t="s">
        <v>344</v>
      </c>
      <c r="C6" s="4" t="s">
        <v>760</v>
      </c>
      <c r="D6" s="19">
        <v>10</v>
      </c>
      <c r="E6" s="19">
        <v>1436</v>
      </c>
      <c r="F6" s="19">
        <f t="shared" si="2"/>
        <v>6.9637883008356544E-3</v>
      </c>
      <c r="G6" s="19">
        <f t="shared" si="3"/>
        <v>4.9670316566141235</v>
      </c>
      <c r="H6" s="19">
        <f t="shared" si="4"/>
        <v>3.4589356940209773E-2</v>
      </c>
      <c r="I6" s="19">
        <f t="shared" si="5"/>
        <v>0.3458935694020977</v>
      </c>
      <c r="J6" s="19">
        <v>143</v>
      </c>
      <c r="K6" s="19">
        <v>23980</v>
      </c>
      <c r="L6" s="19">
        <v>10</v>
      </c>
      <c r="M6" s="19">
        <v>50</v>
      </c>
      <c r="N6" s="19">
        <f t="shared" si="0"/>
        <v>5.9633027522935783E-3</v>
      </c>
      <c r="O6" s="19">
        <f t="shared" si="1"/>
        <v>0.2</v>
      </c>
      <c r="P6" s="19">
        <f t="shared" si="6"/>
        <v>1.1926605504587158E-3</v>
      </c>
      <c r="Q6" s="19">
        <f t="shared" si="7"/>
        <v>0.11926605504587158</v>
      </c>
      <c r="R6" s="19">
        <v>2</v>
      </c>
      <c r="S6" s="19">
        <v>312</v>
      </c>
      <c r="T6" s="2">
        <v>0.25</v>
      </c>
      <c r="U6" s="17">
        <v>2</v>
      </c>
      <c r="V6" s="19">
        <v>10</v>
      </c>
      <c r="W6" s="19">
        <v>50</v>
      </c>
      <c r="X6" s="19">
        <f t="shared" si="8"/>
        <v>6.41025641025641E-3</v>
      </c>
      <c r="Y6" s="19">
        <f t="shared" si="9"/>
        <v>2.25</v>
      </c>
      <c r="Z6" s="19">
        <f t="shared" si="10"/>
        <v>0.2</v>
      </c>
      <c r="AA6" s="19">
        <f t="shared" si="11"/>
        <v>2.8846153846153848E-2</v>
      </c>
      <c r="AB6" s="19">
        <v>10</v>
      </c>
      <c r="AC6" s="19">
        <v>50</v>
      </c>
      <c r="AD6" s="4">
        <v>14</v>
      </c>
      <c r="AE6" s="4">
        <v>2</v>
      </c>
      <c r="AF6" s="3">
        <v>12</v>
      </c>
      <c r="AG6" s="3">
        <v>1</v>
      </c>
      <c r="AH6" s="19">
        <f t="shared" si="12"/>
        <v>2.3809523809523812E-2</v>
      </c>
      <c r="AI6" s="8" t="s">
        <v>344</v>
      </c>
      <c r="AJ6" s="19">
        <v>0.3458935694020977</v>
      </c>
      <c r="AK6" s="19">
        <v>0.11926605504587158</v>
      </c>
      <c r="AL6" s="19">
        <v>2.8846153846153848E-2</v>
      </c>
      <c r="AM6" s="19">
        <v>2.3809523809523812E-2</v>
      </c>
      <c r="AN6" s="19">
        <f t="shared" si="13"/>
        <v>1.5178153021036469</v>
      </c>
      <c r="AO6" s="19">
        <v>0</v>
      </c>
    </row>
    <row r="7" spans="1:41" ht="30" x14ac:dyDescent="0.25">
      <c r="A7" s="5"/>
      <c r="B7" s="9" t="s">
        <v>345</v>
      </c>
      <c r="C7" s="5" t="s">
        <v>346</v>
      </c>
      <c r="D7" s="19">
        <v>1</v>
      </c>
      <c r="E7" s="19">
        <v>1436</v>
      </c>
      <c r="F7" s="19">
        <f t="shared" si="2"/>
        <v>6.9637883008356546E-4</v>
      </c>
      <c r="G7" s="19">
        <f t="shared" si="3"/>
        <v>7.2696167496081694</v>
      </c>
      <c r="H7" s="19">
        <f t="shared" si="4"/>
        <v>5.0624072072480292E-3</v>
      </c>
      <c r="I7" s="19">
        <f t="shared" si="5"/>
        <v>5.0624072072480292E-2</v>
      </c>
      <c r="J7" s="19">
        <v>22</v>
      </c>
      <c r="K7" s="19">
        <v>23980</v>
      </c>
      <c r="L7" s="19">
        <v>1</v>
      </c>
      <c r="M7" s="19">
        <v>50</v>
      </c>
      <c r="N7" s="19">
        <f t="shared" si="0"/>
        <v>9.1743119266055051E-4</v>
      </c>
      <c r="O7" s="19">
        <f t="shared" si="1"/>
        <v>0.02</v>
      </c>
      <c r="P7" s="19">
        <f t="shared" si="6"/>
        <v>1.8348623853211011E-5</v>
      </c>
      <c r="Q7" s="19">
        <f t="shared" si="7"/>
        <v>1.834862385321101E-3</v>
      </c>
      <c r="R7" s="19">
        <v>1</v>
      </c>
      <c r="S7" s="19">
        <v>312</v>
      </c>
      <c r="T7" s="2">
        <v>0</v>
      </c>
      <c r="U7" s="17">
        <v>1</v>
      </c>
      <c r="V7" s="19">
        <v>1</v>
      </c>
      <c r="W7" s="19">
        <v>50</v>
      </c>
      <c r="X7" s="19">
        <f t="shared" si="8"/>
        <v>3.205128205128205E-3</v>
      </c>
      <c r="Y7" s="19">
        <f t="shared" si="9"/>
        <v>1</v>
      </c>
      <c r="Z7" s="19">
        <f t="shared" si="10"/>
        <v>0.02</v>
      </c>
      <c r="AA7" s="19">
        <f t="shared" si="11"/>
        <v>6.4102564102564103E-4</v>
      </c>
      <c r="AB7" s="19">
        <v>1</v>
      </c>
      <c r="AC7" s="19">
        <v>50</v>
      </c>
      <c r="AD7" s="4">
        <v>14</v>
      </c>
      <c r="AE7" s="4">
        <v>1</v>
      </c>
      <c r="AF7" s="3">
        <v>12</v>
      </c>
      <c r="AG7" s="3">
        <v>1</v>
      </c>
      <c r="AH7" s="19">
        <f t="shared" si="12"/>
        <v>1.1904761904761906E-3</v>
      </c>
      <c r="AI7" s="9" t="s">
        <v>345</v>
      </c>
      <c r="AJ7" s="19">
        <v>5.0624072072480292E-2</v>
      </c>
      <c r="AK7" s="19">
        <v>1.834862385321101E-3</v>
      </c>
      <c r="AL7" s="19">
        <v>6.4102564102564103E-4</v>
      </c>
      <c r="AM7" s="19">
        <v>1.1904761904761906E-3</v>
      </c>
      <c r="AN7" s="19">
        <f t="shared" si="13"/>
        <v>1.0542904362893033</v>
      </c>
      <c r="AO7" s="19">
        <v>0</v>
      </c>
    </row>
    <row r="8" spans="1:41" x14ac:dyDescent="0.25">
      <c r="A8" s="3"/>
      <c r="B8" s="10" t="s">
        <v>347</v>
      </c>
      <c r="C8" s="5" t="s">
        <v>761</v>
      </c>
      <c r="D8" s="19">
        <v>3</v>
      </c>
      <c r="E8" s="19">
        <v>1436</v>
      </c>
      <c r="F8" s="19">
        <f t="shared" si="2"/>
        <v>2.0891364902506965E-3</v>
      </c>
      <c r="G8" s="19">
        <f t="shared" si="3"/>
        <v>6.1710044609400594</v>
      </c>
      <c r="H8" s="19">
        <f t="shared" si="4"/>
        <v>1.2892070600849707E-2</v>
      </c>
      <c r="I8" s="19">
        <f t="shared" si="5"/>
        <v>0.12892070600849706</v>
      </c>
      <c r="J8" s="19">
        <v>111</v>
      </c>
      <c r="K8" s="19">
        <v>23980</v>
      </c>
      <c r="L8" s="19">
        <v>3</v>
      </c>
      <c r="M8" s="19">
        <v>50</v>
      </c>
      <c r="N8" s="19">
        <f t="shared" si="0"/>
        <v>4.628857381150959E-3</v>
      </c>
      <c r="O8" s="19">
        <f t="shared" si="1"/>
        <v>0.06</v>
      </c>
      <c r="P8" s="19">
        <f t="shared" si="6"/>
        <v>2.7773144286905754E-4</v>
      </c>
      <c r="Q8" s="19">
        <f t="shared" si="7"/>
        <v>2.7773144286905752E-2</v>
      </c>
      <c r="R8" s="19">
        <v>2</v>
      </c>
      <c r="S8" s="19">
        <v>312</v>
      </c>
      <c r="T8" s="2">
        <v>0.5</v>
      </c>
      <c r="U8" s="17">
        <v>2</v>
      </c>
      <c r="V8" s="19">
        <v>3</v>
      </c>
      <c r="W8" s="19">
        <v>50</v>
      </c>
      <c r="X8" s="19">
        <f t="shared" si="8"/>
        <v>6.41025641025641E-3</v>
      </c>
      <c r="Y8" s="19">
        <f t="shared" si="9"/>
        <v>2.5</v>
      </c>
      <c r="Z8" s="19">
        <f t="shared" si="10"/>
        <v>0.06</v>
      </c>
      <c r="AA8" s="19">
        <f t="shared" si="11"/>
        <v>9.6153846153846142E-3</v>
      </c>
      <c r="AB8" s="19">
        <v>3</v>
      </c>
      <c r="AC8" s="19">
        <v>50</v>
      </c>
      <c r="AD8" s="4">
        <v>14</v>
      </c>
      <c r="AE8" s="4">
        <v>3</v>
      </c>
      <c r="AF8" s="3">
        <v>12</v>
      </c>
      <c r="AG8" s="3">
        <v>1</v>
      </c>
      <c r="AH8" s="19">
        <f t="shared" si="12"/>
        <v>1.0714285714285713E-2</v>
      </c>
      <c r="AI8" s="10" t="s">
        <v>347</v>
      </c>
      <c r="AJ8" s="19">
        <v>0.12892070600849706</v>
      </c>
      <c r="AK8" s="19">
        <v>2.7773144286905752E-2</v>
      </c>
      <c r="AL8" s="19">
        <v>9.6153846153846142E-3</v>
      </c>
      <c r="AM8" s="19">
        <v>1.0714285714285713E-2</v>
      </c>
      <c r="AN8" s="19">
        <f>(AJ8+AK8+AL8+AM8)-1</f>
        <v>-0.82297647937492691</v>
      </c>
      <c r="AO8" s="19">
        <v>1</v>
      </c>
    </row>
    <row r="9" spans="1:41" x14ac:dyDescent="0.25">
      <c r="A9" s="3"/>
      <c r="B9" s="5" t="s">
        <v>348</v>
      </c>
      <c r="C9" s="5" t="s">
        <v>349</v>
      </c>
      <c r="D9" s="19">
        <v>2</v>
      </c>
      <c r="E9" s="19">
        <v>1436</v>
      </c>
      <c r="F9" s="19">
        <f t="shared" si="2"/>
        <v>1.3927576601671309E-3</v>
      </c>
      <c r="G9" s="19">
        <f t="shared" si="3"/>
        <v>6.576469569048224</v>
      </c>
      <c r="H9" s="19">
        <f t="shared" si="4"/>
        <v>9.1594283691479438E-3</v>
      </c>
      <c r="I9" s="19">
        <f t="shared" si="5"/>
        <v>9.1594283691479442E-2</v>
      </c>
      <c r="J9" s="19">
        <v>72</v>
      </c>
      <c r="K9" s="19">
        <v>23980</v>
      </c>
      <c r="L9" s="19">
        <v>2</v>
      </c>
      <c r="M9" s="19">
        <v>50</v>
      </c>
      <c r="N9" s="19">
        <f t="shared" si="0"/>
        <v>3.0025020850708924E-3</v>
      </c>
      <c r="O9" s="19">
        <f t="shared" si="1"/>
        <v>0.04</v>
      </c>
      <c r="P9" s="19">
        <f t="shared" si="6"/>
        <v>1.201000834028357E-4</v>
      </c>
      <c r="Q9" s="19">
        <f t="shared" si="7"/>
        <v>1.201000834028357E-2</v>
      </c>
      <c r="R9" s="19">
        <v>1</v>
      </c>
      <c r="S9" s="19">
        <v>312</v>
      </c>
      <c r="T9" s="2">
        <v>0.25</v>
      </c>
      <c r="U9" s="17">
        <v>1</v>
      </c>
      <c r="V9" s="19">
        <v>2</v>
      </c>
      <c r="W9" s="19">
        <v>50</v>
      </c>
      <c r="X9" s="19">
        <f t="shared" si="8"/>
        <v>3.205128205128205E-3</v>
      </c>
      <c r="Y9" s="19">
        <f t="shared" si="9"/>
        <v>1.25</v>
      </c>
      <c r="Z9" s="19">
        <f t="shared" si="10"/>
        <v>0.04</v>
      </c>
      <c r="AA9" s="19">
        <f t="shared" si="11"/>
        <v>1.6025641025641025E-3</v>
      </c>
      <c r="AB9" s="19">
        <v>2</v>
      </c>
      <c r="AC9" s="19">
        <v>50</v>
      </c>
      <c r="AD9" s="4">
        <v>14</v>
      </c>
      <c r="AE9" s="4">
        <v>2</v>
      </c>
      <c r="AF9" s="3">
        <v>12</v>
      </c>
      <c r="AG9" s="3">
        <v>1</v>
      </c>
      <c r="AH9" s="19">
        <f t="shared" si="12"/>
        <v>4.7619047619047623E-3</v>
      </c>
      <c r="AI9" s="5" t="s">
        <v>348</v>
      </c>
      <c r="AJ9" s="19">
        <v>9.1594283691479442E-2</v>
      </c>
      <c r="AK9" s="19">
        <v>1.201000834028357E-2</v>
      </c>
      <c r="AL9" s="19">
        <v>1.6025641025641025E-3</v>
      </c>
      <c r="AM9" s="19">
        <v>4.7619047619047623E-3</v>
      </c>
      <c r="AN9" s="19">
        <f>(AJ9+AK9+AL9+AM9)-1</f>
        <v>-0.89003123910376813</v>
      </c>
      <c r="AO9" s="19">
        <v>1</v>
      </c>
    </row>
    <row r="10" spans="1:41" ht="30" x14ac:dyDescent="0.25">
      <c r="A10" s="3" t="s">
        <v>350</v>
      </c>
      <c r="B10" s="7" t="s">
        <v>351</v>
      </c>
      <c r="C10" s="3" t="s">
        <v>762</v>
      </c>
      <c r="D10" s="19">
        <v>4</v>
      </c>
      <c r="E10" s="19">
        <v>1436</v>
      </c>
      <c r="F10" s="19">
        <f t="shared" si="2"/>
        <v>2.7855153203342618E-3</v>
      </c>
      <c r="G10" s="19">
        <f t="shared" si="3"/>
        <v>5.8833223884882786</v>
      </c>
      <c r="H10" s="19">
        <f t="shared" si="4"/>
        <v>1.6388084647599662E-2</v>
      </c>
      <c r="I10" s="19">
        <f t="shared" si="5"/>
        <v>0.16388084647599663</v>
      </c>
      <c r="J10" s="19">
        <v>157</v>
      </c>
      <c r="K10" s="19">
        <v>23980</v>
      </c>
      <c r="L10" s="19">
        <v>4</v>
      </c>
      <c r="M10" s="19">
        <v>50</v>
      </c>
      <c r="N10" s="19">
        <f t="shared" si="0"/>
        <v>6.5471226021684738E-3</v>
      </c>
      <c r="O10" s="19">
        <f t="shared" si="1"/>
        <v>0.08</v>
      </c>
      <c r="P10" s="19">
        <f t="shared" si="6"/>
        <v>5.2376980817347789E-4</v>
      </c>
      <c r="Q10" s="19">
        <f t="shared" si="7"/>
        <v>5.237698081734779E-2</v>
      </c>
      <c r="R10" s="19">
        <v>3</v>
      </c>
      <c r="S10" s="19">
        <v>312</v>
      </c>
      <c r="T10" s="2">
        <v>0.25</v>
      </c>
      <c r="U10" s="17">
        <v>3</v>
      </c>
      <c r="V10" s="19">
        <v>4</v>
      </c>
      <c r="W10" s="19">
        <v>50</v>
      </c>
      <c r="X10" s="19">
        <f t="shared" si="8"/>
        <v>9.6153846153846159E-3</v>
      </c>
      <c r="Y10" s="19">
        <f t="shared" si="9"/>
        <v>3.25</v>
      </c>
      <c r="Z10" s="19">
        <f t="shared" si="10"/>
        <v>0.08</v>
      </c>
      <c r="AA10" s="19">
        <f t="shared" si="11"/>
        <v>2.5000000000000001E-2</v>
      </c>
      <c r="AB10" s="19">
        <v>4</v>
      </c>
      <c r="AC10" s="19">
        <v>50</v>
      </c>
      <c r="AD10" s="4">
        <v>14</v>
      </c>
      <c r="AE10" s="4">
        <v>3</v>
      </c>
      <c r="AF10" s="3">
        <v>12</v>
      </c>
      <c r="AG10" s="3">
        <v>1</v>
      </c>
      <c r="AH10" s="19">
        <f t="shared" si="12"/>
        <v>1.4285714285714285E-2</v>
      </c>
      <c r="AI10" s="7" t="s">
        <v>351</v>
      </c>
      <c r="AJ10" s="19">
        <v>0.16388084647599663</v>
      </c>
      <c r="AK10" s="19">
        <v>5.237698081734779E-2</v>
      </c>
      <c r="AL10" s="19">
        <v>2.5000000000000001E-2</v>
      </c>
      <c r="AM10" s="19">
        <v>1.4285714285714285E-2</v>
      </c>
      <c r="AN10" s="19">
        <f t="shared" si="13"/>
        <v>1.2555435415790588</v>
      </c>
      <c r="AO10" s="19">
        <v>0</v>
      </c>
    </row>
    <row r="11" spans="1:41" x14ac:dyDescent="0.25">
      <c r="A11" s="3" t="s">
        <v>352</v>
      </c>
      <c r="B11" s="7" t="s">
        <v>353</v>
      </c>
      <c r="C11" s="3" t="s">
        <v>763</v>
      </c>
      <c r="D11" s="19">
        <v>23</v>
      </c>
      <c r="E11" s="19">
        <v>1436</v>
      </c>
      <c r="F11" s="19">
        <f t="shared" si="2"/>
        <v>1.6016713091922007E-2</v>
      </c>
      <c r="G11" s="19">
        <f t="shared" si="3"/>
        <v>4.1341225336790197</v>
      </c>
      <c r="H11" s="19">
        <f t="shared" si="4"/>
        <v>6.6215054508786536E-2</v>
      </c>
      <c r="I11" s="19">
        <f t="shared" si="5"/>
        <v>0.66215054508786531</v>
      </c>
      <c r="J11" s="19">
        <v>226</v>
      </c>
      <c r="K11" s="19">
        <v>23980</v>
      </c>
      <c r="L11" s="19">
        <v>23</v>
      </c>
      <c r="M11" s="19">
        <v>50</v>
      </c>
      <c r="N11" s="19">
        <f t="shared" si="0"/>
        <v>9.4245204336947455E-3</v>
      </c>
      <c r="O11" s="19">
        <f t="shared" si="1"/>
        <v>0.46</v>
      </c>
      <c r="P11" s="19">
        <f t="shared" si="6"/>
        <v>4.3352793994995828E-3</v>
      </c>
      <c r="Q11" s="19">
        <f t="shared" si="7"/>
        <v>0.43352793994995825</v>
      </c>
      <c r="R11" s="19">
        <v>3</v>
      </c>
      <c r="S11" s="19">
        <v>312</v>
      </c>
      <c r="T11" s="2">
        <v>0.25</v>
      </c>
      <c r="U11" s="17">
        <v>3</v>
      </c>
      <c r="V11" s="19">
        <v>23</v>
      </c>
      <c r="W11" s="19">
        <v>50</v>
      </c>
      <c r="X11" s="19">
        <f t="shared" si="8"/>
        <v>9.6153846153846159E-3</v>
      </c>
      <c r="Y11" s="19">
        <f t="shared" si="9"/>
        <v>3.25</v>
      </c>
      <c r="Z11" s="19">
        <f t="shared" si="10"/>
        <v>0.46</v>
      </c>
      <c r="AA11" s="19">
        <f t="shared" si="11"/>
        <v>0.14375000000000002</v>
      </c>
      <c r="AB11" s="19">
        <v>23</v>
      </c>
      <c r="AC11" s="19">
        <v>50</v>
      </c>
      <c r="AD11" s="4">
        <v>14</v>
      </c>
      <c r="AE11" s="4">
        <v>6</v>
      </c>
      <c r="AF11" s="3">
        <v>12</v>
      </c>
      <c r="AG11" s="3">
        <v>4</v>
      </c>
      <c r="AH11" s="19">
        <f t="shared" si="12"/>
        <v>0.65714285714285714</v>
      </c>
      <c r="AI11" s="7" t="s">
        <v>353</v>
      </c>
      <c r="AJ11" s="19">
        <v>0.66215054508786531</v>
      </c>
      <c r="AK11" s="19">
        <v>0.43352793994995825</v>
      </c>
      <c r="AL11" s="19">
        <v>0.14375000000000002</v>
      </c>
      <c r="AM11" s="19">
        <v>0.65714285714285714</v>
      </c>
      <c r="AN11" s="19">
        <f>(AJ11+AK11+AL11+AM11)-1</f>
        <v>0.89657134218068091</v>
      </c>
      <c r="AO11" s="19">
        <v>1</v>
      </c>
    </row>
    <row r="12" spans="1:41" x14ac:dyDescent="0.25">
      <c r="A12" s="3"/>
      <c r="B12" s="7" t="s">
        <v>354</v>
      </c>
      <c r="C12" s="3" t="s">
        <v>764</v>
      </c>
      <c r="D12" s="19">
        <v>12</v>
      </c>
      <c r="E12" s="19">
        <v>1436</v>
      </c>
      <c r="F12" s="19">
        <f t="shared" si="2"/>
        <v>8.356545961002786E-3</v>
      </c>
      <c r="G12" s="19">
        <f t="shared" si="3"/>
        <v>4.7847100998201695</v>
      </c>
      <c r="H12" s="19">
        <f t="shared" si="4"/>
        <v>3.9983649859221475E-2</v>
      </c>
      <c r="I12" s="19">
        <f t="shared" si="5"/>
        <v>0.39983649859221476</v>
      </c>
      <c r="J12" s="19">
        <v>195</v>
      </c>
      <c r="K12" s="19">
        <v>23980</v>
      </c>
      <c r="L12" s="19">
        <v>12</v>
      </c>
      <c r="M12" s="19">
        <v>50</v>
      </c>
      <c r="N12" s="19">
        <f t="shared" si="0"/>
        <v>8.1317764804003344E-3</v>
      </c>
      <c r="O12" s="19">
        <f t="shared" si="1"/>
        <v>0.24</v>
      </c>
      <c r="P12" s="19">
        <f t="shared" si="6"/>
        <v>1.9516263552960802E-3</v>
      </c>
      <c r="Q12" s="19">
        <f t="shared" si="7"/>
        <v>0.19516263552960803</v>
      </c>
      <c r="R12" s="19">
        <v>2</v>
      </c>
      <c r="S12" s="19">
        <v>312</v>
      </c>
      <c r="T12" s="2">
        <v>0.25</v>
      </c>
      <c r="U12" s="17">
        <v>2</v>
      </c>
      <c r="V12" s="19">
        <v>12</v>
      </c>
      <c r="W12" s="19">
        <v>50</v>
      </c>
      <c r="X12" s="19">
        <f t="shared" si="8"/>
        <v>6.41025641025641E-3</v>
      </c>
      <c r="Y12" s="19">
        <f t="shared" si="9"/>
        <v>2.25</v>
      </c>
      <c r="Z12" s="19">
        <f t="shared" si="10"/>
        <v>0.24</v>
      </c>
      <c r="AA12" s="19">
        <f t="shared" si="11"/>
        <v>3.461538461538461E-2</v>
      </c>
      <c r="AB12" s="19">
        <v>12</v>
      </c>
      <c r="AC12" s="19">
        <v>50</v>
      </c>
      <c r="AD12" s="4">
        <v>14</v>
      </c>
      <c r="AE12" s="4">
        <v>5</v>
      </c>
      <c r="AF12" s="3">
        <v>12</v>
      </c>
      <c r="AG12" s="3">
        <v>4</v>
      </c>
      <c r="AH12" s="19">
        <f t="shared" si="12"/>
        <v>0.2857142857142857</v>
      </c>
      <c r="AI12" s="7" t="s">
        <v>354</v>
      </c>
      <c r="AJ12" s="19">
        <v>0.39983649859221476</v>
      </c>
      <c r="AK12" s="19">
        <v>0.19516263552960803</v>
      </c>
      <c r="AL12" s="19">
        <v>3.461538461538461E-2</v>
      </c>
      <c r="AM12" s="19">
        <v>0.2857142857142857</v>
      </c>
      <c r="AN12" s="19">
        <f t="shared" si="13"/>
        <v>1.9153288044514931</v>
      </c>
      <c r="AO12" s="19">
        <v>0</v>
      </c>
    </row>
    <row r="13" spans="1:41" x14ac:dyDescent="0.25">
      <c r="A13" s="3"/>
      <c r="B13" s="7" t="s">
        <v>355</v>
      </c>
      <c r="C13" s="3" t="s">
        <v>765</v>
      </c>
      <c r="D13" s="19">
        <v>16</v>
      </c>
      <c r="E13" s="19">
        <v>1436</v>
      </c>
      <c r="F13" s="19">
        <f t="shared" si="2"/>
        <v>1.1142061281337047E-2</v>
      </c>
      <c r="G13" s="19">
        <f t="shared" si="3"/>
        <v>4.4970280273683887</v>
      </c>
      <c r="H13" s="19">
        <f t="shared" si="4"/>
        <v>5.0106161864828844E-2</v>
      </c>
      <c r="I13" s="19">
        <f t="shared" si="5"/>
        <v>0.50106161864828846</v>
      </c>
      <c r="J13" s="19">
        <v>279</v>
      </c>
      <c r="K13" s="19">
        <v>23980</v>
      </c>
      <c r="L13" s="19">
        <v>16</v>
      </c>
      <c r="M13" s="19">
        <v>50</v>
      </c>
      <c r="N13" s="19">
        <f t="shared" si="0"/>
        <v>1.1634695579649709E-2</v>
      </c>
      <c r="O13" s="19">
        <f t="shared" si="1"/>
        <v>0.32</v>
      </c>
      <c r="P13" s="19">
        <f t="shared" si="6"/>
        <v>3.7231025854879071E-3</v>
      </c>
      <c r="Q13" s="19">
        <f t="shared" si="7"/>
        <v>0.37231025854879074</v>
      </c>
      <c r="R13" s="19">
        <v>2</v>
      </c>
      <c r="S13" s="19">
        <v>312</v>
      </c>
      <c r="T13" s="2">
        <v>0.25</v>
      </c>
      <c r="U13" s="17">
        <v>2</v>
      </c>
      <c r="V13" s="19">
        <v>16</v>
      </c>
      <c r="W13" s="19">
        <v>50</v>
      </c>
      <c r="X13" s="19">
        <f t="shared" si="8"/>
        <v>6.41025641025641E-3</v>
      </c>
      <c r="Y13" s="19">
        <f t="shared" si="9"/>
        <v>2.25</v>
      </c>
      <c r="Z13" s="19">
        <f t="shared" si="10"/>
        <v>0.32</v>
      </c>
      <c r="AA13" s="19">
        <f t="shared" si="11"/>
        <v>4.6153846153846149E-2</v>
      </c>
      <c r="AB13" s="19">
        <v>16</v>
      </c>
      <c r="AC13" s="19">
        <v>50</v>
      </c>
      <c r="AD13" s="4">
        <v>14</v>
      </c>
      <c r="AE13" s="4">
        <v>5</v>
      </c>
      <c r="AF13" s="3">
        <v>12</v>
      </c>
      <c r="AG13" s="3">
        <v>5</v>
      </c>
      <c r="AH13" s="19">
        <f t="shared" si="12"/>
        <v>0.47619047619047616</v>
      </c>
      <c r="AI13" s="7" t="s">
        <v>355</v>
      </c>
      <c r="AJ13" s="19">
        <v>0.50106161864828846</v>
      </c>
      <c r="AK13" s="19">
        <v>0.37231025854879074</v>
      </c>
      <c r="AL13" s="19">
        <v>4.6153846153846149E-2</v>
      </c>
      <c r="AM13" s="19">
        <v>0.47619047619047616</v>
      </c>
      <c r="AN13" s="19">
        <f t="shared" si="13"/>
        <v>2.3957161995414014</v>
      </c>
      <c r="AO13" s="19">
        <v>0</v>
      </c>
    </row>
    <row r="14" spans="1:41" x14ac:dyDescent="0.25">
      <c r="A14" s="3" t="s">
        <v>356</v>
      </c>
      <c r="B14" s="7" t="s">
        <v>357</v>
      </c>
      <c r="C14" s="3" t="s">
        <v>358</v>
      </c>
      <c r="D14" s="19">
        <v>14</v>
      </c>
      <c r="E14" s="19">
        <v>1436</v>
      </c>
      <c r="F14" s="19">
        <f t="shared" si="2"/>
        <v>9.7493036211699167E-3</v>
      </c>
      <c r="G14" s="19">
        <f t="shared" si="3"/>
        <v>4.6305594199929105</v>
      </c>
      <c r="H14" s="19">
        <f t="shared" si="4"/>
        <v>4.5144729721379354E-2</v>
      </c>
      <c r="I14" s="19">
        <f t="shared" si="5"/>
        <v>0.45144729721379351</v>
      </c>
      <c r="J14" s="19">
        <v>367</v>
      </c>
      <c r="K14" s="19">
        <v>23980</v>
      </c>
      <c r="L14" s="19">
        <v>14</v>
      </c>
      <c r="M14" s="19">
        <v>50</v>
      </c>
      <c r="N14" s="19">
        <f t="shared" si="0"/>
        <v>1.5304420350291909E-2</v>
      </c>
      <c r="O14" s="19">
        <f t="shared" si="1"/>
        <v>0.28000000000000003</v>
      </c>
      <c r="P14" s="19">
        <f t="shared" si="6"/>
        <v>4.2852376980817347E-3</v>
      </c>
      <c r="Q14" s="19">
        <f t="shared" si="7"/>
        <v>0.42852376980817347</v>
      </c>
      <c r="R14" s="19">
        <v>1</v>
      </c>
      <c r="S14" s="19">
        <v>312</v>
      </c>
      <c r="T14" s="2">
        <v>0</v>
      </c>
      <c r="U14" s="17">
        <v>0.5</v>
      </c>
      <c r="V14" s="19">
        <v>14</v>
      </c>
      <c r="W14" s="19">
        <v>50</v>
      </c>
      <c r="X14" s="19">
        <f t="shared" si="8"/>
        <v>3.205128205128205E-3</v>
      </c>
      <c r="Y14" s="19">
        <f t="shared" si="9"/>
        <v>0.5</v>
      </c>
      <c r="Z14" s="19">
        <f t="shared" si="10"/>
        <v>0.28000000000000003</v>
      </c>
      <c r="AA14" s="19">
        <f t="shared" si="11"/>
        <v>4.4871794871794877E-3</v>
      </c>
      <c r="AB14" s="19">
        <v>14</v>
      </c>
      <c r="AC14" s="19">
        <v>50</v>
      </c>
      <c r="AD14" s="4">
        <v>14</v>
      </c>
      <c r="AE14" s="4">
        <v>3</v>
      </c>
      <c r="AF14" s="3">
        <v>12</v>
      </c>
      <c r="AG14" s="3">
        <v>1</v>
      </c>
      <c r="AH14" s="19">
        <f t="shared" si="12"/>
        <v>0.05</v>
      </c>
      <c r="AI14" s="7" t="s">
        <v>357</v>
      </c>
      <c r="AJ14" s="19">
        <v>0.45144729721379351</v>
      </c>
      <c r="AK14" s="19">
        <v>0.42852376980817347</v>
      </c>
      <c r="AL14" s="19">
        <v>4.4871794871794877E-3</v>
      </c>
      <c r="AM14" s="19">
        <v>0.05</v>
      </c>
      <c r="AN14" s="19">
        <f t="shared" si="13"/>
        <v>1.9344582465091464</v>
      </c>
      <c r="AO14" s="19">
        <v>0</v>
      </c>
    </row>
    <row r="15" spans="1:41" x14ac:dyDescent="0.25">
      <c r="A15" s="3"/>
      <c r="B15" s="7" t="s">
        <v>359</v>
      </c>
      <c r="C15" s="3" t="s">
        <v>360</v>
      </c>
      <c r="D15" s="19">
        <v>3</v>
      </c>
      <c r="E15" s="19">
        <v>1436</v>
      </c>
      <c r="F15" s="19">
        <f t="shared" si="2"/>
        <v>2.0891364902506965E-3</v>
      </c>
      <c r="G15" s="19">
        <f t="shared" si="3"/>
        <v>6.1710044609400594</v>
      </c>
      <c r="H15" s="19">
        <f t="shared" si="4"/>
        <v>1.2892070600849707E-2</v>
      </c>
      <c r="I15" s="19">
        <f t="shared" si="5"/>
        <v>0.12892070600849706</v>
      </c>
      <c r="J15" s="19">
        <v>115</v>
      </c>
      <c r="K15" s="19">
        <v>23980</v>
      </c>
      <c r="L15" s="19">
        <v>3</v>
      </c>
      <c r="M15" s="19">
        <v>50</v>
      </c>
      <c r="N15" s="19">
        <f t="shared" si="0"/>
        <v>4.7956630525437865E-3</v>
      </c>
      <c r="O15" s="19">
        <f t="shared" si="1"/>
        <v>0.06</v>
      </c>
      <c r="P15" s="19">
        <f t="shared" si="6"/>
        <v>2.8773978315262718E-4</v>
      </c>
      <c r="Q15" s="19">
        <f t="shared" si="7"/>
        <v>2.8773978315262717E-2</v>
      </c>
      <c r="R15" s="19">
        <v>1</v>
      </c>
      <c r="S15" s="19">
        <v>312</v>
      </c>
      <c r="T15" s="2">
        <v>0</v>
      </c>
      <c r="U15" s="17">
        <v>1</v>
      </c>
      <c r="V15" s="19">
        <v>3</v>
      </c>
      <c r="W15" s="19">
        <v>50</v>
      </c>
      <c r="X15" s="19">
        <f t="shared" si="8"/>
        <v>3.205128205128205E-3</v>
      </c>
      <c r="Y15" s="19">
        <f t="shared" si="9"/>
        <v>1</v>
      </c>
      <c r="Z15" s="19">
        <f t="shared" si="10"/>
        <v>0.06</v>
      </c>
      <c r="AA15" s="19">
        <f t="shared" si="11"/>
        <v>1.9230769230769227E-3</v>
      </c>
      <c r="AB15" s="19">
        <v>3</v>
      </c>
      <c r="AC15" s="19">
        <v>50</v>
      </c>
      <c r="AD15" s="4">
        <v>14</v>
      </c>
      <c r="AE15" s="4">
        <v>2</v>
      </c>
      <c r="AF15" s="3">
        <v>12</v>
      </c>
      <c r="AG15" s="3">
        <v>1</v>
      </c>
      <c r="AH15" s="19">
        <f t="shared" si="12"/>
        <v>7.1428571428571418E-3</v>
      </c>
      <c r="AI15" s="7" t="s">
        <v>359</v>
      </c>
      <c r="AJ15" s="19">
        <v>0.12892070600849706</v>
      </c>
      <c r="AK15" s="19">
        <v>2.8773978315262717E-2</v>
      </c>
      <c r="AL15" s="19">
        <v>1.9230769230769227E-3</v>
      </c>
      <c r="AM15" s="19">
        <v>7.1428571428571418E-3</v>
      </c>
      <c r="AN15" s="19">
        <f t="shared" si="13"/>
        <v>1.1667606183896939</v>
      </c>
      <c r="AO15" s="19">
        <v>0</v>
      </c>
    </row>
    <row r="16" spans="1:41" ht="30" x14ac:dyDescent="0.25">
      <c r="A16" s="3"/>
      <c r="B16" s="8" t="s">
        <v>361</v>
      </c>
      <c r="C16" s="4" t="s">
        <v>362</v>
      </c>
      <c r="D16" s="19">
        <v>14</v>
      </c>
      <c r="E16" s="19">
        <v>1436</v>
      </c>
      <c r="F16" s="19">
        <f t="shared" si="2"/>
        <v>9.7493036211699167E-3</v>
      </c>
      <c r="G16" s="19">
        <f t="shared" si="3"/>
        <v>4.6305594199929105</v>
      </c>
      <c r="H16" s="19">
        <f t="shared" si="4"/>
        <v>4.5144729721379354E-2</v>
      </c>
      <c r="I16" s="19">
        <f t="shared" si="5"/>
        <v>0.45144729721379351</v>
      </c>
      <c r="J16" s="19">
        <v>367</v>
      </c>
      <c r="K16" s="19">
        <v>23980</v>
      </c>
      <c r="L16" s="19">
        <v>14</v>
      </c>
      <c r="M16" s="19">
        <v>50</v>
      </c>
      <c r="N16" s="19">
        <f t="shared" si="0"/>
        <v>1.5304420350291909E-2</v>
      </c>
      <c r="O16" s="19">
        <f t="shared" si="1"/>
        <v>0.28000000000000003</v>
      </c>
      <c r="P16" s="19">
        <f t="shared" si="6"/>
        <v>4.2852376980817347E-3</v>
      </c>
      <c r="Q16" s="19">
        <f t="shared" si="7"/>
        <v>0.42852376980817347</v>
      </c>
      <c r="R16" s="19">
        <v>1</v>
      </c>
      <c r="S16" s="19">
        <v>312</v>
      </c>
      <c r="T16" s="2">
        <v>0</v>
      </c>
      <c r="U16" s="17">
        <v>0.5</v>
      </c>
      <c r="V16" s="19">
        <v>14</v>
      </c>
      <c r="W16" s="19">
        <v>50</v>
      </c>
      <c r="X16" s="19">
        <f t="shared" si="8"/>
        <v>3.205128205128205E-3</v>
      </c>
      <c r="Y16" s="19">
        <f t="shared" si="9"/>
        <v>0.5</v>
      </c>
      <c r="Z16" s="19">
        <f t="shared" si="10"/>
        <v>0.28000000000000003</v>
      </c>
      <c r="AA16" s="19">
        <f t="shared" si="11"/>
        <v>4.4871794871794877E-3</v>
      </c>
      <c r="AB16" s="19">
        <v>14</v>
      </c>
      <c r="AC16" s="19">
        <v>50</v>
      </c>
      <c r="AD16" s="4">
        <v>14</v>
      </c>
      <c r="AE16" s="4">
        <v>3</v>
      </c>
      <c r="AF16" s="3">
        <v>12</v>
      </c>
      <c r="AG16" s="3">
        <v>1</v>
      </c>
      <c r="AH16" s="19">
        <f t="shared" si="12"/>
        <v>0.05</v>
      </c>
      <c r="AI16" s="8" t="s">
        <v>361</v>
      </c>
      <c r="AJ16" s="19">
        <v>0.45144729721379351</v>
      </c>
      <c r="AK16" s="19">
        <v>0.42852376980817347</v>
      </c>
      <c r="AL16" s="19">
        <v>4.4871794871794877E-3</v>
      </c>
      <c r="AM16" s="19">
        <v>0.05</v>
      </c>
      <c r="AN16" s="19">
        <f t="shared" si="13"/>
        <v>1.9344582465091464</v>
      </c>
      <c r="AO16" s="19">
        <v>0</v>
      </c>
    </row>
    <row r="17" spans="1:41" x14ac:dyDescent="0.25">
      <c r="A17" s="3" t="s">
        <v>363</v>
      </c>
      <c r="B17" s="7" t="s">
        <v>364</v>
      </c>
      <c r="C17" s="3" t="s">
        <v>766</v>
      </c>
      <c r="D17" s="19">
        <v>14</v>
      </c>
      <c r="E17" s="19">
        <v>1436</v>
      </c>
      <c r="F17" s="19">
        <f t="shared" si="2"/>
        <v>9.7493036211699167E-3</v>
      </c>
      <c r="G17" s="19">
        <f t="shared" si="3"/>
        <v>4.6305594199929105</v>
      </c>
      <c r="H17" s="19">
        <f t="shared" si="4"/>
        <v>4.5144729721379354E-2</v>
      </c>
      <c r="I17" s="19">
        <f t="shared" si="5"/>
        <v>0.45144729721379351</v>
      </c>
      <c r="J17" s="19">
        <v>254</v>
      </c>
      <c r="K17" s="19">
        <v>23980</v>
      </c>
      <c r="L17" s="19">
        <v>14</v>
      </c>
      <c r="M17" s="19">
        <v>50</v>
      </c>
      <c r="N17" s="19">
        <f t="shared" si="0"/>
        <v>1.0592160133444536E-2</v>
      </c>
      <c r="O17" s="19">
        <f t="shared" si="1"/>
        <v>0.28000000000000003</v>
      </c>
      <c r="P17" s="19">
        <f t="shared" si="6"/>
        <v>2.9658048373644706E-3</v>
      </c>
      <c r="Q17" s="19">
        <f t="shared" si="7"/>
        <v>0.29658048373644708</v>
      </c>
      <c r="R17" s="19">
        <v>2</v>
      </c>
      <c r="S17" s="19">
        <v>312</v>
      </c>
      <c r="T17" s="2">
        <v>0</v>
      </c>
      <c r="U17" s="17">
        <v>2</v>
      </c>
      <c r="V17" s="19">
        <v>14</v>
      </c>
      <c r="W17" s="19">
        <v>50</v>
      </c>
      <c r="X17" s="19">
        <f t="shared" si="8"/>
        <v>6.41025641025641E-3</v>
      </c>
      <c r="Y17" s="19">
        <f t="shared" si="9"/>
        <v>2</v>
      </c>
      <c r="Z17" s="19">
        <f t="shared" si="10"/>
        <v>0.28000000000000003</v>
      </c>
      <c r="AA17" s="19">
        <f t="shared" si="11"/>
        <v>3.5897435897435902E-2</v>
      </c>
      <c r="AB17" s="19">
        <v>14</v>
      </c>
      <c r="AC17" s="19">
        <v>50</v>
      </c>
      <c r="AD17" s="4">
        <v>14</v>
      </c>
      <c r="AE17" s="4">
        <v>2</v>
      </c>
      <c r="AF17" s="3">
        <v>12</v>
      </c>
      <c r="AG17" s="3">
        <v>1</v>
      </c>
      <c r="AH17" s="19">
        <f t="shared" si="12"/>
        <v>3.3333333333333333E-2</v>
      </c>
      <c r="AI17" s="7" t="s">
        <v>364</v>
      </c>
      <c r="AJ17" s="19">
        <v>0.45144729721379351</v>
      </c>
      <c r="AK17" s="19">
        <v>0.29658048373644708</v>
      </c>
      <c r="AL17" s="19">
        <v>3.5897435897435902E-2</v>
      </c>
      <c r="AM17" s="19">
        <v>3.3333333333333333E-2</v>
      </c>
      <c r="AN17" s="19">
        <f>(AJ17+AK17+AL17+AM17)-1</f>
        <v>-0.18274144981899021</v>
      </c>
      <c r="AO17" s="19">
        <v>1</v>
      </c>
    </row>
    <row r="18" spans="1:41" x14ac:dyDescent="0.25">
      <c r="A18" s="3"/>
      <c r="B18" s="7" t="s">
        <v>365</v>
      </c>
      <c r="C18" s="3" t="s">
        <v>767</v>
      </c>
      <c r="D18" s="19">
        <v>2</v>
      </c>
      <c r="E18" s="19">
        <v>1436</v>
      </c>
      <c r="F18" s="19">
        <f t="shared" si="2"/>
        <v>1.3927576601671309E-3</v>
      </c>
      <c r="G18" s="19">
        <f t="shared" si="3"/>
        <v>6.576469569048224</v>
      </c>
      <c r="H18" s="19">
        <f t="shared" si="4"/>
        <v>9.1594283691479438E-3</v>
      </c>
      <c r="I18" s="19">
        <f t="shared" si="5"/>
        <v>9.1594283691479442E-2</v>
      </c>
      <c r="J18" s="19">
        <v>18</v>
      </c>
      <c r="K18" s="19">
        <v>23980</v>
      </c>
      <c r="L18" s="19">
        <v>2</v>
      </c>
      <c r="M18" s="19">
        <v>50</v>
      </c>
      <c r="N18" s="19">
        <f t="shared" si="0"/>
        <v>7.5062552126772309E-4</v>
      </c>
      <c r="O18" s="19">
        <f t="shared" si="1"/>
        <v>0.04</v>
      </c>
      <c r="P18" s="19">
        <f t="shared" si="6"/>
        <v>3.0025020850708924E-5</v>
      </c>
      <c r="Q18" s="19">
        <f t="shared" si="7"/>
        <v>3.0025020850708924E-3</v>
      </c>
      <c r="R18" s="19">
        <v>2</v>
      </c>
      <c r="S18" s="19">
        <v>312</v>
      </c>
      <c r="T18" s="2">
        <v>0</v>
      </c>
      <c r="U18" s="17">
        <v>2</v>
      </c>
      <c r="V18" s="19">
        <v>2</v>
      </c>
      <c r="W18" s="19">
        <v>50</v>
      </c>
      <c r="X18" s="19">
        <f t="shared" si="8"/>
        <v>6.41025641025641E-3</v>
      </c>
      <c r="Y18" s="19">
        <f t="shared" si="9"/>
        <v>2</v>
      </c>
      <c r="Z18" s="19">
        <f t="shared" si="10"/>
        <v>0.04</v>
      </c>
      <c r="AA18" s="19">
        <f t="shared" si="11"/>
        <v>5.1282051282051282E-3</v>
      </c>
      <c r="AB18" s="19">
        <v>2</v>
      </c>
      <c r="AC18" s="19">
        <v>50</v>
      </c>
      <c r="AD18" s="4">
        <v>14</v>
      </c>
      <c r="AE18" s="4">
        <v>2</v>
      </c>
      <c r="AF18" s="3">
        <v>12</v>
      </c>
      <c r="AG18" s="3">
        <v>1</v>
      </c>
      <c r="AH18" s="19">
        <f t="shared" si="12"/>
        <v>4.7619047619047623E-3</v>
      </c>
      <c r="AI18" s="7" t="s">
        <v>365</v>
      </c>
      <c r="AJ18" s="19">
        <v>9.1594283691479442E-2</v>
      </c>
      <c r="AK18" s="19">
        <v>3.0025020850708924E-3</v>
      </c>
      <c r="AL18" s="19">
        <v>5.1282051282051282E-3</v>
      </c>
      <c r="AM18" s="19">
        <v>4.7619047619047623E-3</v>
      </c>
      <c r="AN18" s="19">
        <f t="shared" si="13"/>
        <v>1.1044868956666603</v>
      </c>
      <c r="AO18" s="19">
        <v>0</v>
      </c>
    </row>
    <row r="19" spans="1:41" x14ac:dyDescent="0.25">
      <c r="A19" s="3"/>
      <c r="B19" s="7" t="s">
        <v>366</v>
      </c>
      <c r="C19" s="3" t="s">
        <v>367</v>
      </c>
      <c r="D19" s="19">
        <v>1</v>
      </c>
      <c r="E19" s="19">
        <v>1436</v>
      </c>
      <c r="F19" s="19">
        <f t="shared" si="2"/>
        <v>6.9637883008356546E-4</v>
      </c>
      <c r="G19" s="19">
        <f t="shared" si="3"/>
        <v>7.2696167496081694</v>
      </c>
      <c r="H19" s="19">
        <f t="shared" si="4"/>
        <v>5.0624072072480292E-3</v>
      </c>
      <c r="I19" s="19">
        <f t="shared" si="5"/>
        <v>5.0624072072480292E-2</v>
      </c>
      <c r="J19" s="19">
        <v>12</v>
      </c>
      <c r="K19" s="19">
        <v>23980</v>
      </c>
      <c r="L19" s="19">
        <v>1</v>
      </c>
      <c r="M19" s="19">
        <v>50</v>
      </c>
      <c r="N19" s="19">
        <f t="shared" si="0"/>
        <v>5.0041701417848203E-4</v>
      </c>
      <c r="O19" s="19">
        <f t="shared" si="1"/>
        <v>0.02</v>
      </c>
      <c r="P19" s="19">
        <f t="shared" si="6"/>
        <v>1.0008340283569641E-5</v>
      </c>
      <c r="Q19" s="19">
        <f t="shared" si="7"/>
        <v>1.0008340283569641E-3</v>
      </c>
      <c r="R19" s="19">
        <v>1</v>
      </c>
      <c r="S19" s="19">
        <v>312</v>
      </c>
      <c r="T19" s="2">
        <v>0</v>
      </c>
      <c r="U19" s="17">
        <v>1</v>
      </c>
      <c r="V19" s="19">
        <v>1</v>
      </c>
      <c r="W19" s="19">
        <v>50</v>
      </c>
      <c r="X19" s="19">
        <f t="shared" si="8"/>
        <v>3.205128205128205E-3</v>
      </c>
      <c r="Y19" s="19">
        <f t="shared" si="9"/>
        <v>1</v>
      </c>
      <c r="Z19" s="19">
        <f t="shared" si="10"/>
        <v>0.02</v>
      </c>
      <c r="AA19" s="19">
        <f t="shared" si="11"/>
        <v>6.4102564102564103E-4</v>
      </c>
      <c r="AB19" s="19">
        <v>1</v>
      </c>
      <c r="AC19" s="19">
        <v>50</v>
      </c>
      <c r="AD19" s="4">
        <v>14</v>
      </c>
      <c r="AE19" s="4">
        <v>1</v>
      </c>
      <c r="AF19" s="3">
        <v>12</v>
      </c>
      <c r="AG19" s="3">
        <v>1</v>
      </c>
      <c r="AH19" s="19">
        <f t="shared" si="12"/>
        <v>1.1904761904761906E-3</v>
      </c>
      <c r="AI19" s="7" t="s">
        <v>366</v>
      </c>
      <c r="AJ19" s="19">
        <v>5.0624072072480292E-2</v>
      </c>
      <c r="AK19" s="19">
        <v>1.0008340283569641E-3</v>
      </c>
      <c r="AL19" s="19">
        <v>6.4102564102564103E-4</v>
      </c>
      <c r="AM19" s="19">
        <v>1.1904761904761906E-3</v>
      </c>
      <c r="AN19" s="19">
        <f>(AJ19+AK19+AL19+AM19)-1</f>
        <v>-0.94654359206766092</v>
      </c>
      <c r="AO19" s="19">
        <v>1</v>
      </c>
    </row>
    <row r="20" spans="1:41" x14ac:dyDescent="0.25">
      <c r="A20" s="3" t="s">
        <v>368</v>
      </c>
      <c r="B20" s="7" t="s">
        <v>369</v>
      </c>
      <c r="C20" s="3" t="s">
        <v>370</v>
      </c>
      <c r="D20" s="19">
        <v>1</v>
      </c>
      <c r="E20" s="19">
        <v>1436</v>
      </c>
      <c r="F20" s="19">
        <f t="shared" si="2"/>
        <v>6.9637883008356546E-4</v>
      </c>
      <c r="G20" s="19">
        <f t="shared" si="3"/>
        <v>7.2696167496081694</v>
      </c>
      <c r="H20" s="19">
        <f t="shared" si="4"/>
        <v>5.0624072072480292E-3</v>
      </c>
      <c r="I20" s="19">
        <f t="shared" si="5"/>
        <v>5.0624072072480292E-2</v>
      </c>
      <c r="J20" s="19">
        <v>28</v>
      </c>
      <c r="K20" s="19">
        <v>23980</v>
      </c>
      <c r="L20" s="19">
        <v>1</v>
      </c>
      <c r="M20" s="19">
        <v>50</v>
      </c>
      <c r="N20" s="19">
        <f t="shared" si="0"/>
        <v>1.1676396997497916E-3</v>
      </c>
      <c r="O20" s="19">
        <f t="shared" si="1"/>
        <v>0.02</v>
      </c>
      <c r="P20" s="19">
        <f t="shared" si="6"/>
        <v>2.3352793994995832E-5</v>
      </c>
      <c r="Q20" s="19">
        <f t="shared" si="7"/>
        <v>2.3352793994995832E-3</v>
      </c>
      <c r="R20" s="19">
        <v>2</v>
      </c>
      <c r="S20" s="19">
        <v>312</v>
      </c>
      <c r="T20" s="2">
        <v>0.25</v>
      </c>
      <c r="U20" s="17">
        <v>2</v>
      </c>
      <c r="V20" s="19">
        <v>1</v>
      </c>
      <c r="W20" s="19">
        <v>50</v>
      </c>
      <c r="X20" s="19">
        <f t="shared" si="8"/>
        <v>6.41025641025641E-3</v>
      </c>
      <c r="Y20" s="19">
        <f t="shared" si="9"/>
        <v>2.25</v>
      </c>
      <c r="Z20" s="19">
        <f t="shared" si="10"/>
        <v>0.02</v>
      </c>
      <c r="AA20" s="19">
        <f t="shared" si="11"/>
        <v>2.8846153846153843E-3</v>
      </c>
      <c r="AB20" s="19">
        <v>1</v>
      </c>
      <c r="AC20" s="19">
        <v>50</v>
      </c>
      <c r="AD20" s="4">
        <v>14</v>
      </c>
      <c r="AE20" s="4">
        <v>1</v>
      </c>
      <c r="AF20" s="3">
        <v>12</v>
      </c>
      <c r="AG20" s="3">
        <v>2</v>
      </c>
      <c r="AH20" s="19">
        <f t="shared" si="12"/>
        <v>2.3809523809523812E-3</v>
      </c>
      <c r="AI20" s="7" t="s">
        <v>369</v>
      </c>
      <c r="AJ20" s="19">
        <v>5.0624072072480292E-2</v>
      </c>
      <c r="AK20" s="19">
        <v>2.3352793994995832E-3</v>
      </c>
      <c r="AL20" s="19">
        <v>2.8846153846153843E-3</v>
      </c>
      <c r="AM20" s="19">
        <v>2.3809523809523812E-3</v>
      </c>
      <c r="AN20" s="19">
        <f t="shared" si="13"/>
        <v>1.0582249192375477</v>
      </c>
      <c r="AO20" s="19">
        <v>0</v>
      </c>
    </row>
    <row r="21" spans="1:41" x14ac:dyDescent="0.25">
      <c r="A21" s="4"/>
      <c r="B21" s="7" t="s">
        <v>371</v>
      </c>
      <c r="C21" s="3" t="s">
        <v>768</v>
      </c>
      <c r="D21" s="19">
        <v>6</v>
      </c>
      <c r="E21" s="19">
        <v>1436</v>
      </c>
      <c r="F21" s="19">
        <f t="shared" si="2"/>
        <v>4.178272980501393E-3</v>
      </c>
      <c r="G21" s="19">
        <f t="shared" si="3"/>
        <v>5.4778572803801149</v>
      </c>
      <c r="H21" s="19">
        <f t="shared" si="4"/>
        <v>2.2887983065655076E-2</v>
      </c>
      <c r="I21" s="19">
        <f t="shared" si="5"/>
        <v>0.22887983065655076</v>
      </c>
      <c r="J21" s="19">
        <v>147</v>
      </c>
      <c r="K21" s="19">
        <v>23980</v>
      </c>
      <c r="L21" s="19">
        <v>6</v>
      </c>
      <c r="M21" s="19">
        <v>50</v>
      </c>
      <c r="N21" s="19">
        <f t="shared" si="0"/>
        <v>6.130108423686405E-3</v>
      </c>
      <c r="O21" s="19">
        <f t="shared" si="1"/>
        <v>0.12</v>
      </c>
      <c r="P21" s="19">
        <f t="shared" si="6"/>
        <v>7.3561301084236854E-4</v>
      </c>
      <c r="Q21" s="19">
        <f t="shared" si="7"/>
        <v>7.3561301084236849E-2</v>
      </c>
      <c r="R21" s="19">
        <v>1</v>
      </c>
      <c r="S21" s="19">
        <v>312</v>
      </c>
      <c r="T21" s="2">
        <v>0.25</v>
      </c>
      <c r="U21" s="17">
        <v>1</v>
      </c>
      <c r="V21" s="19">
        <v>6</v>
      </c>
      <c r="W21" s="19">
        <v>50</v>
      </c>
      <c r="X21" s="19">
        <f t="shared" si="8"/>
        <v>3.205128205128205E-3</v>
      </c>
      <c r="Y21" s="19">
        <f t="shared" si="9"/>
        <v>1.25</v>
      </c>
      <c r="Z21" s="19">
        <f t="shared" si="10"/>
        <v>0.12</v>
      </c>
      <c r="AA21" s="19">
        <f t="shared" si="11"/>
        <v>4.8076923076923071E-3</v>
      </c>
      <c r="AB21" s="19">
        <v>6</v>
      </c>
      <c r="AC21" s="19">
        <v>50</v>
      </c>
      <c r="AD21" s="4">
        <v>14</v>
      </c>
      <c r="AE21" s="4">
        <v>3</v>
      </c>
      <c r="AF21" s="3">
        <v>12</v>
      </c>
      <c r="AG21" s="3">
        <v>4</v>
      </c>
      <c r="AH21" s="19">
        <f t="shared" si="12"/>
        <v>8.5714285714285701E-2</v>
      </c>
      <c r="AI21" s="7" t="s">
        <v>371</v>
      </c>
      <c r="AJ21" s="19">
        <v>0.22887983065655076</v>
      </c>
      <c r="AK21" s="19">
        <v>7.3561301084236849E-2</v>
      </c>
      <c r="AL21" s="19">
        <v>4.8076923076923071E-3</v>
      </c>
      <c r="AM21" s="19">
        <v>8.5714285714285701E-2</v>
      </c>
      <c r="AN21" s="19">
        <f t="shared" si="13"/>
        <v>1.3929631097627655</v>
      </c>
      <c r="AO21" s="19">
        <v>0</v>
      </c>
    </row>
    <row r="22" spans="1:41" x14ac:dyDescent="0.25">
      <c r="A22" s="3"/>
      <c r="B22" s="7" t="s">
        <v>372</v>
      </c>
      <c r="C22" s="3" t="s">
        <v>768</v>
      </c>
      <c r="D22" s="19">
        <v>6</v>
      </c>
      <c r="E22" s="19">
        <v>1436</v>
      </c>
      <c r="F22" s="19">
        <f t="shared" si="2"/>
        <v>4.178272980501393E-3</v>
      </c>
      <c r="G22" s="19">
        <f t="shared" si="3"/>
        <v>5.4778572803801149</v>
      </c>
      <c r="H22" s="19">
        <f t="shared" si="4"/>
        <v>2.2887983065655076E-2</v>
      </c>
      <c r="I22" s="19">
        <f t="shared" si="5"/>
        <v>0.22887983065655076</v>
      </c>
      <c r="J22" s="19">
        <v>147</v>
      </c>
      <c r="K22" s="19">
        <v>23980</v>
      </c>
      <c r="L22" s="19">
        <v>6</v>
      </c>
      <c r="M22" s="19">
        <v>50</v>
      </c>
      <c r="N22" s="19">
        <f t="shared" si="0"/>
        <v>6.130108423686405E-3</v>
      </c>
      <c r="O22" s="19">
        <f t="shared" si="1"/>
        <v>0.12</v>
      </c>
      <c r="P22" s="19">
        <f t="shared" si="6"/>
        <v>7.3561301084236854E-4</v>
      </c>
      <c r="Q22" s="19">
        <f t="shared" si="7"/>
        <v>7.3561301084236849E-2</v>
      </c>
      <c r="R22" s="19">
        <v>1</v>
      </c>
      <c r="S22" s="19">
        <v>312</v>
      </c>
      <c r="T22" s="2">
        <v>0.25</v>
      </c>
      <c r="U22" s="17">
        <v>1</v>
      </c>
      <c r="V22" s="19">
        <v>6</v>
      </c>
      <c r="W22" s="19">
        <v>50</v>
      </c>
      <c r="X22" s="19">
        <f t="shared" si="8"/>
        <v>3.205128205128205E-3</v>
      </c>
      <c r="Y22" s="19">
        <f t="shared" si="9"/>
        <v>1.25</v>
      </c>
      <c r="Z22" s="19">
        <f t="shared" si="10"/>
        <v>0.12</v>
      </c>
      <c r="AA22" s="19">
        <f t="shared" si="11"/>
        <v>4.8076923076923071E-3</v>
      </c>
      <c r="AB22" s="19">
        <v>6</v>
      </c>
      <c r="AC22" s="19">
        <v>50</v>
      </c>
      <c r="AD22" s="4">
        <v>14</v>
      </c>
      <c r="AE22" s="4">
        <v>3</v>
      </c>
      <c r="AF22" s="3">
        <v>12</v>
      </c>
      <c r="AG22" s="3">
        <v>4</v>
      </c>
      <c r="AH22" s="19">
        <f t="shared" si="12"/>
        <v>8.5714285714285701E-2</v>
      </c>
      <c r="AI22" s="7" t="s">
        <v>372</v>
      </c>
      <c r="AJ22" s="19">
        <v>0.22887983065655076</v>
      </c>
      <c r="AK22" s="19">
        <v>7.3561301084236849E-2</v>
      </c>
      <c r="AL22" s="19">
        <v>4.8076923076923071E-3</v>
      </c>
      <c r="AM22" s="19">
        <v>8.5714285714285701E-2</v>
      </c>
      <c r="AN22" s="19">
        <f t="shared" si="13"/>
        <v>1.3929631097627655</v>
      </c>
      <c r="AO22" s="19">
        <v>0</v>
      </c>
    </row>
    <row r="23" spans="1:41" ht="45" x14ac:dyDescent="0.25">
      <c r="A23" s="3"/>
      <c r="B23" s="7" t="s">
        <v>373</v>
      </c>
      <c r="C23" s="3" t="s">
        <v>374</v>
      </c>
      <c r="D23" s="19">
        <v>22</v>
      </c>
      <c r="E23" s="19">
        <v>1436</v>
      </c>
      <c r="F23" s="19">
        <f t="shared" si="2"/>
        <v>1.532033426183844E-2</v>
      </c>
      <c r="G23" s="19">
        <f t="shared" si="3"/>
        <v>4.1785742962498533</v>
      </c>
      <c r="H23" s="19">
        <f t="shared" si="4"/>
        <v>6.4017154956474073E-2</v>
      </c>
      <c r="I23" s="19">
        <f t="shared" si="5"/>
        <v>0.64017154956474076</v>
      </c>
      <c r="J23" s="19">
        <v>244</v>
      </c>
      <c r="K23" s="19">
        <v>23980</v>
      </c>
      <c r="L23" s="19">
        <v>22</v>
      </c>
      <c r="M23" s="19">
        <v>50</v>
      </c>
      <c r="N23" s="19">
        <f t="shared" si="0"/>
        <v>1.0175145954962469E-2</v>
      </c>
      <c r="O23" s="19">
        <f t="shared" si="1"/>
        <v>0.44</v>
      </c>
      <c r="P23" s="19">
        <f t="shared" si="6"/>
        <v>4.4770642201834862E-3</v>
      </c>
      <c r="Q23" s="19">
        <f t="shared" si="7"/>
        <v>0.44770642201834865</v>
      </c>
      <c r="R23" s="19">
        <v>1</v>
      </c>
      <c r="S23" s="19">
        <v>312</v>
      </c>
      <c r="T23" s="2">
        <v>0.25</v>
      </c>
      <c r="U23" s="17">
        <v>1</v>
      </c>
      <c r="V23" s="19">
        <v>22</v>
      </c>
      <c r="W23" s="19">
        <v>50</v>
      </c>
      <c r="X23" s="19">
        <f t="shared" si="8"/>
        <v>3.205128205128205E-3</v>
      </c>
      <c r="Y23" s="19">
        <f t="shared" si="9"/>
        <v>1.25</v>
      </c>
      <c r="Z23" s="19">
        <f t="shared" si="10"/>
        <v>0.44</v>
      </c>
      <c r="AA23" s="19">
        <f t="shared" si="11"/>
        <v>1.7628205128205128E-2</v>
      </c>
      <c r="AB23" s="19">
        <v>22</v>
      </c>
      <c r="AC23" s="19">
        <v>50</v>
      </c>
      <c r="AD23" s="4">
        <v>14</v>
      </c>
      <c r="AE23" s="4">
        <v>1</v>
      </c>
      <c r="AF23" s="3">
        <v>12</v>
      </c>
      <c r="AG23" s="3">
        <v>1</v>
      </c>
      <c r="AH23" s="19">
        <f t="shared" si="12"/>
        <v>2.6190476190476188E-2</v>
      </c>
      <c r="AI23" s="7" t="s">
        <v>373</v>
      </c>
      <c r="AJ23" s="19">
        <v>0.64017154956474076</v>
      </c>
      <c r="AK23" s="19">
        <v>0.44770642201834865</v>
      </c>
      <c r="AL23" s="19">
        <v>1.7628205128205128E-2</v>
      </c>
      <c r="AM23" s="19">
        <v>2.6190476190476188E-2</v>
      </c>
      <c r="AN23" s="19">
        <f t="shared" si="13"/>
        <v>2.1316966529017707</v>
      </c>
      <c r="AO23" s="19">
        <v>0</v>
      </c>
    </row>
    <row r="24" spans="1:41" x14ac:dyDescent="0.25">
      <c r="A24" s="3"/>
      <c r="B24" s="7" t="s">
        <v>375</v>
      </c>
      <c r="C24" s="3" t="s">
        <v>376</v>
      </c>
      <c r="D24" s="19">
        <v>1</v>
      </c>
      <c r="E24" s="19">
        <v>1436</v>
      </c>
      <c r="F24" s="19">
        <f t="shared" si="2"/>
        <v>6.9637883008356546E-4</v>
      </c>
      <c r="G24" s="19">
        <f t="shared" si="3"/>
        <v>7.2696167496081694</v>
      </c>
      <c r="H24" s="19">
        <f t="shared" si="4"/>
        <v>5.0624072072480292E-3</v>
      </c>
      <c r="I24" s="19">
        <f t="shared" si="5"/>
        <v>5.0624072072480292E-2</v>
      </c>
      <c r="J24" s="19">
        <v>37</v>
      </c>
      <c r="K24" s="19">
        <v>23980</v>
      </c>
      <c r="L24" s="19">
        <v>1</v>
      </c>
      <c r="M24" s="19">
        <v>50</v>
      </c>
      <c r="N24" s="19">
        <f t="shared" si="0"/>
        <v>1.5429524603836531E-3</v>
      </c>
      <c r="O24" s="19">
        <f t="shared" si="1"/>
        <v>0.02</v>
      </c>
      <c r="P24" s="19">
        <f t="shared" si="6"/>
        <v>3.0859049207673062E-5</v>
      </c>
      <c r="Q24" s="19">
        <f t="shared" si="7"/>
        <v>3.0859049207673061E-3</v>
      </c>
      <c r="R24" s="19">
        <v>1</v>
      </c>
      <c r="S24" s="19">
        <v>312</v>
      </c>
      <c r="T24" s="2">
        <v>0.25</v>
      </c>
      <c r="U24" s="17">
        <v>1</v>
      </c>
      <c r="V24" s="19">
        <v>1</v>
      </c>
      <c r="W24" s="19">
        <v>50</v>
      </c>
      <c r="X24" s="19">
        <f t="shared" si="8"/>
        <v>3.205128205128205E-3</v>
      </c>
      <c r="Y24" s="19">
        <f t="shared" si="9"/>
        <v>1.25</v>
      </c>
      <c r="Z24" s="19">
        <f t="shared" si="10"/>
        <v>0.02</v>
      </c>
      <c r="AA24" s="19">
        <f t="shared" si="11"/>
        <v>8.0128205128205125E-4</v>
      </c>
      <c r="AB24" s="19">
        <v>1</v>
      </c>
      <c r="AC24" s="19">
        <v>50</v>
      </c>
      <c r="AD24" s="4">
        <v>14</v>
      </c>
      <c r="AE24" s="4">
        <v>1</v>
      </c>
      <c r="AF24" s="3">
        <v>12</v>
      </c>
      <c r="AG24" s="3">
        <v>1</v>
      </c>
      <c r="AH24" s="19">
        <f t="shared" si="12"/>
        <v>1.1904761904761906E-3</v>
      </c>
      <c r="AI24" s="7" t="s">
        <v>375</v>
      </c>
      <c r="AJ24" s="19">
        <v>5.0624072072480292E-2</v>
      </c>
      <c r="AK24" s="19">
        <v>3.0859049207673061E-3</v>
      </c>
      <c r="AL24" s="19">
        <v>8.0128205128205125E-4</v>
      </c>
      <c r="AM24" s="19">
        <v>1.1904761904761906E-3</v>
      </c>
      <c r="AN24" s="19">
        <f t="shared" si="13"/>
        <v>1.0557017352350058</v>
      </c>
      <c r="AO24" s="19">
        <v>0</v>
      </c>
    </row>
    <row r="25" spans="1:41" ht="30" x14ac:dyDescent="0.25">
      <c r="A25" s="3" t="s">
        <v>377</v>
      </c>
      <c r="B25" s="7" t="s">
        <v>378</v>
      </c>
      <c r="C25" s="3" t="s">
        <v>379</v>
      </c>
      <c r="D25" s="19">
        <v>3</v>
      </c>
      <c r="E25" s="19">
        <v>1436</v>
      </c>
      <c r="F25" s="19">
        <f t="shared" si="2"/>
        <v>2.0891364902506965E-3</v>
      </c>
      <c r="G25" s="19">
        <f t="shared" si="3"/>
        <v>6.1710044609400594</v>
      </c>
      <c r="H25" s="19">
        <f t="shared" si="4"/>
        <v>1.2892070600849707E-2</v>
      </c>
      <c r="I25" s="19">
        <f t="shared" si="5"/>
        <v>0.12892070600849706</v>
      </c>
      <c r="J25" s="19">
        <v>76</v>
      </c>
      <c r="K25" s="19">
        <v>23980</v>
      </c>
      <c r="L25" s="19">
        <v>3</v>
      </c>
      <c r="M25" s="19">
        <v>50</v>
      </c>
      <c r="N25" s="19">
        <f t="shared" si="0"/>
        <v>3.1693077564637199E-3</v>
      </c>
      <c r="O25" s="19">
        <f t="shared" si="1"/>
        <v>0.06</v>
      </c>
      <c r="P25" s="19">
        <f t="shared" si="6"/>
        <v>1.901584653878232E-4</v>
      </c>
      <c r="Q25" s="19">
        <f t="shared" si="7"/>
        <v>1.901584653878232E-2</v>
      </c>
      <c r="R25" s="19">
        <v>1</v>
      </c>
      <c r="S25" s="19">
        <v>312</v>
      </c>
      <c r="T25" s="2">
        <v>0</v>
      </c>
      <c r="U25" s="17">
        <v>1</v>
      </c>
      <c r="V25" s="19">
        <v>3</v>
      </c>
      <c r="W25" s="19">
        <v>50</v>
      </c>
      <c r="X25" s="19">
        <f t="shared" si="8"/>
        <v>3.205128205128205E-3</v>
      </c>
      <c r="Y25" s="19">
        <f t="shared" si="9"/>
        <v>1</v>
      </c>
      <c r="Z25" s="19">
        <f t="shared" si="10"/>
        <v>0.06</v>
      </c>
      <c r="AA25" s="19">
        <f t="shared" si="11"/>
        <v>1.9230769230769227E-3</v>
      </c>
      <c r="AB25" s="19">
        <v>3</v>
      </c>
      <c r="AC25" s="19">
        <v>50</v>
      </c>
      <c r="AD25" s="4">
        <v>14</v>
      </c>
      <c r="AE25" s="4">
        <v>1</v>
      </c>
      <c r="AF25" s="3">
        <v>12</v>
      </c>
      <c r="AG25" s="3">
        <v>1</v>
      </c>
      <c r="AH25" s="19">
        <f t="shared" si="12"/>
        <v>3.5714285714285709E-3</v>
      </c>
      <c r="AI25" s="7" t="s">
        <v>378</v>
      </c>
      <c r="AJ25" s="19">
        <v>0.12892070600849706</v>
      </c>
      <c r="AK25" s="19">
        <v>1.901584653878232E-2</v>
      </c>
      <c r="AL25" s="19">
        <v>1.9230769230769227E-3</v>
      </c>
      <c r="AM25" s="19">
        <v>3.5714285714285709E-3</v>
      </c>
      <c r="AN25" s="19">
        <f t="shared" si="13"/>
        <v>1.1534310580417848</v>
      </c>
      <c r="AO25" s="19">
        <v>0</v>
      </c>
    </row>
    <row r="26" spans="1:41" ht="30" x14ac:dyDescent="0.25">
      <c r="A26" s="3"/>
      <c r="B26" s="7" t="s">
        <v>380</v>
      </c>
      <c r="C26" s="3" t="s">
        <v>769</v>
      </c>
      <c r="D26" s="19">
        <v>4</v>
      </c>
      <c r="E26" s="19">
        <v>1436</v>
      </c>
      <c r="F26" s="19">
        <f t="shared" si="2"/>
        <v>2.7855153203342618E-3</v>
      </c>
      <c r="G26" s="19">
        <f t="shared" si="3"/>
        <v>5.8833223884882786</v>
      </c>
      <c r="H26" s="19">
        <f t="shared" si="4"/>
        <v>1.6388084647599662E-2</v>
      </c>
      <c r="I26" s="19">
        <f t="shared" si="5"/>
        <v>0.16388084647599663</v>
      </c>
      <c r="J26" s="19">
        <v>71</v>
      </c>
      <c r="K26" s="19">
        <v>23980</v>
      </c>
      <c r="L26" s="19">
        <v>4</v>
      </c>
      <c r="M26" s="19">
        <v>50</v>
      </c>
      <c r="N26" s="19">
        <f t="shared" si="0"/>
        <v>2.9608006672226855E-3</v>
      </c>
      <c r="O26" s="19">
        <f t="shared" si="1"/>
        <v>0.08</v>
      </c>
      <c r="P26" s="19">
        <f t="shared" si="6"/>
        <v>2.3686405337781485E-4</v>
      </c>
      <c r="Q26" s="19">
        <f t="shared" si="7"/>
        <v>2.3686405337781484E-2</v>
      </c>
      <c r="R26" s="19">
        <v>2</v>
      </c>
      <c r="S26" s="19">
        <v>312</v>
      </c>
      <c r="T26" s="2">
        <v>0.25</v>
      </c>
      <c r="U26" s="17">
        <v>2</v>
      </c>
      <c r="V26" s="19">
        <v>4</v>
      </c>
      <c r="W26" s="19">
        <v>50</v>
      </c>
      <c r="X26" s="19">
        <f t="shared" si="8"/>
        <v>6.41025641025641E-3</v>
      </c>
      <c r="Y26" s="19">
        <f t="shared" si="9"/>
        <v>2.25</v>
      </c>
      <c r="Z26" s="19">
        <f t="shared" si="10"/>
        <v>0.08</v>
      </c>
      <c r="AA26" s="19">
        <f t="shared" si="11"/>
        <v>1.1538461538461537E-2</v>
      </c>
      <c r="AB26" s="19">
        <v>4</v>
      </c>
      <c r="AC26" s="19">
        <v>50</v>
      </c>
      <c r="AD26" s="4">
        <v>14</v>
      </c>
      <c r="AE26" s="4">
        <v>2</v>
      </c>
      <c r="AF26" s="3">
        <v>12</v>
      </c>
      <c r="AG26" s="3">
        <v>2</v>
      </c>
      <c r="AH26" s="19">
        <f t="shared" si="12"/>
        <v>1.9047619047619049E-2</v>
      </c>
      <c r="AI26" s="7" t="s">
        <v>380</v>
      </c>
      <c r="AJ26" s="19">
        <v>0.16388084647599663</v>
      </c>
      <c r="AK26" s="19">
        <v>2.3686405337781484E-2</v>
      </c>
      <c r="AL26" s="19">
        <v>1.1538461538461537E-2</v>
      </c>
      <c r="AM26" s="19">
        <v>1.9047619047619049E-2</v>
      </c>
      <c r="AN26" s="19">
        <f t="shared" si="13"/>
        <v>1.2181533323998588</v>
      </c>
      <c r="AO26" s="19">
        <v>0</v>
      </c>
    </row>
    <row r="27" spans="1:41" ht="30" x14ac:dyDescent="0.25">
      <c r="A27" s="3" t="s">
        <v>381</v>
      </c>
      <c r="B27" s="7" t="s">
        <v>382</v>
      </c>
      <c r="C27" s="3" t="s">
        <v>770</v>
      </c>
      <c r="D27" s="19">
        <v>6</v>
      </c>
      <c r="E27" s="19">
        <v>1436</v>
      </c>
      <c r="F27" s="19">
        <f t="shared" si="2"/>
        <v>4.178272980501393E-3</v>
      </c>
      <c r="G27" s="19">
        <f t="shared" si="3"/>
        <v>5.4778572803801149</v>
      </c>
      <c r="H27" s="19">
        <f t="shared" si="4"/>
        <v>2.2887983065655076E-2</v>
      </c>
      <c r="I27" s="19">
        <f t="shared" si="5"/>
        <v>0.22887983065655076</v>
      </c>
      <c r="J27" s="19">
        <v>75</v>
      </c>
      <c r="K27" s="19">
        <v>23980</v>
      </c>
      <c r="L27" s="19">
        <v>6</v>
      </c>
      <c r="M27" s="19">
        <v>50</v>
      </c>
      <c r="N27" s="19">
        <f t="shared" si="0"/>
        <v>3.127606338615513E-3</v>
      </c>
      <c r="O27" s="19">
        <f t="shared" si="1"/>
        <v>0.12</v>
      </c>
      <c r="P27" s="19">
        <f t="shared" si="6"/>
        <v>3.7531276063386155E-4</v>
      </c>
      <c r="Q27" s="19">
        <f t="shared" si="7"/>
        <v>3.7531276063386153E-2</v>
      </c>
      <c r="R27" s="19">
        <v>1</v>
      </c>
      <c r="S27" s="19">
        <v>312</v>
      </c>
      <c r="T27" s="2">
        <v>0.25</v>
      </c>
      <c r="U27" s="17">
        <v>1</v>
      </c>
      <c r="V27" s="19">
        <v>6</v>
      </c>
      <c r="W27" s="19">
        <v>50</v>
      </c>
      <c r="X27" s="19">
        <f t="shared" si="8"/>
        <v>3.205128205128205E-3</v>
      </c>
      <c r="Y27" s="19">
        <f t="shared" si="9"/>
        <v>1.25</v>
      </c>
      <c r="Z27" s="19">
        <f t="shared" si="10"/>
        <v>0.12</v>
      </c>
      <c r="AA27" s="19">
        <f t="shared" si="11"/>
        <v>4.8076923076923071E-3</v>
      </c>
      <c r="AB27" s="19">
        <v>6</v>
      </c>
      <c r="AC27" s="19">
        <v>50</v>
      </c>
      <c r="AD27" s="4">
        <v>14</v>
      </c>
      <c r="AE27" s="4">
        <v>3</v>
      </c>
      <c r="AF27" s="3">
        <v>12</v>
      </c>
      <c r="AG27" s="3">
        <v>3</v>
      </c>
      <c r="AH27" s="19">
        <f t="shared" si="12"/>
        <v>6.4285714285714279E-2</v>
      </c>
      <c r="AI27" s="7" t="s">
        <v>382</v>
      </c>
      <c r="AJ27" s="19">
        <v>0.22887983065655076</v>
      </c>
      <c r="AK27" s="19">
        <v>3.7531276063386153E-2</v>
      </c>
      <c r="AL27" s="19">
        <v>4.8076923076923071E-3</v>
      </c>
      <c r="AM27" s="19">
        <v>6.4285714285714279E-2</v>
      </c>
      <c r="AN27" s="19">
        <f t="shared" si="13"/>
        <v>1.3355045133133434</v>
      </c>
      <c r="AO27" s="19">
        <v>0</v>
      </c>
    </row>
    <row r="28" spans="1:41" ht="30" x14ac:dyDescent="0.25">
      <c r="A28" s="3" t="s">
        <v>383</v>
      </c>
      <c r="B28" s="10" t="s">
        <v>384</v>
      </c>
      <c r="C28" s="3" t="s">
        <v>771</v>
      </c>
      <c r="D28" s="19">
        <v>8</v>
      </c>
      <c r="E28" s="19">
        <v>1436</v>
      </c>
      <c r="F28" s="19">
        <f t="shared" si="2"/>
        <v>5.5710306406685237E-3</v>
      </c>
      <c r="G28" s="19">
        <f t="shared" si="3"/>
        <v>5.1901752079283332</v>
      </c>
      <c r="H28" s="19">
        <f t="shared" si="4"/>
        <v>2.891462511380687E-2</v>
      </c>
      <c r="I28" s="19">
        <f t="shared" si="5"/>
        <v>0.28914625113806869</v>
      </c>
      <c r="J28" s="19">
        <v>171</v>
      </c>
      <c r="K28" s="19">
        <v>23980</v>
      </c>
      <c r="L28" s="19">
        <v>8</v>
      </c>
      <c r="M28" s="19">
        <v>50</v>
      </c>
      <c r="N28" s="19">
        <f t="shared" si="0"/>
        <v>7.1309424520433692E-3</v>
      </c>
      <c r="O28" s="19">
        <f t="shared" si="1"/>
        <v>0.16</v>
      </c>
      <c r="P28" s="19">
        <f t="shared" si="6"/>
        <v>1.140950792326939E-3</v>
      </c>
      <c r="Q28" s="19">
        <f t="shared" si="7"/>
        <v>0.11409507923269391</v>
      </c>
      <c r="R28" s="19">
        <v>1</v>
      </c>
      <c r="S28" s="19">
        <v>312</v>
      </c>
      <c r="T28" s="2">
        <v>0.25</v>
      </c>
      <c r="U28" s="17">
        <v>1</v>
      </c>
      <c r="V28" s="19">
        <v>8</v>
      </c>
      <c r="W28" s="19">
        <v>50</v>
      </c>
      <c r="X28" s="19">
        <f t="shared" si="8"/>
        <v>3.205128205128205E-3</v>
      </c>
      <c r="Y28" s="19">
        <f t="shared" si="9"/>
        <v>1.25</v>
      </c>
      <c r="Z28" s="19">
        <f t="shared" si="10"/>
        <v>0.16</v>
      </c>
      <c r="AA28" s="19">
        <f t="shared" si="11"/>
        <v>6.41025641025641E-3</v>
      </c>
      <c r="AB28" s="19">
        <v>8</v>
      </c>
      <c r="AC28" s="19">
        <v>50</v>
      </c>
      <c r="AD28" s="4">
        <v>14</v>
      </c>
      <c r="AE28" s="4">
        <v>2</v>
      </c>
      <c r="AF28" s="3">
        <v>12</v>
      </c>
      <c r="AG28" s="3">
        <v>1</v>
      </c>
      <c r="AH28" s="19">
        <f t="shared" si="12"/>
        <v>1.9047619047619049E-2</v>
      </c>
      <c r="AI28" s="10" t="s">
        <v>384</v>
      </c>
      <c r="AJ28" s="19">
        <v>0.28914625113806869</v>
      </c>
      <c r="AK28" s="19">
        <v>0.11409507923269391</v>
      </c>
      <c r="AL28" s="19">
        <v>6.41025641025641E-3</v>
      </c>
      <c r="AM28" s="19">
        <v>1.9047619047619049E-2</v>
      </c>
      <c r="AN28" s="19">
        <f t="shared" si="13"/>
        <v>1.4286992058286381</v>
      </c>
      <c r="AO28" s="19">
        <v>0</v>
      </c>
    </row>
    <row r="29" spans="1:41" ht="30" x14ac:dyDescent="0.25">
      <c r="A29" s="3"/>
      <c r="B29" s="7" t="s">
        <v>385</v>
      </c>
      <c r="C29" s="3" t="s">
        <v>386</v>
      </c>
      <c r="D29" s="19">
        <v>11</v>
      </c>
      <c r="E29" s="19">
        <v>1436</v>
      </c>
      <c r="F29" s="19">
        <f t="shared" si="2"/>
        <v>7.6601671309192198E-3</v>
      </c>
      <c r="G29" s="19">
        <f t="shared" si="3"/>
        <v>4.8717214768097987</v>
      </c>
      <c r="H29" s="19">
        <f t="shared" si="4"/>
        <v>3.7318200727651657E-2</v>
      </c>
      <c r="I29" s="19">
        <f t="shared" si="5"/>
        <v>0.37318200727651657</v>
      </c>
      <c r="J29" s="19">
        <v>192</v>
      </c>
      <c r="K29" s="19">
        <v>23980</v>
      </c>
      <c r="L29" s="19">
        <v>11</v>
      </c>
      <c r="M29" s="19">
        <v>50</v>
      </c>
      <c r="N29" s="19">
        <f t="shared" si="0"/>
        <v>8.0066722268557124E-3</v>
      </c>
      <c r="O29" s="19">
        <f t="shared" si="1"/>
        <v>0.22</v>
      </c>
      <c r="P29" s="19">
        <f t="shared" si="6"/>
        <v>1.7614678899082567E-3</v>
      </c>
      <c r="Q29" s="19">
        <f t="shared" si="7"/>
        <v>0.17614678899082567</v>
      </c>
      <c r="R29" s="19">
        <v>1</v>
      </c>
      <c r="S29" s="19">
        <v>312</v>
      </c>
      <c r="T29" s="2">
        <v>0</v>
      </c>
      <c r="U29" s="17">
        <v>1</v>
      </c>
      <c r="V29" s="19">
        <v>11</v>
      </c>
      <c r="W29" s="19">
        <v>50</v>
      </c>
      <c r="X29" s="19">
        <f t="shared" si="8"/>
        <v>3.205128205128205E-3</v>
      </c>
      <c r="Y29" s="19">
        <f t="shared" si="9"/>
        <v>1</v>
      </c>
      <c r="Z29" s="19">
        <f t="shared" si="10"/>
        <v>0.22</v>
      </c>
      <c r="AA29" s="19">
        <f t="shared" si="11"/>
        <v>7.0512820512820505E-3</v>
      </c>
      <c r="AB29" s="19">
        <v>11</v>
      </c>
      <c r="AC29" s="19">
        <v>50</v>
      </c>
      <c r="AD29" s="4">
        <v>14</v>
      </c>
      <c r="AE29" s="4">
        <v>3</v>
      </c>
      <c r="AF29" s="3">
        <v>12</v>
      </c>
      <c r="AG29" s="3">
        <v>2</v>
      </c>
      <c r="AH29" s="19">
        <f t="shared" si="12"/>
        <v>7.8571428571428556E-2</v>
      </c>
      <c r="AI29" s="7" t="s">
        <v>385</v>
      </c>
      <c r="AJ29" s="19">
        <v>0.37318200727651657</v>
      </c>
      <c r="AK29" s="19">
        <v>0.17614678899082567</v>
      </c>
      <c r="AL29" s="19">
        <v>7.0512820512820505E-3</v>
      </c>
      <c r="AM29" s="19">
        <v>7.8571428571428556E-2</v>
      </c>
      <c r="AN29" s="19">
        <f t="shared" si="13"/>
        <v>1.6349515068900526</v>
      </c>
      <c r="AO29" s="19">
        <v>0</v>
      </c>
    </row>
    <row r="30" spans="1:41" x14ac:dyDescent="0.25">
      <c r="A30" s="5"/>
      <c r="B30" s="5" t="s">
        <v>387</v>
      </c>
      <c r="C30" s="5" t="s">
        <v>388</v>
      </c>
      <c r="D30" s="19">
        <v>2</v>
      </c>
      <c r="E30" s="19">
        <v>1436</v>
      </c>
      <c r="F30" s="19">
        <f t="shared" si="2"/>
        <v>1.3927576601671309E-3</v>
      </c>
      <c r="G30" s="19">
        <f t="shared" si="3"/>
        <v>6.576469569048224</v>
      </c>
      <c r="H30" s="19">
        <f t="shared" si="4"/>
        <v>9.1594283691479438E-3</v>
      </c>
      <c r="I30" s="19">
        <f t="shared" si="5"/>
        <v>9.1594283691479442E-2</v>
      </c>
      <c r="J30" s="19">
        <v>24</v>
      </c>
      <c r="K30" s="19">
        <v>23980</v>
      </c>
      <c r="L30" s="19">
        <v>2</v>
      </c>
      <c r="M30" s="19">
        <v>50</v>
      </c>
      <c r="N30" s="19">
        <f t="shared" si="0"/>
        <v>1.0008340283569641E-3</v>
      </c>
      <c r="O30" s="19">
        <f t="shared" si="1"/>
        <v>0.04</v>
      </c>
      <c r="P30" s="19">
        <f t="shared" si="6"/>
        <v>4.0033361134278563E-5</v>
      </c>
      <c r="Q30" s="19">
        <f t="shared" si="7"/>
        <v>4.0033361134278562E-3</v>
      </c>
      <c r="R30" s="19">
        <v>1</v>
      </c>
      <c r="S30" s="19">
        <v>312</v>
      </c>
      <c r="T30" s="2">
        <v>0.25</v>
      </c>
      <c r="U30" s="17">
        <v>1</v>
      </c>
      <c r="V30" s="19">
        <v>2</v>
      </c>
      <c r="W30" s="19">
        <v>50</v>
      </c>
      <c r="X30" s="19">
        <f t="shared" si="8"/>
        <v>3.205128205128205E-3</v>
      </c>
      <c r="Y30" s="19">
        <f t="shared" si="9"/>
        <v>1.25</v>
      </c>
      <c r="Z30" s="19">
        <f t="shared" si="10"/>
        <v>0.04</v>
      </c>
      <c r="AA30" s="19">
        <f t="shared" si="11"/>
        <v>1.6025641025641025E-3</v>
      </c>
      <c r="AB30" s="19">
        <v>2</v>
      </c>
      <c r="AC30" s="19">
        <v>50</v>
      </c>
      <c r="AD30" s="4">
        <v>14</v>
      </c>
      <c r="AE30" s="4">
        <v>0</v>
      </c>
      <c r="AF30" s="3">
        <v>12</v>
      </c>
      <c r="AG30" s="3">
        <v>0</v>
      </c>
      <c r="AH30" s="19">
        <f t="shared" si="12"/>
        <v>0</v>
      </c>
      <c r="AI30" s="5" t="s">
        <v>387</v>
      </c>
      <c r="AJ30" s="19">
        <v>9.1594283691479442E-2</v>
      </c>
      <c r="AK30" s="19">
        <v>4.0033361134278562E-3</v>
      </c>
      <c r="AL30" s="19">
        <v>1.6025641025641025E-3</v>
      </c>
      <c r="AM30" s="19">
        <v>0</v>
      </c>
      <c r="AN30" s="19">
        <f t="shared" si="13"/>
        <v>1.0972001839074714</v>
      </c>
      <c r="AO30" s="19">
        <v>0</v>
      </c>
    </row>
    <row r="31" spans="1:41" x14ac:dyDescent="0.25">
      <c r="A31" s="3" t="s">
        <v>389</v>
      </c>
      <c r="B31" s="7" t="s">
        <v>390</v>
      </c>
      <c r="C31" s="3" t="s">
        <v>391</v>
      </c>
      <c r="D31" s="19">
        <v>3</v>
      </c>
      <c r="E31" s="19">
        <v>1436</v>
      </c>
      <c r="F31" s="19">
        <f t="shared" si="2"/>
        <v>2.0891364902506965E-3</v>
      </c>
      <c r="G31" s="19">
        <f t="shared" si="3"/>
        <v>6.1710044609400594</v>
      </c>
      <c r="H31" s="19">
        <f t="shared" si="4"/>
        <v>1.2892070600849707E-2</v>
      </c>
      <c r="I31" s="19">
        <f t="shared" si="5"/>
        <v>0.12892070600849706</v>
      </c>
      <c r="J31" s="19">
        <v>13</v>
      </c>
      <c r="K31" s="19">
        <v>23980</v>
      </c>
      <c r="L31" s="19">
        <v>3</v>
      </c>
      <c r="M31" s="19">
        <v>50</v>
      </c>
      <c r="N31" s="19">
        <f t="shared" si="0"/>
        <v>5.4211843202668891E-4</v>
      </c>
      <c r="O31" s="19">
        <f t="shared" si="1"/>
        <v>0.06</v>
      </c>
      <c r="P31" s="19">
        <f t="shared" si="6"/>
        <v>3.2527105921601333E-5</v>
      </c>
      <c r="Q31" s="19">
        <f t="shared" si="7"/>
        <v>3.2527105921601332E-3</v>
      </c>
      <c r="R31" s="19">
        <v>2</v>
      </c>
      <c r="S31" s="19">
        <v>312</v>
      </c>
      <c r="T31" s="2">
        <v>0.25</v>
      </c>
      <c r="U31" s="17">
        <v>2</v>
      </c>
      <c r="V31" s="19">
        <v>3</v>
      </c>
      <c r="W31" s="19">
        <v>50</v>
      </c>
      <c r="X31" s="19">
        <f t="shared" si="8"/>
        <v>6.41025641025641E-3</v>
      </c>
      <c r="Y31" s="19">
        <f t="shared" si="9"/>
        <v>2.25</v>
      </c>
      <c r="Z31" s="19">
        <f t="shared" si="10"/>
        <v>0.06</v>
      </c>
      <c r="AA31" s="19">
        <f t="shared" si="11"/>
        <v>8.6538461538461526E-3</v>
      </c>
      <c r="AB31" s="19">
        <v>3</v>
      </c>
      <c r="AC31" s="19">
        <v>50</v>
      </c>
      <c r="AD31" s="4">
        <v>14</v>
      </c>
      <c r="AE31" s="4">
        <v>2</v>
      </c>
      <c r="AF31" s="3">
        <v>12</v>
      </c>
      <c r="AG31" s="3">
        <v>2</v>
      </c>
      <c r="AH31" s="19">
        <f t="shared" si="12"/>
        <v>1.4285714285714284E-2</v>
      </c>
      <c r="AI31" s="7" t="s">
        <v>390</v>
      </c>
      <c r="AJ31" s="19">
        <v>0.12892070600849706</v>
      </c>
      <c r="AK31" s="19">
        <v>3.2527105921601332E-3</v>
      </c>
      <c r="AL31" s="19">
        <v>8.6538461538461526E-3</v>
      </c>
      <c r="AM31" s="19">
        <v>1.4285714285714284E-2</v>
      </c>
      <c r="AN31" s="19">
        <f t="shared" si="13"/>
        <v>1.1551129770402175</v>
      </c>
      <c r="AO31" s="19">
        <v>0</v>
      </c>
    </row>
    <row r="32" spans="1:41" ht="30" x14ac:dyDescent="0.25">
      <c r="A32" s="3"/>
      <c r="B32" s="7" t="s">
        <v>392</v>
      </c>
      <c r="C32" s="3" t="s">
        <v>393</v>
      </c>
      <c r="D32" s="19">
        <v>1</v>
      </c>
      <c r="E32" s="19">
        <v>1436</v>
      </c>
      <c r="F32" s="19">
        <f t="shared" si="2"/>
        <v>6.9637883008356546E-4</v>
      </c>
      <c r="G32" s="19">
        <f t="shared" si="3"/>
        <v>7.2696167496081694</v>
      </c>
      <c r="H32" s="19">
        <f t="shared" si="4"/>
        <v>5.0624072072480292E-3</v>
      </c>
      <c r="I32" s="19">
        <f t="shared" si="5"/>
        <v>5.0624072072480292E-2</v>
      </c>
      <c r="J32" s="19">
        <v>38</v>
      </c>
      <c r="K32" s="19">
        <v>23980</v>
      </c>
      <c r="L32" s="19">
        <v>1</v>
      </c>
      <c r="M32" s="19">
        <v>50</v>
      </c>
      <c r="N32" s="19">
        <f t="shared" si="0"/>
        <v>1.58465387823186E-3</v>
      </c>
      <c r="O32" s="19">
        <f t="shared" si="1"/>
        <v>0.02</v>
      </c>
      <c r="P32" s="19">
        <f t="shared" si="6"/>
        <v>3.1693077564637198E-5</v>
      </c>
      <c r="Q32" s="19">
        <f t="shared" si="7"/>
        <v>3.1693077564637199E-3</v>
      </c>
      <c r="R32" s="19">
        <v>1</v>
      </c>
      <c r="S32" s="19">
        <v>312</v>
      </c>
      <c r="T32" s="2">
        <v>0.25</v>
      </c>
      <c r="U32" s="17">
        <v>1</v>
      </c>
      <c r="V32" s="19">
        <v>1</v>
      </c>
      <c r="W32" s="19">
        <v>50</v>
      </c>
      <c r="X32" s="19">
        <f t="shared" si="8"/>
        <v>3.205128205128205E-3</v>
      </c>
      <c r="Y32" s="19">
        <f t="shared" si="9"/>
        <v>1.25</v>
      </c>
      <c r="Z32" s="19">
        <f t="shared" si="10"/>
        <v>0.02</v>
      </c>
      <c r="AA32" s="19">
        <f t="shared" si="11"/>
        <v>8.0128205128205125E-4</v>
      </c>
      <c r="AB32" s="19">
        <v>1</v>
      </c>
      <c r="AC32" s="19">
        <v>50</v>
      </c>
      <c r="AD32" s="4">
        <v>14</v>
      </c>
      <c r="AE32" s="4">
        <v>0</v>
      </c>
      <c r="AF32" s="3">
        <v>12</v>
      </c>
      <c r="AG32" s="3">
        <v>0</v>
      </c>
      <c r="AH32" s="19">
        <f t="shared" si="12"/>
        <v>0</v>
      </c>
      <c r="AI32" s="7" t="s">
        <v>392</v>
      </c>
      <c r="AJ32" s="19">
        <v>5.0624072072480292E-2</v>
      </c>
      <c r="AK32" s="19">
        <v>3.1693077564637199E-3</v>
      </c>
      <c r="AL32" s="19">
        <v>8.0128205128205125E-4</v>
      </c>
      <c r="AM32" s="19">
        <v>0</v>
      </c>
      <c r="AN32" s="19">
        <f t="shared" si="13"/>
        <v>1.054594661880226</v>
      </c>
      <c r="AO32" s="19">
        <v>0</v>
      </c>
    </row>
    <row r="33" spans="1:41" x14ac:dyDescent="0.25">
      <c r="A33" s="3" t="s">
        <v>394</v>
      </c>
      <c r="B33" s="7" t="s">
        <v>395</v>
      </c>
      <c r="C33" s="3" t="s">
        <v>396</v>
      </c>
      <c r="D33" s="19">
        <v>1</v>
      </c>
      <c r="E33" s="19">
        <v>1436</v>
      </c>
      <c r="F33" s="19">
        <f t="shared" si="2"/>
        <v>6.9637883008356546E-4</v>
      </c>
      <c r="G33" s="19">
        <f t="shared" si="3"/>
        <v>7.2696167496081694</v>
      </c>
      <c r="H33" s="19">
        <f t="shared" si="4"/>
        <v>5.0624072072480292E-3</v>
      </c>
      <c r="I33" s="19">
        <f t="shared" si="5"/>
        <v>5.0624072072480292E-2</v>
      </c>
      <c r="J33" s="19">
        <v>1</v>
      </c>
      <c r="K33" s="19">
        <v>23980</v>
      </c>
      <c r="L33" s="19">
        <v>1</v>
      </c>
      <c r="M33" s="19">
        <v>50</v>
      </c>
      <c r="N33" s="19">
        <f t="shared" si="0"/>
        <v>4.170141784820684E-5</v>
      </c>
      <c r="O33" s="19">
        <f t="shared" si="1"/>
        <v>0.02</v>
      </c>
      <c r="P33" s="19">
        <f t="shared" si="6"/>
        <v>8.3402835696413687E-7</v>
      </c>
      <c r="Q33" s="19">
        <f t="shared" si="7"/>
        <v>8.340283569641368E-5</v>
      </c>
      <c r="R33" s="19">
        <v>1</v>
      </c>
      <c r="S33" s="19">
        <v>312</v>
      </c>
      <c r="T33" s="2">
        <v>0.25</v>
      </c>
      <c r="U33" s="17">
        <v>1</v>
      </c>
      <c r="V33" s="19">
        <v>1</v>
      </c>
      <c r="W33" s="19">
        <v>50</v>
      </c>
      <c r="X33" s="19">
        <f t="shared" si="8"/>
        <v>3.205128205128205E-3</v>
      </c>
      <c r="Y33" s="19">
        <f t="shared" si="9"/>
        <v>1.25</v>
      </c>
      <c r="Z33" s="19">
        <f t="shared" si="10"/>
        <v>0.02</v>
      </c>
      <c r="AA33" s="19">
        <f t="shared" si="11"/>
        <v>8.0128205128205125E-4</v>
      </c>
      <c r="AB33" s="19">
        <v>1</v>
      </c>
      <c r="AC33" s="19">
        <v>50</v>
      </c>
      <c r="AD33" s="4">
        <v>14</v>
      </c>
      <c r="AE33" s="4">
        <v>1</v>
      </c>
      <c r="AF33" s="3">
        <v>12</v>
      </c>
      <c r="AG33" s="3">
        <v>1</v>
      </c>
      <c r="AH33" s="19">
        <f t="shared" si="12"/>
        <v>1.1904761904761906E-3</v>
      </c>
      <c r="AI33" s="7" t="s">
        <v>395</v>
      </c>
      <c r="AJ33" s="19">
        <v>5.0624072072480292E-2</v>
      </c>
      <c r="AK33" s="19">
        <v>8.340283569641368E-5</v>
      </c>
      <c r="AL33" s="19">
        <v>8.0128205128205125E-4</v>
      </c>
      <c r="AM33" s="19">
        <v>1.1904761904761906E-3</v>
      </c>
      <c r="AN33" s="19">
        <f t="shared" si="13"/>
        <v>1.052699233149935</v>
      </c>
      <c r="AO33" s="19">
        <v>0</v>
      </c>
    </row>
    <row r="34" spans="1:41" x14ac:dyDescent="0.25">
      <c r="A34" s="3"/>
      <c r="B34" s="7" t="s">
        <v>397</v>
      </c>
      <c r="C34" s="3" t="s">
        <v>398</v>
      </c>
      <c r="D34" s="19">
        <v>1</v>
      </c>
      <c r="E34" s="19">
        <v>1436</v>
      </c>
      <c r="F34" s="19">
        <f t="shared" si="2"/>
        <v>6.9637883008356546E-4</v>
      </c>
      <c r="G34" s="19">
        <f t="shared" si="3"/>
        <v>7.2696167496081694</v>
      </c>
      <c r="H34" s="19">
        <f t="shared" si="4"/>
        <v>5.0624072072480292E-3</v>
      </c>
      <c r="I34" s="19">
        <f t="shared" si="5"/>
        <v>5.0624072072480292E-2</v>
      </c>
      <c r="J34" s="19">
        <v>5</v>
      </c>
      <c r="K34" s="19">
        <v>23980</v>
      </c>
      <c r="L34" s="19">
        <v>1</v>
      </c>
      <c r="M34" s="19">
        <v>50</v>
      </c>
      <c r="N34" s="19">
        <f t="shared" si="0"/>
        <v>2.0850708924103419E-4</v>
      </c>
      <c r="O34" s="19">
        <f t="shared" si="1"/>
        <v>0.02</v>
      </c>
      <c r="P34" s="19">
        <f t="shared" si="6"/>
        <v>4.1701417848206835E-6</v>
      </c>
      <c r="Q34" s="19">
        <f t="shared" si="7"/>
        <v>4.1701417848206837E-4</v>
      </c>
      <c r="R34" s="19">
        <v>1</v>
      </c>
      <c r="S34" s="19">
        <v>312</v>
      </c>
      <c r="T34" s="2">
        <v>0</v>
      </c>
      <c r="U34" s="17">
        <v>1</v>
      </c>
      <c r="V34" s="19">
        <v>1</v>
      </c>
      <c r="W34" s="19">
        <v>50</v>
      </c>
      <c r="X34" s="19">
        <f t="shared" si="8"/>
        <v>3.205128205128205E-3</v>
      </c>
      <c r="Y34" s="19">
        <f t="shared" si="9"/>
        <v>1</v>
      </c>
      <c r="Z34" s="19">
        <f t="shared" si="10"/>
        <v>0.02</v>
      </c>
      <c r="AA34" s="19">
        <f t="shared" si="11"/>
        <v>6.4102564102564103E-4</v>
      </c>
      <c r="AB34" s="19">
        <v>1</v>
      </c>
      <c r="AC34" s="19">
        <v>50</v>
      </c>
      <c r="AD34" s="4">
        <v>14</v>
      </c>
      <c r="AE34" s="4">
        <v>2</v>
      </c>
      <c r="AF34" s="3">
        <v>12</v>
      </c>
      <c r="AG34" s="3">
        <v>2</v>
      </c>
      <c r="AH34" s="19">
        <f t="shared" si="12"/>
        <v>4.7619047619047623E-3</v>
      </c>
      <c r="AI34" s="7" t="s">
        <v>397</v>
      </c>
      <c r="AJ34" s="19">
        <v>5.0624072072480292E-2</v>
      </c>
      <c r="AK34" s="19">
        <v>4.1701417848206837E-4</v>
      </c>
      <c r="AL34" s="19">
        <v>6.4102564102564103E-4</v>
      </c>
      <c r="AM34" s="19">
        <v>4.7619047619047623E-3</v>
      </c>
      <c r="AN34" s="19">
        <f t="shared" si="13"/>
        <v>1.0564440166538929</v>
      </c>
      <c r="AO34" s="19">
        <v>0</v>
      </c>
    </row>
    <row r="35" spans="1:41" x14ac:dyDescent="0.25">
      <c r="A35" s="3"/>
      <c r="B35" s="7" t="s">
        <v>399</v>
      </c>
      <c r="C35" s="3" t="s">
        <v>772</v>
      </c>
      <c r="D35" s="19">
        <v>2</v>
      </c>
      <c r="E35" s="19">
        <v>1436</v>
      </c>
      <c r="F35" s="19">
        <f t="shared" si="2"/>
        <v>1.3927576601671309E-3</v>
      </c>
      <c r="G35" s="19">
        <f t="shared" si="3"/>
        <v>6.576469569048224</v>
      </c>
      <c r="H35" s="19">
        <f t="shared" si="4"/>
        <v>9.1594283691479438E-3</v>
      </c>
      <c r="I35" s="19">
        <f t="shared" si="5"/>
        <v>9.1594283691479442E-2</v>
      </c>
      <c r="J35" s="19">
        <v>36</v>
      </c>
      <c r="K35" s="19">
        <v>23980</v>
      </c>
      <c r="L35" s="19">
        <v>2</v>
      </c>
      <c r="M35" s="19">
        <v>50</v>
      </c>
      <c r="N35" s="19">
        <f t="shared" si="0"/>
        <v>1.5012510425354462E-3</v>
      </c>
      <c r="O35" s="19">
        <f t="shared" si="1"/>
        <v>0.04</v>
      </c>
      <c r="P35" s="19">
        <f t="shared" si="6"/>
        <v>6.0050041701417848E-5</v>
      </c>
      <c r="Q35" s="19">
        <f t="shared" si="7"/>
        <v>6.0050041701417848E-3</v>
      </c>
      <c r="R35" s="19">
        <v>2</v>
      </c>
      <c r="S35" s="19">
        <v>312</v>
      </c>
      <c r="T35" s="2">
        <v>0.25</v>
      </c>
      <c r="U35" s="17">
        <v>2</v>
      </c>
      <c r="V35" s="19">
        <v>2</v>
      </c>
      <c r="W35" s="19">
        <v>50</v>
      </c>
      <c r="X35" s="19">
        <f t="shared" si="8"/>
        <v>6.41025641025641E-3</v>
      </c>
      <c r="Y35" s="19">
        <f t="shared" si="9"/>
        <v>2.25</v>
      </c>
      <c r="Z35" s="19">
        <f t="shared" si="10"/>
        <v>0.04</v>
      </c>
      <c r="AA35" s="19">
        <f t="shared" si="11"/>
        <v>5.7692307692307687E-3</v>
      </c>
      <c r="AB35" s="19">
        <v>2</v>
      </c>
      <c r="AC35" s="19">
        <v>50</v>
      </c>
      <c r="AD35" s="4">
        <v>14</v>
      </c>
      <c r="AE35" s="4">
        <v>2</v>
      </c>
      <c r="AF35" s="3">
        <v>12</v>
      </c>
      <c r="AG35" s="3">
        <v>2</v>
      </c>
      <c r="AH35" s="19">
        <f t="shared" si="12"/>
        <v>9.5238095238095247E-3</v>
      </c>
      <c r="AI35" s="7" t="s">
        <v>399</v>
      </c>
      <c r="AJ35" s="19">
        <v>9.1594283691479442E-2</v>
      </c>
      <c r="AK35" s="19">
        <v>6.0050041701417848E-3</v>
      </c>
      <c r="AL35" s="19">
        <v>5.7692307692307687E-3</v>
      </c>
      <c r="AM35" s="19">
        <v>9.5238095238095247E-3</v>
      </c>
      <c r="AN35" s="19">
        <f t="shared" si="13"/>
        <v>1.1128923281546614</v>
      </c>
      <c r="AO35" s="19">
        <v>0</v>
      </c>
    </row>
    <row r="36" spans="1:41" x14ac:dyDescent="0.25">
      <c r="A36" s="3"/>
      <c r="B36" s="7" t="s">
        <v>400</v>
      </c>
      <c r="C36" s="5" t="s">
        <v>773</v>
      </c>
      <c r="D36" s="19">
        <v>2</v>
      </c>
      <c r="E36" s="19">
        <v>1436</v>
      </c>
      <c r="F36" s="19">
        <f t="shared" si="2"/>
        <v>1.3927576601671309E-3</v>
      </c>
      <c r="G36" s="19">
        <f t="shared" si="3"/>
        <v>6.576469569048224</v>
      </c>
      <c r="H36" s="19">
        <f t="shared" si="4"/>
        <v>9.1594283691479438E-3</v>
      </c>
      <c r="I36" s="19">
        <f t="shared" si="5"/>
        <v>9.1594283691479442E-2</v>
      </c>
      <c r="J36" s="19">
        <v>61</v>
      </c>
      <c r="K36" s="19">
        <v>23980</v>
      </c>
      <c r="L36" s="19">
        <v>2</v>
      </c>
      <c r="M36" s="19">
        <v>50</v>
      </c>
      <c r="N36" s="19">
        <f t="shared" si="0"/>
        <v>2.5437864887406171E-3</v>
      </c>
      <c r="O36" s="19">
        <f t="shared" si="1"/>
        <v>0.04</v>
      </c>
      <c r="P36" s="19">
        <f t="shared" si="6"/>
        <v>1.0175145954962468E-4</v>
      </c>
      <c r="Q36" s="19">
        <f t="shared" si="7"/>
        <v>1.0175145954962469E-2</v>
      </c>
      <c r="R36" s="19">
        <v>2</v>
      </c>
      <c r="S36" s="19">
        <v>312</v>
      </c>
      <c r="T36" s="2">
        <v>0</v>
      </c>
      <c r="U36" s="17">
        <v>2</v>
      </c>
      <c r="V36" s="19">
        <v>2</v>
      </c>
      <c r="W36" s="19">
        <v>50</v>
      </c>
      <c r="X36" s="19">
        <f t="shared" si="8"/>
        <v>6.41025641025641E-3</v>
      </c>
      <c r="Y36" s="19">
        <f t="shared" si="9"/>
        <v>2</v>
      </c>
      <c r="Z36" s="19">
        <f t="shared" si="10"/>
        <v>0.04</v>
      </c>
      <c r="AA36" s="19">
        <f t="shared" si="11"/>
        <v>5.1282051282051282E-3</v>
      </c>
      <c r="AB36" s="19">
        <v>2</v>
      </c>
      <c r="AC36" s="19">
        <v>50</v>
      </c>
      <c r="AD36" s="4">
        <v>14</v>
      </c>
      <c r="AE36" s="4">
        <v>1</v>
      </c>
      <c r="AF36" s="3">
        <v>12</v>
      </c>
      <c r="AG36" s="3">
        <v>1</v>
      </c>
      <c r="AH36" s="19">
        <f t="shared" si="12"/>
        <v>2.3809523809523812E-3</v>
      </c>
      <c r="AI36" s="7" t="s">
        <v>400</v>
      </c>
      <c r="AJ36" s="19">
        <v>9.1594283691479442E-2</v>
      </c>
      <c r="AK36" s="19">
        <v>1.0175145954962469E-2</v>
      </c>
      <c r="AL36" s="19">
        <v>5.1282051282051282E-3</v>
      </c>
      <c r="AM36" s="19">
        <v>2.3809523809523812E-3</v>
      </c>
      <c r="AN36" s="19">
        <f t="shared" si="13"/>
        <v>1.1092785871555995</v>
      </c>
      <c r="AO36" s="19">
        <v>0</v>
      </c>
    </row>
    <row r="37" spans="1:41" x14ac:dyDescent="0.25">
      <c r="A37" s="5"/>
      <c r="B37" s="5" t="s">
        <v>401</v>
      </c>
      <c r="C37" s="5" t="s">
        <v>402</v>
      </c>
      <c r="D37" s="19">
        <v>3</v>
      </c>
      <c r="E37" s="19">
        <v>1436</v>
      </c>
      <c r="F37" s="19">
        <f t="shared" si="2"/>
        <v>2.0891364902506965E-3</v>
      </c>
      <c r="G37" s="19">
        <f t="shared" si="3"/>
        <v>6.1710044609400594</v>
      </c>
      <c r="H37" s="19">
        <f t="shared" si="4"/>
        <v>1.2892070600849707E-2</v>
      </c>
      <c r="I37" s="19">
        <f t="shared" si="5"/>
        <v>0.12892070600849706</v>
      </c>
      <c r="J37" s="19">
        <v>52</v>
      </c>
      <c r="K37" s="19">
        <v>23980</v>
      </c>
      <c r="L37" s="19">
        <v>3</v>
      </c>
      <c r="M37" s="19">
        <v>50</v>
      </c>
      <c r="N37" s="19">
        <f t="shared" si="0"/>
        <v>2.1684737281067556E-3</v>
      </c>
      <c r="O37" s="19">
        <f t="shared" si="1"/>
        <v>0.06</v>
      </c>
      <c r="P37" s="19">
        <f t="shared" si="6"/>
        <v>1.3010842368640533E-4</v>
      </c>
      <c r="Q37" s="19">
        <f t="shared" si="7"/>
        <v>1.3010842368640533E-2</v>
      </c>
      <c r="R37" s="19">
        <v>1</v>
      </c>
      <c r="S37" s="19">
        <v>312</v>
      </c>
      <c r="T37" s="2">
        <v>0</v>
      </c>
      <c r="U37" s="17">
        <v>1</v>
      </c>
      <c r="V37" s="19">
        <v>3</v>
      </c>
      <c r="W37" s="19">
        <v>50</v>
      </c>
      <c r="X37" s="19">
        <f t="shared" si="8"/>
        <v>3.205128205128205E-3</v>
      </c>
      <c r="Y37" s="19">
        <f t="shared" si="9"/>
        <v>1</v>
      </c>
      <c r="Z37" s="19">
        <f t="shared" si="10"/>
        <v>0.06</v>
      </c>
      <c r="AA37" s="19">
        <f t="shared" si="11"/>
        <v>1.9230769230769227E-3</v>
      </c>
      <c r="AB37" s="19">
        <v>3</v>
      </c>
      <c r="AC37" s="19">
        <v>50</v>
      </c>
      <c r="AD37" s="4">
        <v>14</v>
      </c>
      <c r="AE37" s="4">
        <v>1</v>
      </c>
      <c r="AF37" s="3">
        <v>12</v>
      </c>
      <c r="AG37" s="3">
        <v>2</v>
      </c>
      <c r="AH37" s="19">
        <f t="shared" si="12"/>
        <v>7.1428571428571418E-3</v>
      </c>
      <c r="AI37" s="5" t="s">
        <v>401</v>
      </c>
      <c r="AJ37" s="19">
        <v>0.12892070600849706</v>
      </c>
      <c r="AK37" s="19">
        <v>1.3010842368640533E-2</v>
      </c>
      <c r="AL37" s="19">
        <v>1.9230769230769227E-3</v>
      </c>
      <c r="AM37" s="19">
        <v>7.1428571428571418E-3</v>
      </c>
      <c r="AN37" s="19">
        <f t="shared" si="13"/>
        <v>1.1509974824430715</v>
      </c>
      <c r="AO37" s="19">
        <v>0</v>
      </c>
    </row>
    <row r="38" spans="1:41" x14ac:dyDescent="0.25">
      <c r="A38" s="5"/>
      <c r="B38" s="9" t="s">
        <v>403</v>
      </c>
      <c r="C38" s="5" t="s">
        <v>404</v>
      </c>
      <c r="D38" s="19">
        <v>2</v>
      </c>
      <c r="E38" s="19">
        <v>1436</v>
      </c>
      <c r="F38" s="19">
        <f t="shared" si="2"/>
        <v>1.3927576601671309E-3</v>
      </c>
      <c r="G38" s="19">
        <f t="shared" si="3"/>
        <v>6.576469569048224</v>
      </c>
      <c r="H38" s="19">
        <f t="shared" si="4"/>
        <v>9.1594283691479438E-3</v>
      </c>
      <c r="I38" s="19">
        <f t="shared" si="5"/>
        <v>9.1594283691479442E-2</v>
      </c>
      <c r="J38" s="19">
        <v>48</v>
      </c>
      <c r="K38" s="19">
        <v>23980</v>
      </c>
      <c r="L38" s="19">
        <v>2</v>
      </c>
      <c r="M38" s="19">
        <v>50</v>
      </c>
      <c r="N38" s="19">
        <f t="shared" si="0"/>
        <v>2.0016680567139281E-3</v>
      </c>
      <c r="O38" s="19">
        <f t="shared" si="1"/>
        <v>0.04</v>
      </c>
      <c r="P38" s="19">
        <f t="shared" si="6"/>
        <v>8.0066722268557126E-5</v>
      </c>
      <c r="Q38" s="19">
        <f t="shared" si="7"/>
        <v>8.0066722268557124E-3</v>
      </c>
      <c r="R38" s="19">
        <v>1</v>
      </c>
      <c r="S38" s="19">
        <v>312</v>
      </c>
      <c r="T38" s="2">
        <v>0</v>
      </c>
      <c r="U38" s="17">
        <v>1</v>
      </c>
      <c r="V38" s="19">
        <v>2</v>
      </c>
      <c r="W38" s="19">
        <v>50</v>
      </c>
      <c r="X38" s="19">
        <f t="shared" si="8"/>
        <v>3.205128205128205E-3</v>
      </c>
      <c r="Y38" s="19">
        <f t="shared" si="9"/>
        <v>1</v>
      </c>
      <c r="Z38" s="19">
        <f t="shared" si="10"/>
        <v>0.04</v>
      </c>
      <c r="AA38" s="19">
        <f t="shared" si="11"/>
        <v>1.2820512820512821E-3</v>
      </c>
      <c r="AB38" s="19">
        <v>2</v>
      </c>
      <c r="AC38" s="19">
        <v>50</v>
      </c>
      <c r="AD38" s="4">
        <v>14</v>
      </c>
      <c r="AE38" s="4">
        <v>1</v>
      </c>
      <c r="AF38" s="3">
        <v>12</v>
      </c>
      <c r="AG38" s="3">
        <v>1</v>
      </c>
      <c r="AH38" s="19">
        <f t="shared" si="12"/>
        <v>2.3809523809523812E-3</v>
      </c>
      <c r="AI38" s="9" t="s">
        <v>403</v>
      </c>
      <c r="AJ38" s="19">
        <v>9.1594283691479442E-2</v>
      </c>
      <c r="AK38" s="19">
        <v>8.0066722268557124E-3</v>
      </c>
      <c r="AL38" s="19">
        <v>1.2820512820512821E-3</v>
      </c>
      <c r="AM38" s="19">
        <v>2.3809523809523812E-3</v>
      </c>
      <c r="AN38" s="19">
        <f t="shared" si="13"/>
        <v>1.1032639595813387</v>
      </c>
      <c r="AO38" s="19">
        <v>0</v>
      </c>
    </row>
    <row r="39" spans="1:41" x14ac:dyDescent="0.25">
      <c r="A39" s="3"/>
      <c r="B39" s="7" t="s">
        <v>405</v>
      </c>
      <c r="C39" s="3" t="s">
        <v>406</v>
      </c>
      <c r="D39" s="19">
        <v>4</v>
      </c>
      <c r="E39" s="19">
        <v>1436</v>
      </c>
      <c r="F39" s="19">
        <f t="shared" si="2"/>
        <v>2.7855153203342618E-3</v>
      </c>
      <c r="G39" s="19">
        <f t="shared" si="3"/>
        <v>5.8833223884882786</v>
      </c>
      <c r="H39" s="19">
        <f t="shared" si="4"/>
        <v>1.6388084647599662E-2</v>
      </c>
      <c r="I39" s="19">
        <f t="shared" si="5"/>
        <v>0.16388084647599663</v>
      </c>
      <c r="J39" s="19">
        <v>21</v>
      </c>
      <c r="K39" s="19">
        <v>23980</v>
      </c>
      <c r="L39" s="19">
        <v>4</v>
      </c>
      <c r="M39" s="19">
        <v>50</v>
      </c>
      <c r="N39" s="19">
        <f t="shared" si="0"/>
        <v>8.7572977481234363E-4</v>
      </c>
      <c r="O39" s="19">
        <f t="shared" si="1"/>
        <v>0.08</v>
      </c>
      <c r="P39" s="19">
        <f t="shared" si="6"/>
        <v>7.005838198498749E-5</v>
      </c>
      <c r="Q39" s="19">
        <f t="shared" si="7"/>
        <v>7.005838198498749E-3</v>
      </c>
      <c r="R39" s="19">
        <v>1</v>
      </c>
      <c r="S39" s="19">
        <v>312</v>
      </c>
      <c r="T39" s="2">
        <v>0</v>
      </c>
      <c r="U39" s="17">
        <v>1</v>
      </c>
      <c r="V39" s="19">
        <v>4</v>
      </c>
      <c r="W39" s="19">
        <v>50</v>
      </c>
      <c r="X39" s="19">
        <f t="shared" si="8"/>
        <v>3.205128205128205E-3</v>
      </c>
      <c r="Y39" s="19">
        <f t="shared" si="9"/>
        <v>1</v>
      </c>
      <c r="Z39" s="19">
        <f t="shared" si="10"/>
        <v>0.08</v>
      </c>
      <c r="AA39" s="19">
        <f t="shared" si="11"/>
        <v>2.5641025641025641E-3</v>
      </c>
      <c r="AB39" s="19">
        <v>4</v>
      </c>
      <c r="AC39" s="19">
        <v>50</v>
      </c>
      <c r="AD39" s="4">
        <v>14</v>
      </c>
      <c r="AE39" s="4">
        <v>1</v>
      </c>
      <c r="AF39" s="3">
        <v>12</v>
      </c>
      <c r="AG39" s="3">
        <v>1</v>
      </c>
      <c r="AH39" s="19">
        <f t="shared" si="12"/>
        <v>4.7619047619047623E-3</v>
      </c>
      <c r="AI39" s="7" t="s">
        <v>405</v>
      </c>
      <c r="AJ39" s="19">
        <v>0.16388084647599663</v>
      </c>
      <c r="AK39" s="19">
        <v>7.005838198498749E-3</v>
      </c>
      <c r="AL39" s="19">
        <v>2.5641025641025641E-3</v>
      </c>
      <c r="AM39" s="19">
        <v>4.7619047619047623E-3</v>
      </c>
      <c r="AN39" s="19">
        <f>(AJ39+AK39+AL39+AM39)-1</f>
        <v>-0.82178730799949729</v>
      </c>
      <c r="AO39" s="19">
        <v>1</v>
      </c>
    </row>
    <row r="40" spans="1:41" x14ac:dyDescent="0.25">
      <c r="A40" s="3"/>
      <c r="B40" s="7" t="s">
        <v>407</v>
      </c>
      <c r="C40" s="3" t="s">
        <v>408</v>
      </c>
      <c r="D40" s="19">
        <v>5</v>
      </c>
      <c r="E40" s="19">
        <v>1436</v>
      </c>
      <c r="F40" s="19">
        <f t="shared" si="2"/>
        <v>3.4818941504178272E-3</v>
      </c>
      <c r="G40" s="19">
        <f t="shared" si="3"/>
        <v>5.6601788371740689</v>
      </c>
      <c r="H40" s="19">
        <f t="shared" si="4"/>
        <v>1.9708143583475168E-2</v>
      </c>
      <c r="I40" s="19">
        <f t="shared" si="5"/>
        <v>0.19708143583475168</v>
      </c>
      <c r="J40" s="19">
        <v>67</v>
      </c>
      <c r="K40" s="19">
        <v>23980</v>
      </c>
      <c r="L40" s="19">
        <v>5</v>
      </c>
      <c r="M40" s="19">
        <v>50</v>
      </c>
      <c r="N40" s="19">
        <f t="shared" si="0"/>
        <v>2.7939949958298584E-3</v>
      </c>
      <c r="O40" s="19">
        <f t="shared" si="1"/>
        <v>0.1</v>
      </c>
      <c r="P40" s="19">
        <f t="shared" si="6"/>
        <v>2.7939949958298587E-4</v>
      </c>
      <c r="Q40" s="19">
        <f t="shared" si="7"/>
        <v>2.7939949958298588E-2</v>
      </c>
      <c r="R40" s="19">
        <v>1</v>
      </c>
      <c r="S40" s="19">
        <v>312</v>
      </c>
      <c r="T40" s="2">
        <v>0</v>
      </c>
      <c r="U40" s="17">
        <v>1</v>
      </c>
      <c r="V40" s="19">
        <v>5</v>
      </c>
      <c r="W40" s="19">
        <v>50</v>
      </c>
      <c r="X40" s="19">
        <f t="shared" si="8"/>
        <v>3.205128205128205E-3</v>
      </c>
      <c r="Y40" s="19">
        <f t="shared" si="9"/>
        <v>1</v>
      </c>
      <c r="Z40" s="19">
        <f t="shared" si="10"/>
        <v>0.1</v>
      </c>
      <c r="AA40" s="19">
        <f t="shared" si="11"/>
        <v>3.205128205128205E-3</v>
      </c>
      <c r="AB40" s="19">
        <v>5</v>
      </c>
      <c r="AC40" s="19">
        <v>50</v>
      </c>
      <c r="AD40" s="4">
        <v>14</v>
      </c>
      <c r="AE40" s="4">
        <v>1</v>
      </c>
      <c r="AF40" s="3">
        <v>12</v>
      </c>
      <c r="AG40" s="3">
        <v>2</v>
      </c>
      <c r="AH40" s="19">
        <f t="shared" si="12"/>
        <v>1.1904761904761906E-2</v>
      </c>
      <c r="AI40" s="7" t="s">
        <v>407</v>
      </c>
      <c r="AJ40" s="19">
        <v>0.19708143583475168</v>
      </c>
      <c r="AK40" s="19">
        <v>2.7939949958298588E-2</v>
      </c>
      <c r="AL40" s="19">
        <v>3.205128205128205E-3</v>
      </c>
      <c r="AM40" s="19">
        <v>1.1904761904761906E-2</v>
      </c>
      <c r="AN40" s="19">
        <f t="shared" si="13"/>
        <v>1.2401312759029404</v>
      </c>
      <c r="AO40" s="19">
        <v>0</v>
      </c>
    </row>
    <row r="41" spans="1:41" ht="45" x14ac:dyDescent="0.25">
      <c r="A41" s="3"/>
      <c r="B41" s="4" t="s">
        <v>409</v>
      </c>
      <c r="C41" s="4" t="s">
        <v>774</v>
      </c>
      <c r="D41" s="19">
        <v>1</v>
      </c>
      <c r="E41" s="19">
        <v>1436</v>
      </c>
      <c r="F41" s="19">
        <f t="shared" si="2"/>
        <v>6.9637883008356546E-4</v>
      </c>
      <c r="G41" s="19">
        <f t="shared" si="3"/>
        <v>7.2696167496081694</v>
      </c>
      <c r="H41" s="19">
        <f t="shared" si="4"/>
        <v>5.0624072072480292E-3</v>
      </c>
      <c r="I41" s="19">
        <f t="shared" si="5"/>
        <v>5.0624072072480292E-2</v>
      </c>
      <c r="J41" s="19">
        <v>37</v>
      </c>
      <c r="K41" s="19">
        <v>23980</v>
      </c>
      <c r="L41" s="19">
        <v>1</v>
      </c>
      <c r="M41" s="19">
        <v>50</v>
      </c>
      <c r="N41" s="19">
        <f t="shared" si="0"/>
        <v>1.5429524603836531E-3</v>
      </c>
      <c r="O41" s="19">
        <f t="shared" si="1"/>
        <v>0.02</v>
      </c>
      <c r="P41" s="19">
        <f t="shared" si="6"/>
        <v>3.0859049207673062E-5</v>
      </c>
      <c r="Q41" s="19">
        <f t="shared" si="7"/>
        <v>3.0859049207673061E-3</v>
      </c>
      <c r="R41" s="19">
        <v>2</v>
      </c>
      <c r="S41" s="19">
        <v>312</v>
      </c>
      <c r="T41" s="2">
        <v>0.25</v>
      </c>
      <c r="U41" s="17">
        <v>2</v>
      </c>
      <c r="V41" s="19">
        <v>1</v>
      </c>
      <c r="W41" s="19">
        <v>50</v>
      </c>
      <c r="X41" s="19">
        <f t="shared" si="8"/>
        <v>6.41025641025641E-3</v>
      </c>
      <c r="Y41" s="19">
        <f t="shared" si="9"/>
        <v>2.25</v>
      </c>
      <c r="Z41" s="19">
        <f t="shared" si="10"/>
        <v>0.02</v>
      </c>
      <c r="AA41" s="19">
        <f t="shared" si="11"/>
        <v>2.8846153846153843E-3</v>
      </c>
      <c r="AB41" s="19">
        <v>1</v>
      </c>
      <c r="AC41" s="19">
        <v>50</v>
      </c>
      <c r="AD41" s="4">
        <v>14</v>
      </c>
      <c r="AE41" s="4">
        <v>2</v>
      </c>
      <c r="AF41" s="3">
        <v>12</v>
      </c>
      <c r="AG41" s="3">
        <v>1</v>
      </c>
      <c r="AH41" s="19">
        <f t="shared" si="12"/>
        <v>2.3809523809523812E-3</v>
      </c>
      <c r="AI41" s="4" t="s">
        <v>409</v>
      </c>
      <c r="AJ41" s="19">
        <v>5.0624072072480292E-2</v>
      </c>
      <c r="AK41" s="19">
        <v>3.0859049207673061E-3</v>
      </c>
      <c r="AL41" s="19">
        <v>2.8846153846153843E-3</v>
      </c>
      <c r="AM41" s="19">
        <v>2.3809523809523812E-3</v>
      </c>
      <c r="AN41" s="19">
        <f t="shared" si="13"/>
        <v>1.0589755447588154</v>
      </c>
      <c r="AO41" s="19">
        <v>0</v>
      </c>
    </row>
    <row r="42" spans="1:41" ht="30" x14ac:dyDescent="0.25">
      <c r="A42" s="3"/>
      <c r="B42" s="7" t="s">
        <v>410</v>
      </c>
      <c r="C42" s="3" t="s">
        <v>775</v>
      </c>
      <c r="D42" s="19">
        <v>20</v>
      </c>
      <c r="E42" s="19">
        <v>1436</v>
      </c>
      <c r="F42" s="19">
        <f t="shared" si="2"/>
        <v>1.3927576601671309E-2</v>
      </c>
      <c r="G42" s="19">
        <f t="shared" si="3"/>
        <v>4.2738844760541781</v>
      </c>
      <c r="H42" s="19">
        <f t="shared" si="4"/>
        <v>5.9524853426938411E-2</v>
      </c>
      <c r="I42" s="19">
        <f t="shared" si="5"/>
        <v>0.59524853426938407</v>
      </c>
      <c r="J42" s="19">
        <v>159</v>
      </c>
      <c r="K42" s="19">
        <v>23980</v>
      </c>
      <c r="L42" s="19">
        <v>20</v>
      </c>
      <c r="M42" s="19">
        <v>50</v>
      </c>
      <c r="N42" s="19">
        <f t="shared" si="0"/>
        <v>6.6305254378648875E-3</v>
      </c>
      <c r="O42" s="19">
        <f t="shared" si="1"/>
        <v>0.4</v>
      </c>
      <c r="P42" s="19">
        <f t="shared" si="6"/>
        <v>2.6522101751459554E-3</v>
      </c>
      <c r="Q42" s="19">
        <f t="shared" si="7"/>
        <v>0.26522101751459554</v>
      </c>
      <c r="R42" s="19">
        <v>2</v>
      </c>
      <c r="S42" s="19">
        <v>312</v>
      </c>
      <c r="T42" s="2">
        <v>0.25</v>
      </c>
      <c r="U42" s="17">
        <v>1</v>
      </c>
      <c r="V42" s="19">
        <v>20</v>
      </c>
      <c r="W42" s="19">
        <v>50</v>
      </c>
      <c r="X42" s="19">
        <f t="shared" si="8"/>
        <v>6.41025641025641E-3</v>
      </c>
      <c r="Y42" s="19">
        <f t="shared" si="9"/>
        <v>1.25</v>
      </c>
      <c r="Z42" s="19">
        <f t="shared" si="10"/>
        <v>0.4</v>
      </c>
      <c r="AA42" s="19">
        <f t="shared" si="11"/>
        <v>3.2051282051282048E-2</v>
      </c>
      <c r="AB42" s="19">
        <v>20</v>
      </c>
      <c r="AC42" s="19">
        <v>50</v>
      </c>
      <c r="AD42" s="4">
        <v>14</v>
      </c>
      <c r="AE42" s="4">
        <v>4</v>
      </c>
      <c r="AF42" s="3">
        <v>12</v>
      </c>
      <c r="AG42" s="3">
        <v>2</v>
      </c>
      <c r="AH42" s="19">
        <f t="shared" si="12"/>
        <v>0.19047619047619049</v>
      </c>
      <c r="AI42" s="7" t="s">
        <v>410</v>
      </c>
      <c r="AJ42" s="19">
        <v>0.59524853426938407</v>
      </c>
      <c r="AK42" s="19">
        <v>0.26522101751459554</v>
      </c>
      <c r="AL42" s="19">
        <v>3.2051282051282048E-2</v>
      </c>
      <c r="AM42" s="19">
        <v>0.19047619047619049</v>
      </c>
      <c r="AN42" s="19">
        <f t="shared" si="13"/>
        <v>2.0829970243114522</v>
      </c>
      <c r="AO42" s="19">
        <v>0</v>
      </c>
    </row>
    <row r="43" spans="1:41" x14ac:dyDescent="0.25">
      <c r="A43" s="3"/>
      <c r="B43" s="3" t="s">
        <v>411</v>
      </c>
      <c r="C43" s="3" t="s">
        <v>775</v>
      </c>
      <c r="D43" s="19">
        <v>20</v>
      </c>
      <c r="E43" s="19">
        <v>1436</v>
      </c>
      <c r="F43" s="19">
        <f t="shared" si="2"/>
        <v>1.3927576601671309E-2</v>
      </c>
      <c r="G43" s="19">
        <f t="shared" si="3"/>
        <v>4.2738844760541781</v>
      </c>
      <c r="H43" s="19">
        <f t="shared" si="4"/>
        <v>5.9524853426938411E-2</v>
      </c>
      <c r="I43" s="19">
        <f t="shared" si="5"/>
        <v>0.59524853426938407</v>
      </c>
      <c r="J43" s="19">
        <v>303</v>
      </c>
      <c r="K43" s="19">
        <v>23980</v>
      </c>
      <c r="L43" s="19">
        <v>20</v>
      </c>
      <c r="M43" s="19">
        <v>50</v>
      </c>
      <c r="N43" s="19">
        <f t="shared" si="0"/>
        <v>1.2635529608006672E-2</v>
      </c>
      <c r="O43" s="19">
        <f t="shared" si="1"/>
        <v>0.4</v>
      </c>
      <c r="P43" s="19">
        <f t="shared" si="6"/>
        <v>5.0542118432026694E-3</v>
      </c>
      <c r="Q43" s="19">
        <f t="shared" si="7"/>
        <v>0.50542118432026695</v>
      </c>
      <c r="R43" s="19">
        <v>2</v>
      </c>
      <c r="S43" s="19">
        <v>312</v>
      </c>
      <c r="T43" s="2">
        <v>0.25</v>
      </c>
      <c r="U43" s="17">
        <v>1</v>
      </c>
      <c r="V43" s="19">
        <v>20</v>
      </c>
      <c r="W43" s="19">
        <v>50</v>
      </c>
      <c r="X43" s="19">
        <f t="shared" si="8"/>
        <v>6.41025641025641E-3</v>
      </c>
      <c r="Y43" s="19">
        <f t="shared" si="9"/>
        <v>1.25</v>
      </c>
      <c r="Z43" s="19">
        <f t="shared" si="10"/>
        <v>0.4</v>
      </c>
      <c r="AA43" s="19">
        <f t="shared" si="11"/>
        <v>3.2051282051282048E-2</v>
      </c>
      <c r="AB43" s="19">
        <v>20</v>
      </c>
      <c r="AC43" s="19">
        <v>50</v>
      </c>
      <c r="AD43" s="4">
        <v>14</v>
      </c>
      <c r="AE43" s="4">
        <v>5</v>
      </c>
      <c r="AF43" s="3">
        <v>12</v>
      </c>
      <c r="AG43" s="3">
        <v>2</v>
      </c>
      <c r="AH43" s="19">
        <f t="shared" si="12"/>
        <v>0.23809523809523808</v>
      </c>
      <c r="AI43" s="3" t="s">
        <v>411</v>
      </c>
      <c r="AJ43" s="19">
        <v>0.59524853426938407</v>
      </c>
      <c r="AK43" s="19">
        <v>0.50542118432026695</v>
      </c>
      <c r="AL43" s="19">
        <v>3.2051282051282048E-2</v>
      </c>
      <c r="AM43" s="19">
        <v>0.23809523809523808</v>
      </c>
      <c r="AN43" s="19">
        <f t="shared" si="13"/>
        <v>2.3708162387361713</v>
      </c>
      <c r="AO43" s="19">
        <v>0</v>
      </c>
    </row>
    <row r="44" spans="1:41" x14ac:dyDescent="0.25">
      <c r="A44" s="3" t="s">
        <v>412</v>
      </c>
      <c r="B44" s="7" t="s">
        <v>413</v>
      </c>
      <c r="C44" s="3" t="s">
        <v>776</v>
      </c>
      <c r="D44" s="19">
        <v>2</v>
      </c>
      <c r="E44" s="19">
        <v>1436</v>
      </c>
      <c r="F44" s="19">
        <f t="shared" si="2"/>
        <v>1.3927576601671309E-3</v>
      </c>
      <c r="G44" s="19">
        <f t="shared" si="3"/>
        <v>6.576469569048224</v>
      </c>
      <c r="H44" s="19">
        <f t="shared" si="4"/>
        <v>9.1594283691479438E-3</v>
      </c>
      <c r="I44" s="19">
        <f t="shared" si="5"/>
        <v>9.1594283691479442E-2</v>
      </c>
      <c r="J44" s="19">
        <v>22</v>
      </c>
      <c r="K44" s="19">
        <v>23980</v>
      </c>
      <c r="L44" s="19">
        <v>2</v>
      </c>
      <c r="M44" s="19">
        <v>50</v>
      </c>
      <c r="N44" s="19">
        <f t="shared" si="0"/>
        <v>9.1743119266055051E-4</v>
      </c>
      <c r="O44" s="19">
        <f t="shared" si="1"/>
        <v>0.04</v>
      </c>
      <c r="P44" s="19">
        <f t="shared" si="6"/>
        <v>3.6697247706422022E-5</v>
      </c>
      <c r="Q44" s="19">
        <f t="shared" si="7"/>
        <v>3.669724770642202E-3</v>
      </c>
      <c r="R44" s="19">
        <v>2</v>
      </c>
      <c r="S44" s="19">
        <v>312</v>
      </c>
      <c r="T44" s="2">
        <v>0.25</v>
      </c>
      <c r="U44" s="17">
        <v>2</v>
      </c>
      <c r="V44" s="19">
        <v>2</v>
      </c>
      <c r="W44" s="19">
        <v>50</v>
      </c>
      <c r="X44" s="19">
        <f t="shared" si="8"/>
        <v>6.41025641025641E-3</v>
      </c>
      <c r="Y44" s="19">
        <f t="shared" si="9"/>
        <v>2.25</v>
      </c>
      <c r="Z44" s="19">
        <f t="shared" si="10"/>
        <v>0.04</v>
      </c>
      <c r="AA44" s="19">
        <f t="shared" si="11"/>
        <v>5.7692307692307687E-3</v>
      </c>
      <c r="AB44" s="19">
        <v>2</v>
      </c>
      <c r="AC44" s="19">
        <v>50</v>
      </c>
      <c r="AD44" s="4">
        <v>14</v>
      </c>
      <c r="AE44" s="4">
        <v>2</v>
      </c>
      <c r="AF44" s="3">
        <v>12</v>
      </c>
      <c r="AG44" s="3">
        <v>2</v>
      </c>
      <c r="AH44" s="19">
        <f t="shared" si="12"/>
        <v>9.5238095238095247E-3</v>
      </c>
      <c r="AI44" s="7" t="s">
        <v>413</v>
      </c>
      <c r="AJ44" s="19">
        <v>9.1594283691479442E-2</v>
      </c>
      <c r="AK44" s="19">
        <v>3.669724770642202E-3</v>
      </c>
      <c r="AL44" s="19">
        <v>5.7692307692307687E-3</v>
      </c>
      <c r="AM44" s="19">
        <v>9.5238095238095247E-3</v>
      </c>
      <c r="AN44" s="19">
        <f t="shared" si="13"/>
        <v>1.1105570487551619</v>
      </c>
      <c r="AO44" s="19">
        <v>0</v>
      </c>
    </row>
    <row r="45" spans="1:41" ht="30" x14ac:dyDescent="0.25">
      <c r="A45" s="3"/>
      <c r="B45" s="7" t="s">
        <v>414</v>
      </c>
      <c r="C45" s="3" t="s">
        <v>415</v>
      </c>
      <c r="D45" s="19">
        <v>1</v>
      </c>
      <c r="E45" s="19">
        <v>1436</v>
      </c>
      <c r="F45" s="19">
        <f t="shared" si="2"/>
        <v>6.9637883008356546E-4</v>
      </c>
      <c r="G45" s="19">
        <f t="shared" si="3"/>
        <v>7.2696167496081694</v>
      </c>
      <c r="H45" s="19">
        <f t="shared" si="4"/>
        <v>5.0624072072480292E-3</v>
      </c>
      <c r="I45" s="19">
        <f t="shared" si="5"/>
        <v>5.0624072072480292E-2</v>
      </c>
      <c r="J45" s="19">
        <v>13</v>
      </c>
      <c r="K45" s="19">
        <v>23980</v>
      </c>
      <c r="L45" s="19">
        <v>1</v>
      </c>
      <c r="M45" s="19">
        <v>50</v>
      </c>
      <c r="N45" s="19">
        <f t="shared" si="0"/>
        <v>5.4211843202668891E-4</v>
      </c>
      <c r="O45" s="19">
        <f t="shared" si="1"/>
        <v>0.02</v>
      </c>
      <c r="P45" s="19">
        <f t="shared" si="6"/>
        <v>1.0842368640533778E-5</v>
      </c>
      <c r="Q45" s="19">
        <f t="shared" si="7"/>
        <v>1.0842368640533778E-3</v>
      </c>
      <c r="R45" s="19">
        <v>1</v>
      </c>
      <c r="S45" s="19">
        <v>312</v>
      </c>
      <c r="T45" s="2">
        <v>0</v>
      </c>
      <c r="U45" s="17">
        <v>1</v>
      </c>
      <c r="V45" s="19">
        <v>1</v>
      </c>
      <c r="W45" s="19">
        <v>50</v>
      </c>
      <c r="X45" s="19">
        <f t="shared" si="8"/>
        <v>3.205128205128205E-3</v>
      </c>
      <c r="Y45" s="19">
        <f t="shared" si="9"/>
        <v>1</v>
      </c>
      <c r="Z45" s="19">
        <f t="shared" si="10"/>
        <v>0.02</v>
      </c>
      <c r="AA45" s="19">
        <f t="shared" si="11"/>
        <v>6.4102564102564103E-4</v>
      </c>
      <c r="AB45" s="19">
        <v>1</v>
      </c>
      <c r="AC45" s="19">
        <v>50</v>
      </c>
      <c r="AD45" s="4">
        <v>14</v>
      </c>
      <c r="AE45" s="4">
        <v>1</v>
      </c>
      <c r="AF45" s="3">
        <v>12</v>
      </c>
      <c r="AG45" s="3">
        <v>1</v>
      </c>
      <c r="AH45" s="19">
        <f t="shared" si="12"/>
        <v>1.1904761904761906E-3</v>
      </c>
      <c r="AI45" s="7" t="s">
        <v>414</v>
      </c>
      <c r="AJ45" s="19">
        <v>5.0624072072480292E-2</v>
      </c>
      <c r="AK45" s="19">
        <v>1.0842368640533778E-3</v>
      </c>
      <c r="AL45" s="19">
        <v>6.4102564102564103E-4</v>
      </c>
      <c r="AM45" s="19">
        <v>1.1904761904761906E-3</v>
      </c>
      <c r="AN45" s="19">
        <f>(AJ45+AK45+AL45+AM45)-1</f>
        <v>-0.94646018923196451</v>
      </c>
      <c r="AO45" s="19">
        <v>1</v>
      </c>
    </row>
    <row r="46" spans="1:41" ht="30" x14ac:dyDescent="0.25">
      <c r="A46" s="3"/>
      <c r="B46" s="7" t="s">
        <v>416</v>
      </c>
      <c r="C46" s="3" t="s">
        <v>777</v>
      </c>
      <c r="D46" s="19">
        <v>3</v>
      </c>
      <c r="E46" s="19">
        <v>1436</v>
      </c>
      <c r="F46" s="19">
        <f t="shared" si="2"/>
        <v>2.0891364902506965E-3</v>
      </c>
      <c r="G46" s="19">
        <f t="shared" si="3"/>
        <v>6.1710044609400594</v>
      </c>
      <c r="H46" s="19">
        <f t="shared" si="4"/>
        <v>1.2892070600849707E-2</v>
      </c>
      <c r="I46" s="19">
        <f t="shared" si="5"/>
        <v>0.12892070600849706</v>
      </c>
      <c r="J46" s="19">
        <v>44</v>
      </c>
      <c r="K46" s="19">
        <v>23980</v>
      </c>
      <c r="L46" s="19">
        <v>3</v>
      </c>
      <c r="M46" s="19">
        <v>50</v>
      </c>
      <c r="N46" s="19">
        <f t="shared" si="0"/>
        <v>1.834862385321101E-3</v>
      </c>
      <c r="O46" s="19">
        <f t="shared" si="1"/>
        <v>0.06</v>
      </c>
      <c r="P46" s="19">
        <f t="shared" si="6"/>
        <v>1.1009174311926606E-4</v>
      </c>
      <c r="Q46" s="19">
        <f t="shared" si="7"/>
        <v>1.1009174311926606E-2</v>
      </c>
      <c r="R46" s="19">
        <v>2</v>
      </c>
      <c r="S46" s="19">
        <v>312</v>
      </c>
      <c r="T46" s="2">
        <v>0.25</v>
      </c>
      <c r="U46" s="17">
        <v>2</v>
      </c>
      <c r="V46" s="19">
        <v>3</v>
      </c>
      <c r="W46" s="19">
        <v>50</v>
      </c>
      <c r="X46" s="19">
        <f t="shared" si="8"/>
        <v>6.41025641025641E-3</v>
      </c>
      <c r="Y46" s="19">
        <f t="shared" si="9"/>
        <v>2.25</v>
      </c>
      <c r="Z46" s="19">
        <f t="shared" si="10"/>
        <v>0.06</v>
      </c>
      <c r="AA46" s="19">
        <f t="shared" si="11"/>
        <v>8.6538461538461526E-3</v>
      </c>
      <c r="AB46" s="19">
        <v>3</v>
      </c>
      <c r="AC46" s="19">
        <v>50</v>
      </c>
      <c r="AD46" s="4">
        <v>14</v>
      </c>
      <c r="AE46" s="4">
        <v>4</v>
      </c>
      <c r="AF46" s="3">
        <v>12</v>
      </c>
      <c r="AG46" s="3">
        <v>4</v>
      </c>
      <c r="AH46" s="19">
        <f t="shared" si="12"/>
        <v>5.7142857142857134E-2</v>
      </c>
      <c r="AI46" s="7" t="s">
        <v>416</v>
      </c>
      <c r="AJ46" s="19">
        <v>0.12892070600849706</v>
      </c>
      <c r="AK46" s="19">
        <v>1.1009174311926606E-2</v>
      </c>
      <c r="AL46" s="19">
        <v>8.6538461538461526E-3</v>
      </c>
      <c r="AM46" s="19">
        <v>5.7142857142857134E-2</v>
      </c>
      <c r="AN46" s="19">
        <f t="shared" si="13"/>
        <v>1.2057265836171269</v>
      </c>
      <c r="AO46" s="19">
        <v>0</v>
      </c>
    </row>
    <row r="47" spans="1:41" ht="30" x14ac:dyDescent="0.25">
      <c r="A47" s="3"/>
      <c r="B47" s="7" t="s">
        <v>417</v>
      </c>
      <c r="C47" s="3" t="s">
        <v>778</v>
      </c>
      <c r="D47" s="19">
        <v>5</v>
      </c>
      <c r="E47" s="19">
        <v>1436</v>
      </c>
      <c r="F47" s="19">
        <f t="shared" si="2"/>
        <v>3.4818941504178272E-3</v>
      </c>
      <c r="G47" s="19">
        <f t="shared" si="3"/>
        <v>5.6601788371740689</v>
      </c>
      <c r="H47" s="19">
        <f t="shared" si="4"/>
        <v>1.9708143583475168E-2</v>
      </c>
      <c r="I47" s="19">
        <f t="shared" si="5"/>
        <v>0.19708143583475168</v>
      </c>
      <c r="J47" s="19">
        <v>153</v>
      </c>
      <c r="K47" s="19">
        <v>23980</v>
      </c>
      <c r="L47" s="19">
        <v>5</v>
      </c>
      <c r="M47" s="19">
        <v>50</v>
      </c>
      <c r="N47" s="19">
        <f t="shared" si="0"/>
        <v>6.3803169307756463E-3</v>
      </c>
      <c r="O47" s="19">
        <f t="shared" si="1"/>
        <v>0.1</v>
      </c>
      <c r="P47" s="19">
        <f t="shared" si="6"/>
        <v>6.3803169307756469E-4</v>
      </c>
      <c r="Q47" s="19">
        <f t="shared" si="7"/>
        <v>6.3803169307756466E-2</v>
      </c>
      <c r="R47" s="19">
        <v>1</v>
      </c>
      <c r="S47" s="19">
        <v>312</v>
      </c>
      <c r="T47" s="2">
        <v>0.25</v>
      </c>
      <c r="U47" s="17">
        <v>1</v>
      </c>
      <c r="V47" s="19">
        <v>5</v>
      </c>
      <c r="W47" s="19">
        <v>50</v>
      </c>
      <c r="X47" s="19">
        <f t="shared" si="8"/>
        <v>3.205128205128205E-3</v>
      </c>
      <c r="Y47" s="19">
        <f t="shared" si="9"/>
        <v>1.25</v>
      </c>
      <c r="Z47" s="19">
        <f t="shared" si="10"/>
        <v>0.1</v>
      </c>
      <c r="AA47" s="19">
        <f t="shared" si="11"/>
        <v>4.0064102564102561E-3</v>
      </c>
      <c r="AB47" s="19">
        <v>5</v>
      </c>
      <c r="AC47" s="19">
        <v>50</v>
      </c>
      <c r="AD47" s="4">
        <v>14</v>
      </c>
      <c r="AE47" s="4">
        <v>2</v>
      </c>
      <c r="AF47" s="3">
        <v>12</v>
      </c>
      <c r="AG47" s="3">
        <v>1</v>
      </c>
      <c r="AH47" s="19">
        <f t="shared" si="12"/>
        <v>1.1904761904761906E-2</v>
      </c>
      <c r="AI47" s="7" t="s">
        <v>417</v>
      </c>
      <c r="AJ47" s="19">
        <v>0.19708143583475168</v>
      </c>
      <c r="AK47" s="19">
        <v>6.3803169307756466E-2</v>
      </c>
      <c r="AL47" s="19">
        <v>4.0064102564102561E-3</v>
      </c>
      <c r="AM47" s="19">
        <v>1.1904761904761906E-2</v>
      </c>
      <c r="AN47" s="19">
        <f>(AJ47+AK47+AL47+AM47)-1</f>
        <v>-0.72320422269631968</v>
      </c>
      <c r="AO47" s="19">
        <v>1</v>
      </c>
    </row>
    <row r="48" spans="1:41" ht="30" x14ac:dyDescent="0.25">
      <c r="A48" s="3"/>
      <c r="B48" s="10" t="s">
        <v>418</v>
      </c>
      <c r="C48" s="5" t="s">
        <v>419</v>
      </c>
      <c r="D48" s="19">
        <v>6</v>
      </c>
      <c r="E48" s="19">
        <v>1436</v>
      </c>
      <c r="F48" s="19">
        <f t="shared" si="2"/>
        <v>4.178272980501393E-3</v>
      </c>
      <c r="G48" s="19">
        <f t="shared" si="3"/>
        <v>5.4778572803801149</v>
      </c>
      <c r="H48" s="19">
        <f t="shared" si="4"/>
        <v>2.2887983065655076E-2</v>
      </c>
      <c r="I48" s="19">
        <f t="shared" si="5"/>
        <v>0.22887983065655076</v>
      </c>
      <c r="J48" s="19">
        <v>111</v>
      </c>
      <c r="K48" s="19">
        <v>23980</v>
      </c>
      <c r="L48" s="19">
        <v>6</v>
      </c>
      <c r="M48" s="19">
        <v>50</v>
      </c>
      <c r="N48" s="19">
        <f t="shared" si="0"/>
        <v>4.628857381150959E-3</v>
      </c>
      <c r="O48" s="19">
        <f t="shared" si="1"/>
        <v>0.12</v>
      </c>
      <c r="P48" s="19">
        <f t="shared" si="6"/>
        <v>5.5546288573811507E-4</v>
      </c>
      <c r="Q48" s="19">
        <f t="shared" si="7"/>
        <v>5.5546288573811504E-2</v>
      </c>
      <c r="R48" s="19">
        <v>1</v>
      </c>
      <c r="S48" s="19">
        <v>312</v>
      </c>
      <c r="T48" s="2">
        <v>0.25</v>
      </c>
      <c r="U48" s="17">
        <v>1</v>
      </c>
      <c r="V48" s="19">
        <v>6</v>
      </c>
      <c r="W48" s="19">
        <v>50</v>
      </c>
      <c r="X48" s="19">
        <f t="shared" si="8"/>
        <v>3.205128205128205E-3</v>
      </c>
      <c r="Y48" s="19">
        <f t="shared" si="9"/>
        <v>1.25</v>
      </c>
      <c r="Z48" s="19">
        <f t="shared" si="10"/>
        <v>0.12</v>
      </c>
      <c r="AA48" s="19">
        <f t="shared" si="11"/>
        <v>4.8076923076923071E-3</v>
      </c>
      <c r="AB48" s="19">
        <v>6</v>
      </c>
      <c r="AC48" s="19">
        <v>50</v>
      </c>
      <c r="AD48" s="4">
        <v>14</v>
      </c>
      <c r="AE48" s="4">
        <v>4</v>
      </c>
      <c r="AF48" s="3">
        <v>12</v>
      </c>
      <c r="AG48" s="3">
        <v>5</v>
      </c>
      <c r="AH48" s="19">
        <f t="shared" si="12"/>
        <v>0.14285714285714285</v>
      </c>
      <c r="AI48" s="10" t="s">
        <v>418</v>
      </c>
      <c r="AJ48" s="19">
        <v>0.22887983065655076</v>
      </c>
      <c r="AK48" s="19">
        <v>5.5546288573811504E-2</v>
      </c>
      <c r="AL48" s="19">
        <v>4.8076923076923071E-3</v>
      </c>
      <c r="AM48" s="19">
        <v>0.14285714285714285</v>
      </c>
      <c r="AN48" s="19">
        <f t="shared" si="13"/>
        <v>1.4320909543951974</v>
      </c>
      <c r="AO48" s="19">
        <v>0</v>
      </c>
    </row>
    <row r="49" spans="1:41" x14ac:dyDescent="0.25">
      <c r="A49" s="3"/>
      <c r="B49" s="7" t="s">
        <v>420</v>
      </c>
      <c r="C49" s="3" t="s">
        <v>779</v>
      </c>
      <c r="D49" s="19">
        <v>1</v>
      </c>
      <c r="E49" s="19">
        <v>1436</v>
      </c>
      <c r="F49" s="19">
        <f t="shared" si="2"/>
        <v>6.9637883008356546E-4</v>
      </c>
      <c r="G49" s="19">
        <f t="shared" si="3"/>
        <v>7.2696167496081694</v>
      </c>
      <c r="H49" s="19">
        <f t="shared" si="4"/>
        <v>5.0624072072480292E-3</v>
      </c>
      <c r="I49" s="19">
        <f t="shared" si="5"/>
        <v>5.0624072072480292E-2</v>
      </c>
      <c r="J49" s="19">
        <v>28</v>
      </c>
      <c r="K49" s="19">
        <v>23980</v>
      </c>
      <c r="L49" s="19">
        <v>1</v>
      </c>
      <c r="M49" s="19">
        <v>50</v>
      </c>
      <c r="N49" s="19">
        <f t="shared" si="0"/>
        <v>1.1676396997497916E-3</v>
      </c>
      <c r="O49" s="19">
        <f t="shared" si="1"/>
        <v>0.02</v>
      </c>
      <c r="P49" s="19">
        <f t="shared" si="6"/>
        <v>2.3352793994995832E-5</v>
      </c>
      <c r="Q49" s="19">
        <f t="shared" si="7"/>
        <v>2.3352793994995832E-3</v>
      </c>
      <c r="R49" s="19">
        <v>1</v>
      </c>
      <c r="S49" s="19">
        <v>312</v>
      </c>
      <c r="T49" s="2">
        <v>0.25</v>
      </c>
      <c r="U49" s="17">
        <v>1</v>
      </c>
      <c r="V49" s="19">
        <v>1</v>
      </c>
      <c r="W49" s="19">
        <v>50</v>
      </c>
      <c r="X49" s="19">
        <f t="shared" si="8"/>
        <v>3.205128205128205E-3</v>
      </c>
      <c r="Y49" s="19">
        <f t="shared" si="9"/>
        <v>1.25</v>
      </c>
      <c r="Z49" s="19">
        <f t="shared" si="10"/>
        <v>0.02</v>
      </c>
      <c r="AA49" s="19">
        <f t="shared" si="11"/>
        <v>8.0128205128205125E-4</v>
      </c>
      <c r="AB49" s="19">
        <v>1</v>
      </c>
      <c r="AC49" s="19">
        <v>50</v>
      </c>
      <c r="AD49" s="4">
        <v>14</v>
      </c>
      <c r="AE49" s="4">
        <v>4</v>
      </c>
      <c r="AF49" s="3">
        <v>12</v>
      </c>
      <c r="AG49" s="3">
        <v>4</v>
      </c>
      <c r="AH49" s="19">
        <f t="shared" si="12"/>
        <v>1.9047619047619049E-2</v>
      </c>
      <c r="AI49" s="7" t="s">
        <v>420</v>
      </c>
      <c r="AJ49" s="19">
        <v>5.0624072072480292E-2</v>
      </c>
      <c r="AK49" s="19">
        <v>2.3352793994995832E-3</v>
      </c>
      <c r="AL49" s="19">
        <v>8.0128205128205125E-4</v>
      </c>
      <c r="AM49" s="19">
        <v>1.9047619047619049E-2</v>
      </c>
      <c r="AN49" s="19">
        <f t="shared" si="13"/>
        <v>1.0728082525708809</v>
      </c>
      <c r="AO49" s="19">
        <v>0</v>
      </c>
    </row>
    <row r="50" spans="1:41" ht="30" x14ac:dyDescent="0.25">
      <c r="A50" s="3" t="s">
        <v>421</v>
      </c>
      <c r="B50" s="7" t="s">
        <v>422</v>
      </c>
      <c r="C50" s="3" t="s">
        <v>780</v>
      </c>
      <c r="D50" s="19">
        <v>12</v>
      </c>
      <c r="E50" s="19">
        <v>1436</v>
      </c>
      <c r="F50" s="19">
        <f t="shared" si="2"/>
        <v>8.356545961002786E-3</v>
      </c>
      <c r="G50" s="19">
        <f t="shared" si="3"/>
        <v>4.7847100998201695</v>
      </c>
      <c r="H50" s="19">
        <f t="shared" si="4"/>
        <v>3.9983649859221475E-2</v>
      </c>
      <c r="I50" s="19">
        <f t="shared" si="5"/>
        <v>0.39983649859221476</v>
      </c>
      <c r="J50" s="19">
        <v>170</v>
      </c>
      <c r="K50" s="19">
        <v>23980</v>
      </c>
      <c r="L50" s="19">
        <v>12</v>
      </c>
      <c r="M50" s="19">
        <v>50</v>
      </c>
      <c r="N50" s="19">
        <f t="shared" si="0"/>
        <v>7.0892410341951628E-3</v>
      </c>
      <c r="O50" s="19">
        <f t="shared" si="1"/>
        <v>0.24</v>
      </c>
      <c r="P50" s="19">
        <f t="shared" si="6"/>
        <v>1.701417848206839E-3</v>
      </c>
      <c r="Q50" s="19">
        <f t="shared" si="7"/>
        <v>0.1701417848206839</v>
      </c>
      <c r="R50" s="19">
        <v>2</v>
      </c>
      <c r="S50" s="19">
        <v>312</v>
      </c>
      <c r="T50" s="2">
        <v>0.25</v>
      </c>
      <c r="U50" s="17">
        <v>2</v>
      </c>
      <c r="V50" s="19">
        <v>12</v>
      </c>
      <c r="W50" s="19">
        <v>50</v>
      </c>
      <c r="X50" s="19">
        <f t="shared" si="8"/>
        <v>6.41025641025641E-3</v>
      </c>
      <c r="Y50" s="19">
        <f t="shared" si="9"/>
        <v>2.25</v>
      </c>
      <c r="Z50" s="19">
        <f t="shared" si="10"/>
        <v>0.24</v>
      </c>
      <c r="AA50" s="19">
        <f t="shared" si="11"/>
        <v>3.461538461538461E-2</v>
      </c>
      <c r="AB50" s="19">
        <v>12</v>
      </c>
      <c r="AC50" s="19">
        <v>50</v>
      </c>
      <c r="AD50" s="4">
        <v>14</v>
      </c>
      <c r="AE50" s="4">
        <v>3</v>
      </c>
      <c r="AF50" s="3">
        <v>12</v>
      </c>
      <c r="AG50" s="3">
        <v>3</v>
      </c>
      <c r="AH50" s="19">
        <f t="shared" si="12"/>
        <v>0.12857142857142856</v>
      </c>
      <c r="AI50" s="7" t="s">
        <v>422</v>
      </c>
      <c r="AJ50" s="19">
        <v>0.39983649859221476</v>
      </c>
      <c r="AK50" s="19">
        <v>0.1701417848206839</v>
      </c>
      <c r="AL50" s="19">
        <v>3.461538461538461E-2</v>
      </c>
      <c r="AM50" s="19">
        <v>0.12857142857142856</v>
      </c>
      <c r="AN50" s="19">
        <f t="shared" si="13"/>
        <v>1.7331650965997119</v>
      </c>
      <c r="AO50" s="19">
        <v>0</v>
      </c>
    </row>
    <row r="51" spans="1:41" ht="30" x14ac:dyDescent="0.25">
      <c r="A51" s="3"/>
      <c r="B51" s="7" t="s">
        <v>423</v>
      </c>
      <c r="C51" s="5" t="s">
        <v>781</v>
      </c>
      <c r="D51" s="19">
        <v>11</v>
      </c>
      <c r="E51" s="19">
        <v>1436</v>
      </c>
      <c r="F51" s="19">
        <f t="shared" si="2"/>
        <v>7.6601671309192198E-3</v>
      </c>
      <c r="G51" s="19">
        <f t="shared" si="3"/>
        <v>4.8717214768097987</v>
      </c>
      <c r="H51" s="19">
        <f t="shared" si="4"/>
        <v>3.7318200727651657E-2</v>
      </c>
      <c r="I51" s="19">
        <f t="shared" si="5"/>
        <v>0.37318200727651657</v>
      </c>
      <c r="J51" s="19">
        <v>161</v>
      </c>
      <c r="K51" s="19">
        <v>23980</v>
      </c>
      <c r="L51" s="19">
        <v>11</v>
      </c>
      <c r="M51" s="19">
        <v>50</v>
      </c>
      <c r="N51" s="19">
        <f t="shared" si="0"/>
        <v>6.7139282735613013E-3</v>
      </c>
      <c r="O51" s="19">
        <f t="shared" si="1"/>
        <v>0.22</v>
      </c>
      <c r="P51" s="19">
        <f t="shared" si="6"/>
        <v>1.4770642201834864E-3</v>
      </c>
      <c r="Q51" s="19">
        <f t="shared" si="7"/>
        <v>0.14770642201834863</v>
      </c>
      <c r="R51" s="19">
        <v>2</v>
      </c>
      <c r="S51" s="19">
        <v>312</v>
      </c>
      <c r="T51" s="2">
        <v>0.25</v>
      </c>
      <c r="U51" s="17">
        <v>2</v>
      </c>
      <c r="V51" s="19">
        <v>11</v>
      </c>
      <c r="W51" s="19">
        <v>50</v>
      </c>
      <c r="X51" s="19">
        <f t="shared" si="8"/>
        <v>6.41025641025641E-3</v>
      </c>
      <c r="Y51" s="19">
        <f t="shared" si="9"/>
        <v>2.25</v>
      </c>
      <c r="Z51" s="19">
        <f t="shared" si="10"/>
        <v>0.22</v>
      </c>
      <c r="AA51" s="19">
        <f t="shared" si="11"/>
        <v>3.1730769230769229E-2</v>
      </c>
      <c r="AB51" s="19">
        <v>11</v>
      </c>
      <c r="AC51" s="19">
        <v>50</v>
      </c>
      <c r="AD51" s="4">
        <v>14</v>
      </c>
      <c r="AE51" s="4">
        <v>3</v>
      </c>
      <c r="AF51" s="3">
        <v>12</v>
      </c>
      <c r="AG51" s="3">
        <v>3</v>
      </c>
      <c r="AH51" s="19">
        <f t="shared" si="12"/>
        <v>0.11785714285714285</v>
      </c>
      <c r="AI51" s="7" t="s">
        <v>423</v>
      </c>
      <c r="AJ51" s="19">
        <v>0.37318200727651657</v>
      </c>
      <c r="AK51" s="19">
        <v>0.14770642201834863</v>
      </c>
      <c r="AL51" s="19">
        <v>3.1730769230769229E-2</v>
      </c>
      <c r="AM51" s="19">
        <v>0.11785714285714285</v>
      </c>
      <c r="AN51" s="19">
        <f t="shared" si="13"/>
        <v>1.6704763413827775</v>
      </c>
      <c r="AO51" s="19">
        <v>0</v>
      </c>
    </row>
    <row r="52" spans="1:41" x14ac:dyDescent="0.25">
      <c r="A52" s="11" t="s">
        <v>424</v>
      </c>
      <c r="B52" s="7" t="s">
        <v>425</v>
      </c>
      <c r="C52" s="3" t="s">
        <v>782</v>
      </c>
      <c r="D52" s="19">
        <v>3</v>
      </c>
      <c r="E52" s="19">
        <v>1436</v>
      </c>
      <c r="F52" s="19">
        <f t="shared" si="2"/>
        <v>2.0891364902506965E-3</v>
      </c>
      <c r="G52" s="19">
        <f t="shared" si="3"/>
        <v>6.1710044609400594</v>
      </c>
      <c r="H52" s="19">
        <f t="shared" si="4"/>
        <v>1.2892070600849707E-2</v>
      </c>
      <c r="I52" s="19">
        <f t="shared" si="5"/>
        <v>0.12892070600849706</v>
      </c>
      <c r="J52" s="19">
        <v>47</v>
      </c>
      <c r="K52" s="19">
        <v>23980</v>
      </c>
      <c r="L52" s="19">
        <v>3</v>
      </c>
      <c r="M52" s="19">
        <v>50</v>
      </c>
      <c r="N52" s="19">
        <f t="shared" si="0"/>
        <v>1.9599666388657212E-3</v>
      </c>
      <c r="O52" s="19">
        <f t="shared" si="1"/>
        <v>0.06</v>
      </c>
      <c r="P52" s="19">
        <f t="shared" si="6"/>
        <v>1.1759799833194327E-4</v>
      </c>
      <c r="Q52" s="19">
        <f t="shared" si="7"/>
        <v>1.1759799833194327E-2</v>
      </c>
      <c r="R52" s="19">
        <v>2</v>
      </c>
      <c r="S52" s="19">
        <v>312</v>
      </c>
      <c r="T52" s="2">
        <v>0.25</v>
      </c>
      <c r="U52" s="17">
        <v>2</v>
      </c>
      <c r="V52" s="19">
        <v>3</v>
      </c>
      <c r="W52" s="19">
        <v>50</v>
      </c>
      <c r="X52" s="19">
        <f t="shared" si="8"/>
        <v>6.41025641025641E-3</v>
      </c>
      <c r="Y52" s="19">
        <f t="shared" si="9"/>
        <v>2.25</v>
      </c>
      <c r="Z52" s="19">
        <f t="shared" si="10"/>
        <v>0.06</v>
      </c>
      <c r="AA52" s="19">
        <f t="shared" si="11"/>
        <v>8.6538461538461526E-3</v>
      </c>
      <c r="AB52" s="19">
        <v>3</v>
      </c>
      <c r="AC52" s="19">
        <v>50</v>
      </c>
      <c r="AD52" s="4">
        <v>14</v>
      </c>
      <c r="AE52" s="4">
        <v>1</v>
      </c>
      <c r="AF52" s="3">
        <v>12</v>
      </c>
      <c r="AG52" s="3">
        <v>1</v>
      </c>
      <c r="AH52" s="19">
        <f t="shared" si="12"/>
        <v>3.5714285714285709E-3</v>
      </c>
      <c r="AI52" s="7" t="s">
        <v>425</v>
      </c>
      <c r="AJ52" s="19">
        <v>0.12892070600849706</v>
      </c>
      <c r="AK52" s="19">
        <v>1.1759799833194327E-2</v>
      </c>
      <c r="AL52" s="19">
        <v>8.6538461538461526E-3</v>
      </c>
      <c r="AM52" s="19">
        <v>3.5714285714285709E-3</v>
      </c>
      <c r="AN52" s="19">
        <f t="shared" ref="AN52:AN53" si="14">(AJ52+AK52+AL52+AM52)-1</f>
        <v>-0.84709421943303387</v>
      </c>
      <c r="AO52" s="19">
        <v>1</v>
      </c>
    </row>
    <row r="53" spans="1:41" x14ac:dyDescent="0.25">
      <c r="A53" s="11"/>
      <c r="B53" s="9" t="s">
        <v>426</v>
      </c>
      <c r="C53" s="3" t="s">
        <v>427</v>
      </c>
      <c r="D53" s="19">
        <v>2</v>
      </c>
      <c r="E53" s="19">
        <v>1436</v>
      </c>
      <c r="F53" s="19">
        <f t="shared" si="2"/>
        <v>1.3927576601671309E-3</v>
      </c>
      <c r="G53" s="19">
        <f t="shared" si="3"/>
        <v>6.576469569048224</v>
      </c>
      <c r="H53" s="19">
        <f t="shared" si="4"/>
        <v>9.1594283691479438E-3</v>
      </c>
      <c r="I53" s="19">
        <f t="shared" si="5"/>
        <v>9.1594283691479442E-2</v>
      </c>
      <c r="J53" s="19">
        <v>17</v>
      </c>
      <c r="K53" s="19">
        <v>23980</v>
      </c>
      <c r="L53" s="19">
        <v>2</v>
      </c>
      <c r="M53" s="19">
        <v>50</v>
      </c>
      <c r="N53" s="19">
        <f t="shared" si="0"/>
        <v>7.0892410341951621E-4</v>
      </c>
      <c r="O53" s="19">
        <f t="shared" si="1"/>
        <v>0.04</v>
      </c>
      <c r="P53" s="19">
        <f t="shared" si="6"/>
        <v>2.835696413678065E-5</v>
      </c>
      <c r="Q53" s="19">
        <f t="shared" si="7"/>
        <v>2.8356964136780649E-3</v>
      </c>
      <c r="R53" s="19">
        <v>1</v>
      </c>
      <c r="S53" s="19">
        <v>312</v>
      </c>
      <c r="T53" s="2">
        <v>0</v>
      </c>
      <c r="U53" s="17">
        <v>1</v>
      </c>
      <c r="V53" s="19">
        <v>2</v>
      </c>
      <c r="W53" s="19">
        <v>50</v>
      </c>
      <c r="X53" s="19">
        <f t="shared" si="8"/>
        <v>3.205128205128205E-3</v>
      </c>
      <c r="Y53" s="19">
        <f t="shared" si="9"/>
        <v>1</v>
      </c>
      <c r="Z53" s="19">
        <f t="shared" si="10"/>
        <v>0.04</v>
      </c>
      <c r="AA53" s="19">
        <f t="shared" si="11"/>
        <v>1.2820512820512821E-3</v>
      </c>
      <c r="AB53" s="19">
        <v>2</v>
      </c>
      <c r="AC53" s="19">
        <v>50</v>
      </c>
      <c r="AD53" s="4">
        <v>14</v>
      </c>
      <c r="AE53" s="4">
        <v>2</v>
      </c>
      <c r="AF53" s="3">
        <v>12</v>
      </c>
      <c r="AG53" s="3">
        <v>1</v>
      </c>
      <c r="AH53" s="19">
        <f t="shared" si="12"/>
        <v>4.7619047619047623E-3</v>
      </c>
      <c r="AI53" s="9" t="s">
        <v>426</v>
      </c>
      <c r="AJ53" s="19">
        <v>9.1594283691479442E-2</v>
      </c>
      <c r="AK53" s="19">
        <v>2.8356964136780649E-3</v>
      </c>
      <c r="AL53" s="19">
        <v>1.2820512820512821E-3</v>
      </c>
      <c r="AM53" s="19">
        <v>4.7619047619047623E-3</v>
      </c>
      <c r="AN53" s="19">
        <f t="shared" si="14"/>
        <v>-0.8995260638508864</v>
      </c>
      <c r="AO53" s="19">
        <v>1</v>
      </c>
    </row>
    <row r="54" spans="1:41" ht="30" x14ac:dyDescent="0.25">
      <c r="A54" s="3" t="s">
        <v>428</v>
      </c>
      <c r="B54" s="7" t="s">
        <v>429</v>
      </c>
      <c r="C54" s="3" t="s">
        <v>783</v>
      </c>
      <c r="D54" s="19">
        <v>1</v>
      </c>
      <c r="E54" s="19">
        <v>1436</v>
      </c>
      <c r="F54" s="19">
        <f t="shared" si="2"/>
        <v>6.9637883008356546E-4</v>
      </c>
      <c r="G54" s="19">
        <f t="shared" si="3"/>
        <v>7.2696167496081694</v>
      </c>
      <c r="H54" s="19">
        <f t="shared" si="4"/>
        <v>5.0624072072480292E-3</v>
      </c>
      <c r="I54" s="19">
        <f t="shared" si="5"/>
        <v>5.0624072072480292E-2</v>
      </c>
      <c r="J54" s="19">
        <v>9</v>
      </c>
      <c r="K54" s="19">
        <v>23980</v>
      </c>
      <c r="L54" s="19">
        <v>1</v>
      </c>
      <c r="M54" s="19">
        <v>50</v>
      </c>
      <c r="N54" s="19">
        <f t="shared" si="0"/>
        <v>3.7531276063386155E-4</v>
      </c>
      <c r="O54" s="19">
        <f t="shared" si="1"/>
        <v>0.02</v>
      </c>
      <c r="P54" s="19">
        <f t="shared" si="6"/>
        <v>7.506255212677231E-6</v>
      </c>
      <c r="Q54" s="19">
        <f t="shared" si="7"/>
        <v>7.5062552126772309E-4</v>
      </c>
      <c r="R54" s="19">
        <v>1</v>
      </c>
      <c r="S54" s="19">
        <v>312</v>
      </c>
      <c r="T54" s="2">
        <v>0.25</v>
      </c>
      <c r="U54" s="17">
        <v>1</v>
      </c>
      <c r="V54" s="19">
        <v>1</v>
      </c>
      <c r="W54" s="19">
        <v>50</v>
      </c>
      <c r="X54" s="19">
        <f t="shared" si="8"/>
        <v>3.205128205128205E-3</v>
      </c>
      <c r="Y54" s="19">
        <f t="shared" si="9"/>
        <v>1.25</v>
      </c>
      <c r="Z54" s="19">
        <f t="shared" si="10"/>
        <v>0.02</v>
      </c>
      <c r="AA54" s="19">
        <f t="shared" si="11"/>
        <v>8.0128205128205125E-4</v>
      </c>
      <c r="AB54" s="19">
        <v>1</v>
      </c>
      <c r="AC54" s="19">
        <v>50</v>
      </c>
      <c r="AD54" s="4">
        <v>14</v>
      </c>
      <c r="AE54" s="4">
        <v>2</v>
      </c>
      <c r="AF54" s="3">
        <v>12</v>
      </c>
      <c r="AG54" s="3">
        <v>1</v>
      </c>
      <c r="AH54" s="19">
        <f t="shared" si="12"/>
        <v>2.3809523809523812E-3</v>
      </c>
      <c r="AI54" s="7" t="s">
        <v>429</v>
      </c>
      <c r="AJ54" s="19">
        <v>5.0624072072480292E-2</v>
      </c>
      <c r="AK54" s="19">
        <v>7.5062552126772309E-4</v>
      </c>
      <c r="AL54" s="19">
        <v>8.0128205128205125E-4</v>
      </c>
      <c r="AM54" s="19">
        <v>2.3809523809523812E-3</v>
      </c>
      <c r="AN54" s="19">
        <f t="shared" si="13"/>
        <v>1.0545569320259824</v>
      </c>
      <c r="AO54" s="19">
        <v>0</v>
      </c>
    </row>
    <row r="55" spans="1:41" x14ac:dyDescent="0.25">
      <c r="A55" s="5"/>
      <c r="B55" s="9" t="s">
        <v>430</v>
      </c>
      <c r="C55" s="5" t="s">
        <v>431</v>
      </c>
      <c r="D55" s="19">
        <v>2</v>
      </c>
      <c r="E55" s="19">
        <v>1436</v>
      </c>
      <c r="F55" s="19">
        <f t="shared" si="2"/>
        <v>1.3927576601671309E-3</v>
      </c>
      <c r="G55" s="19">
        <f t="shared" si="3"/>
        <v>6.576469569048224</v>
      </c>
      <c r="H55" s="19">
        <f t="shared" si="4"/>
        <v>9.1594283691479438E-3</v>
      </c>
      <c r="I55" s="19">
        <f t="shared" si="5"/>
        <v>9.1594283691479442E-2</v>
      </c>
      <c r="J55" s="19">
        <v>36</v>
      </c>
      <c r="K55" s="19">
        <v>23980</v>
      </c>
      <c r="L55" s="19">
        <v>2</v>
      </c>
      <c r="M55" s="19">
        <v>50</v>
      </c>
      <c r="N55" s="19">
        <f t="shared" si="0"/>
        <v>1.5012510425354462E-3</v>
      </c>
      <c r="O55" s="19">
        <f t="shared" si="1"/>
        <v>0.04</v>
      </c>
      <c r="P55" s="19">
        <f t="shared" si="6"/>
        <v>6.0050041701417848E-5</v>
      </c>
      <c r="Q55" s="19">
        <f t="shared" si="7"/>
        <v>6.0050041701417848E-3</v>
      </c>
      <c r="R55" s="19">
        <v>1</v>
      </c>
      <c r="S55" s="19">
        <v>312</v>
      </c>
      <c r="T55" s="2">
        <v>0</v>
      </c>
      <c r="U55" s="17">
        <v>1</v>
      </c>
      <c r="V55" s="19">
        <v>2</v>
      </c>
      <c r="W55" s="19">
        <v>50</v>
      </c>
      <c r="X55" s="19">
        <f t="shared" si="8"/>
        <v>3.205128205128205E-3</v>
      </c>
      <c r="Y55" s="19">
        <f t="shared" si="9"/>
        <v>1</v>
      </c>
      <c r="Z55" s="19">
        <f t="shared" si="10"/>
        <v>0.04</v>
      </c>
      <c r="AA55" s="19">
        <f t="shared" si="11"/>
        <v>1.2820512820512821E-3</v>
      </c>
      <c r="AB55" s="19">
        <v>2</v>
      </c>
      <c r="AC55" s="19">
        <v>50</v>
      </c>
      <c r="AD55" s="4">
        <v>14</v>
      </c>
      <c r="AE55" s="4">
        <v>1</v>
      </c>
      <c r="AF55" s="3">
        <v>12</v>
      </c>
      <c r="AG55" s="3">
        <v>1</v>
      </c>
      <c r="AH55" s="19">
        <f t="shared" si="12"/>
        <v>2.3809523809523812E-3</v>
      </c>
      <c r="AI55" s="9" t="s">
        <v>430</v>
      </c>
      <c r="AJ55" s="19">
        <v>9.1594283691479442E-2</v>
      </c>
      <c r="AK55" s="19">
        <v>6.0050041701417848E-3</v>
      </c>
      <c r="AL55" s="19">
        <v>1.2820512820512821E-3</v>
      </c>
      <c r="AM55" s="19">
        <v>2.3809523809523812E-3</v>
      </c>
      <c r="AN55" s="19">
        <f>(AJ55+AK55+AL55+AM55)-1</f>
        <v>-0.89873770847537515</v>
      </c>
      <c r="AO55" s="19">
        <v>1</v>
      </c>
    </row>
    <row r="56" spans="1:41" x14ac:dyDescent="0.25">
      <c r="A56" s="3"/>
      <c r="B56" s="7" t="s">
        <v>432</v>
      </c>
      <c r="C56" s="4" t="s">
        <v>433</v>
      </c>
      <c r="D56" s="19">
        <v>1</v>
      </c>
      <c r="E56" s="19">
        <v>1436</v>
      </c>
      <c r="F56" s="19">
        <f t="shared" si="2"/>
        <v>6.9637883008356546E-4</v>
      </c>
      <c r="G56" s="19">
        <f t="shared" si="3"/>
        <v>7.2696167496081694</v>
      </c>
      <c r="H56" s="19">
        <f t="shared" si="4"/>
        <v>5.0624072072480292E-3</v>
      </c>
      <c r="I56" s="19">
        <f t="shared" si="5"/>
        <v>5.0624072072480292E-2</v>
      </c>
      <c r="J56" s="19">
        <v>15</v>
      </c>
      <c r="K56" s="19">
        <v>23980</v>
      </c>
      <c r="L56" s="19">
        <v>1</v>
      </c>
      <c r="M56" s="19">
        <v>50</v>
      </c>
      <c r="N56" s="19">
        <f t="shared" si="0"/>
        <v>6.2552126772310256E-4</v>
      </c>
      <c r="O56" s="19">
        <f t="shared" si="1"/>
        <v>0.02</v>
      </c>
      <c r="P56" s="19">
        <f t="shared" si="6"/>
        <v>1.2510425354462051E-5</v>
      </c>
      <c r="Q56" s="19">
        <f t="shared" si="7"/>
        <v>1.2510425354462051E-3</v>
      </c>
      <c r="R56" s="19">
        <v>1</v>
      </c>
      <c r="S56" s="19">
        <v>312</v>
      </c>
      <c r="T56" s="2">
        <v>0</v>
      </c>
      <c r="U56" s="17">
        <v>1</v>
      </c>
      <c r="V56" s="19">
        <v>1</v>
      </c>
      <c r="W56" s="19">
        <v>50</v>
      </c>
      <c r="X56" s="19">
        <f t="shared" si="8"/>
        <v>3.205128205128205E-3</v>
      </c>
      <c r="Y56" s="19">
        <f t="shared" si="9"/>
        <v>1</v>
      </c>
      <c r="Z56" s="19">
        <f t="shared" si="10"/>
        <v>0.02</v>
      </c>
      <c r="AA56" s="19">
        <f t="shared" si="11"/>
        <v>6.4102564102564103E-4</v>
      </c>
      <c r="AB56" s="19">
        <v>1</v>
      </c>
      <c r="AC56" s="19">
        <v>50</v>
      </c>
      <c r="AD56" s="4">
        <v>14</v>
      </c>
      <c r="AE56" s="4">
        <v>0</v>
      </c>
      <c r="AF56" s="3">
        <v>12</v>
      </c>
      <c r="AG56" s="3">
        <v>0</v>
      </c>
      <c r="AH56" s="19">
        <f t="shared" si="12"/>
        <v>0</v>
      </c>
      <c r="AI56" s="7" t="s">
        <v>432</v>
      </c>
      <c r="AJ56" s="19">
        <v>5.0624072072480292E-2</v>
      </c>
      <c r="AK56" s="19">
        <v>1.2510425354462051E-3</v>
      </c>
      <c r="AL56" s="19">
        <v>6.4102564102564103E-4</v>
      </c>
      <c r="AM56" s="19">
        <v>0</v>
      </c>
      <c r="AN56" s="19">
        <f t="shared" si="13"/>
        <v>1.0525161402489522</v>
      </c>
      <c r="AO56" s="19">
        <v>0</v>
      </c>
    </row>
    <row r="57" spans="1:41" ht="30" x14ac:dyDescent="0.25">
      <c r="A57" s="3" t="s">
        <v>434</v>
      </c>
      <c r="B57" s="7" t="s">
        <v>435</v>
      </c>
      <c r="C57" s="3" t="s">
        <v>784</v>
      </c>
      <c r="D57" s="19">
        <v>15</v>
      </c>
      <c r="E57" s="19">
        <v>1436</v>
      </c>
      <c r="F57" s="19">
        <f t="shared" si="2"/>
        <v>1.0445682451253482E-2</v>
      </c>
      <c r="G57" s="19">
        <f t="shared" si="3"/>
        <v>4.5615665485059598</v>
      </c>
      <c r="H57" s="19">
        <f t="shared" si="4"/>
        <v>4.7648675645953618E-2</v>
      </c>
      <c r="I57" s="19">
        <f t="shared" si="5"/>
        <v>0.4764867564595362</v>
      </c>
      <c r="J57" s="19">
        <v>223</v>
      </c>
      <c r="K57" s="19">
        <v>23980</v>
      </c>
      <c r="L57" s="19">
        <v>15</v>
      </c>
      <c r="M57" s="19">
        <v>50</v>
      </c>
      <c r="N57" s="19">
        <f t="shared" si="0"/>
        <v>9.2994161801501253E-3</v>
      </c>
      <c r="O57" s="19">
        <f t="shared" si="1"/>
        <v>0.3</v>
      </c>
      <c r="P57" s="19">
        <f t="shared" si="6"/>
        <v>2.7898248540450376E-3</v>
      </c>
      <c r="Q57" s="19">
        <f t="shared" si="7"/>
        <v>0.27898248540450377</v>
      </c>
      <c r="R57" s="19">
        <v>3</v>
      </c>
      <c r="S57" s="19">
        <v>312</v>
      </c>
      <c r="T57" s="2">
        <v>0.25</v>
      </c>
      <c r="U57" s="17">
        <v>3</v>
      </c>
      <c r="V57" s="19">
        <v>15</v>
      </c>
      <c r="W57" s="19">
        <v>50</v>
      </c>
      <c r="X57" s="19">
        <f t="shared" si="8"/>
        <v>9.6153846153846159E-3</v>
      </c>
      <c r="Y57" s="19">
        <f t="shared" si="9"/>
        <v>3.25</v>
      </c>
      <c r="Z57" s="19">
        <f t="shared" si="10"/>
        <v>0.3</v>
      </c>
      <c r="AA57" s="19">
        <f t="shared" si="11"/>
        <v>9.375E-2</v>
      </c>
      <c r="AB57" s="19">
        <v>15</v>
      </c>
      <c r="AC57" s="19">
        <v>50</v>
      </c>
      <c r="AD57" s="4">
        <v>14</v>
      </c>
      <c r="AE57" s="4">
        <v>5</v>
      </c>
      <c r="AF57" s="3">
        <v>12</v>
      </c>
      <c r="AG57" s="3">
        <v>5</v>
      </c>
      <c r="AH57" s="19">
        <f t="shared" si="12"/>
        <v>0.44642857142857145</v>
      </c>
      <c r="AI57" s="7" t="s">
        <v>435</v>
      </c>
      <c r="AJ57" s="19">
        <v>0.4764867564595362</v>
      </c>
      <c r="AK57" s="19">
        <v>0.27898248540450377</v>
      </c>
      <c r="AL57" s="19">
        <v>9.375E-2</v>
      </c>
      <c r="AM57" s="19">
        <v>0.44642857142857145</v>
      </c>
      <c r="AN57" s="19">
        <f t="shared" si="13"/>
        <v>2.2956478132926117</v>
      </c>
      <c r="AO57" s="19">
        <v>0</v>
      </c>
    </row>
    <row r="58" spans="1:41" ht="30" x14ac:dyDescent="0.25">
      <c r="A58" s="3"/>
      <c r="B58" s="11" t="s">
        <v>436</v>
      </c>
      <c r="C58" s="3" t="s">
        <v>785</v>
      </c>
      <c r="D58" s="19">
        <v>25</v>
      </c>
      <c r="E58" s="19">
        <v>1436</v>
      </c>
      <c r="F58" s="19">
        <f t="shared" si="2"/>
        <v>1.7409470752089137E-2</v>
      </c>
      <c r="G58" s="19">
        <f t="shared" si="3"/>
        <v>4.0507409247399684</v>
      </c>
      <c r="H58" s="19">
        <f t="shared" si="4"/>
        <v>7.0521255653550982E-2</v>
      </c>
      <c r="I58" s="19">
        <f t="shared" si="5"/>
        <v>0.70521255653550985</v>
      </c>
      <c r="J58" s="19">
        <v>220</v>
      </c>
      <c r="K58" s="19">
        <v>23980</v>
      </c>
      <c r="L58" s="19">
        <v>25</v>
      </c>
      <c r="M58" s="19">
        <v>50</v>
      </c>
      <c r="N58" s="19">
        <f t="shared" si="0"/>
        <v>9.1743119266055051E-3</v>
      </c>
      <c r="O58" s="19">
        <f t="shared" si="1"/>
        <v>0.5</v>
      </c>
      <c r="P58" s="19">
        <f t="shared" si="6"/>
        <v>4.5871559633027525E-3</v>
      </c>
      <c r="Q58" s="19">
        <f t="shared" si="7"/>
        <v>0.45871559633027525</v>
      </c>
      <c r="R58" s="19">
        <v>1</v>
      </c>
      <c r="S58" s="19">
        <v>312</v>
      </c>
      <c r="T58" s="2">
        <v>0.25</v>
      </c>
      <c r="U58" s="17">
        <v>1</v>
      </c>
      <c r="V58" s="19">
        <v>25</v>
      </c>
      <c r="W58" s="19">
        <v>50</v>
      </c>
      <c r="X58" s="19">
        <f t="shared" si="8"/>
        <v>3.205128205128205E-3</v>
      </c>
      <c r="Y58" s="19">
        <f t="shared" si="9"/>
        <v>1.25</v>
      </c>
      <c r="Z58" s="19">
        <f t="shared" si="10"/>
        <v>0.5</v>
      </c>
      <c r="AA58" s="19">
        <f t="shared" si="11"/>
        <v>2.003205128205128E-2</v>
      </c>
      <c r="AB58" s="19">
        <v>25</v>
      </c>
      <c r="AC58" s="19">
        <v>50</v>
      </c>
      <c r="AD58" s="4">
        <v>14</v>
      </c>
      <c r="AE58" s="4">
        <v>5</v>
      </c>
      <c r="AF58" s="3">
        <v>12</v>
      </c>
      <c r="AG58" s="3">
        <v>5</v>
      </c>
      <c r="AH58" s="19">
        <f t="shared" si="12"/>
        <v>0.74404761904761907</v>
      </c>
      <c r="AI58" s="11" t="s">
        <v>436</v>
      </c>
      <c r="AJ58" s="19">
        <v>0.70521255653550985</v>
      </c>
      <c r="AK58" s="19">
        <v>0.45871559633027525</v>
      </c>
      <c r="AL58" s="19">
        <v>2.003205128205128E-2</v>
      </c>
      <c r="AM58" s="19">
        <v>0.74404761904761907</v>
      </c>
      <c r="AN58" s="19">
        <f t="shared" si="13"/>
        <v>2.9280078231954558</v>
      </c>
      <c r="AO58" s="19">
        <v>0</v>
      </c>
    </row>
    <row r="59" spans="1:41" ht="30" x14ac:dyDescent="0.25">
      <c r="A59" s="3"/>
      <c r="B59" s="7" t="s">
        <v>437</v>
      </c>
      <c r="C59" s="3" t="s">
        <v>786</v>
      </c>
      <c r="D59" s="19">
        <v>9</v>
      </c>
      <c r="E59" s="19">
        <v>1436</v>
      </c>
      <c r="F59" s="19">
        <f t="shared" si="2"/>
        <v>6.267409470752089E-3</v>
      </c>
      <c r="G59" s="19">
        <f t="shared" si="3"/>
        <v>5.0723921722719503</v>
      </c>
      <c r="H59" s="19">
        <f t="shared" si="4"/>
        <v>3.1790758739865983E-2</v>
      </c>
      <c r="I59" s="19">
        <f t="shared" si="5"/>
        <v>0.31790758739865982</v>
      </c>
      <c r="J59" s="19">
        <v>168</v>
      </c>
      <c r="K59" s="19">
        <v>23980</v>
      </c>
      <c r="L59" s="19">
        <v>9</v>
      </c>
      <c r="M59" s="19">
        <v>50</v>
      </c>
      <c r="N59" s="19">
        <f t="shared" si="0"/>
        <v>7.005838198498749E-3</v>
      </c>
      <c r="O59" s="19">
        <f t="shared" si="1"/>
        <v>0.18</v>
      </c>
      <c r="P59" s="19">
        <f t="shared" si="6"/>
        <v>1.2610508757297748E-3</v>
      </c>
      <c r="Q59" s="19">
        <f t="shared" si="7"/>
        <v>0.12610508757297748</v>
      </c>
      <c r="R59" s="19">
        <v>2</v>
      </c>
      <c r="S59" s="19">
        <v>312</v>
      </c>
      <c r="T59" s="2">
        <v>0.25</v>
      </c>
      <c r="U59" s="17">
        <v>2</v>
      </c>
      <c r="V59" s="19">
        <v>9</v>
      </c>
      <c r="W59" s="19">
        <v>50</v>
      </c>
      <c r="X59" s="19">
        <f t="shared" si="8"/>
        <v>6.41025641025641E-3</v>
      </c>
      <c r="Y59" s="19">
        <f t="shared" si="9"/>
        <v>2.25</v>
      </c>
      <c r="Z59" s="19">
        <f t="shared" si="10"/>
        <v>0.18</v>
      </c>
      <c r="AA59" s="19">
        <f t="shared" si="11"/>
        <v>2.5961538461538456E-2</v>
      </c>
      <c r="AB59" s="19">
        <v>9</v>
      </c>
      <c r="AC59" s="19">
        <v>50</v>
      </c>
      <c r="AD59" s="4">
        <v>14</v>
      </c>
      <c r="AE59" s="4">
        <v>5</v>
      </c>
      <c r="AF59" s="3">
        <v>12</v>
      </c>
      <c r="AG59" s="3">
        <v>5</v>
      </c>
      <c r="AH59" s="19">
        <f t="shared" si="12"/>
        <v>0.26785714285714285</v>
      </c>
      <c r="AI59" s="7" t="s">
        <v>437</v>
      </c>
      <c r="AJ59" s="19">
        <v>0.31790758739865982</v>
      </c>
      <c r="AK59" s="19">
        <v>0.12610508757297748</v>
      </c>
      <c r="AL59" s="19">
        <v>2.5961538461538456E-2</v>
      </c>
      <c r="AM59" s="19">
        <v>0.26785714285714285</v>
      </c>
      <c r="AN59" s="19">
        <f t="shared" si="13"/>
        <v>1.7378313562903187</v>
      </c>
      <c r="AO59" s="19">
        <v>0</v>
      </c>
    </row>
    <row r="60" spans="1:41" x14ac:dyDescent="0.25">
      <c r="A60" s="3" t="s">
        <v>438</v>
      </c>
      <c r="B60" s="5" t="s">
        <v>439</v>
      </c>
      <c r="C60" s="5" t="s">
        <v>787</v>
      </c>
      <c r="D60" s="19">
        <v>6</v>
      </c>
      <c r="E60" s="19">
        <v>1436</v>
      </c>
      <c r="F60" s="19">
        <f t="shared" si="2"/>
        <v>4.178272980501393E-3</v>
      </c>
      <c r="G60" s="19">
        <f t="shared" si="3"/>
        <v>5.4778572803801149</v>
      </c>
      <c r="H60" s="19">
        <f t="shared" si="4"/>
        <v>2.2887983065655076E-2</v>
      </c>
      <c r="I60" s="19">
        <f t="shared" si="5"/>
        <v>0.22887983065655076</v>
      </c>
      <c r="J60" s="19">
        <v>18</v>
      </c>
      <c r="K60" s="19">
        <v>23980</v>
      </c>
      <c r="L60" s="19">
        <v>6</v>
      </c>
      <c r="M60" s="19">
        <v>50</v>
      </c>
      <c r="N60" s="19">
        <f t="shared" si="0"/>
        <v>7.5062552126772309E-4</v>
      </c>
      <c r="O60" s="19">
        <f t="shared" si="1"/>
        <v>0.12</v>
      </c>
      <c r="P60" s="19">
        <f t="shared" si="6"/>
        <v>9.0075062552126762E-5</v>
      </c>
      <c r="Q60" s="19">
        <f t="shared" si="7"/>
        <v>9.0075062552126758E-3</v>
      </c>
      <c r="R60" s="19">
        <v>1</v>
      </c>
      <c r="S60" s="19">
        <v>312</v>
      </c>
      <c r="T60" s="2">
        <v>0</v>
      </c>
      <c r="U60" s="17">
        <v>1</v>
      </c>
      <c r="V60" s="19">
        <v>6</v>
      </c>
      <c r="W60" s="19">
        <v>50</v>
      </c>
      <c r="X60" s="19">
        <f t="shared" si="8"/>
        <v>3.205128205128205E-3</v>
      </c>
      <c r="Y60" s="19">
        <f t="shared" si="9"/>
        <v>1</v>
      </c>
      <c r="Z60" s="19">
        <f t="shared" si="10"/>
        <v>0.12</v>
      </c>
      <c r="AA60" s="19">
        <f t="shared" si="11"/>
        <v>3.8461538461538455E-3</v>
      </c>
      <c r="AB60" s="19">
        <v>6</v>
      </c>
      <c r="AC60" s="19">
        <v>50</v>
      </c>
      <c r="AD60" s="4">
        <v>14</v>
      </c>
      <c r="AE60" s="4">
        <v>4</v>
      </c>
      <c r="AF60" s="3">
        <v>12</v>
      </c>
      <c r="AG60" s="3">
        <v>2</v>
      </c>
      <c r="AH60" s="19">
        <f t="shared" si="12"/>
        <v>5.7142857142857134E-2</v>
      </c>
      <c r="AI60" s="5" t="s">
        <v>439</v>
      </c>
      <c r="AJ60" s="19">
        <v>0.22887983065655076</v>
      </c>
      <c r="AK60" s="19">
        <v>9.0075062552126758E-3</v>
      </c>
      <c r="AL60" s="19">
        <v>3.8461538461538455E-3</v>
      </c>
      <c r="AM60" s="19">
        <v>5.7142857142857134E-2</v>
      </c>
      <c r="AN60" s="19">
        <f t="shared" si="13"/>
        <v>1.2988763479007743</v>
      </c>
      <c r="AO60" s="19">
        <v>0</v>
      </c>
    </row>
    <row r="61" spans="1:41" ht="30" x14ac:dyDescent="0.25">
      <c r="A61" s="5"/>
      <c r="B61" s="7" t="s">
        <v>440</v>
      </c>
      <c r="C61" s="3" t="s">
        <v>441</v>
      </c>
      <c r="D61" s="19">
        <v>7</v>
      </c>
      <c r="E61" s="19">
        <v>1436</v>
      </c>
      <c r="F61" s="19">
        <f t="shared" si="2"/>
        <v>4.8746518105849583E-3</v>
      </c>
      <c r="G61" s="19">
        <f t="shared" si="3"/>
        <v>5.3237066005528559</v>
      </c>
      <c r="H61" s="19">
        <f t="shared" si="4"/>
        <v>2.5951216019408072E-2</v>
      </c>
      <c r="I61" s="19">
        <f t="shared" si="5"/>
        <v>0.25951216019408074</v>
      </c>
      <c r="J61" s="19">
        <v>190</v>
      </c>
      <c r="K61" s="19">
        <v>23980</v>
      </c>
      <c r="L61" s="19">
        <v>7</v>
      </c>
      <c r="M61" s="19">
        <v>50</v>
      </c>
      <c r="N61" s="19">
        <f t="shared" si="0"/>
        <v>7.9232693911592995E-3</v>
      </c>
      <c r="O61" s="19">
        <f t="shared" si="1"/>
        <v>0.14000000000000001</v>
      </c>
      <c r="P61" s="19">
        <f t="shared" si="6"/>
        <v>1.1092577147623021E-3</v>
      </c>
      <c r="Q61" s="19">
        <f t="shared" si="7"/>
        <v>0.1109257714762302</v>
      </c>
      <c r="R61" s="19">
        <v>2</v>
      </c>
      <c r="S61" s="19">
        <v>312</v>
      </c>
      <c r="T61" s="2">
        <v>0</v>
      </c>
      <c r="U61" s="17">
        <v>2</v>
      </c>
      <c r="V61" s="19">
        <v>7</v>
      </c>
      <c r="W61" s="19">
        <v>50</v>
      </c>
      <c r="X61" s="19">
        <f t="shared" si="8"/>
        <v>6.41025641025641E-3</v>
      </c>
      <c r="Y61" s="19">
        <f t="shared" si="9"/>
        <v>2</v>
      </c>
      <c r="Z61" s="19">
        <f t="shared" si="10"/>
        <v>0.14000000000000001</v>
      </c>
      <c r="AA61" s="19">
        <f t="shared" si="11"/>
        <v>1.7948717948717951E-2</v>
      </c>
      <c r="AB61" s="19">
        <v>7</v>
      </c>
      <c r="AC61" s="19">
        <v>50</v>
      </c>
      <c r="AD61" s="4">
        <v>14</v>
      </c>
      <c r="AE61" s="4">
        <v>3</v>
      </c>
      <c r="AF61" s="3">
        <v>12</v>
      </c>
      <c r="AG61" s="3">
        <v>2</v>
      </c>
      <c r="AH61" s="19">
        <f t="shared" si="12"/>
        <v>0.05</v>
      </c>
      <c r="AI61" s="7" t="s">
        <v>440</v>
      </c>
      <c r="AJ61" s="19">
        <v>0.25951216019408074</v>
      </c>
      <c r="AK61" s="19">
        <v>0.1109257714762302</v>
      </c>
      <c r="AL61" s="19">
        <v>1.7948717948717951E-2</v>
      </c>
      <c r="AM61" s="19">
        <v>0.05</v>
      </c>
      <c r="AN61" s="19">
        <f t="shared" si="13"/>
        <v>1.4383866496190287</v>
      </c>
      <c r="AO61" s="19">
        <v>0</v>
      </c>
    </row>
    <row r="62" spans="1:41" ht="30" x14ac:dyDescent="0.25">
      <c r="A62" s="3"/>
      <c r="B62" s="7" t="s">
        <v>442</v>
      </c>
      <c r="C62" s="3" t="s">
        <v>788</v>
      </c>
      <c r="D62" s="19">
        <v>2</v>
      </c>
      <c r="E62" s="19">
        <v>1436</v>
      </c>
      <c r="F62" s="19">
        <f t="shared" si="2"/>
        <v>1.3927576601671309E-3</v>
      </c>
      <c r="G62" s="19">
        <f t="shared" si="3"/>
        <v>6.576469569048224</v>
      </c>
      <c r="H62" s="19">
        <f t="shared" si="4"/>
        <v>9.1594283691479438E-3</v>
      </c>
      <c r="I62" s="19">
        <f t="shared" si="5"/>
        <v>9.1594283691479442E-2</v>
      </c>
      <c r="J62" s="19">
        <v>161</v>
      </c>
      <c r="K62" s="19">
        <v>23980</v>
      </c>
      <c r="L62" s="19">
        <v>2</v>
      </c>
      <c r="M62" s="19">
        <v>50</v>
      </c>
      <c r="N62" s="19">
        <f t="shared" si="0"/>
        <v>6.7139282735613013E-3</v>
      </c>
      <c r="O62" s="19">
        <f t="shared" si="1"/>
        <v>0.04</v>
      </c>
      <c r="P62" s="19">
        <f t="shared" si="6"/>
        <v>2.6855713094245208E-4</v>
      </c>
      <c r="Q62" s="19">
        <f t="shared" si="7"/>
        <v>2.6855713094245209E-2</v>
      </c>
      <c r="R62" s="19">
        <v>1</v>
      </c>
      <c r="S62" s="19">
        <v>312</v>
      </c>
      <c r="T62" s="2">
        <v>0</v>
      </c>
      <c r="U62" s="17">
        <v>1</v>
      </c>
      <c r="V62" s="19">
        <v>2</v>
      </c>
      <c r="W62" s="19">
        <v>50</v>
      </c>
      <c r="X62" s="19">
        <f t="shared" si="8"/>
        <v>3.205128205128205E-3</v>
      </c>
      <c r="Y62" s="19">
        <f t="shared" si="9"/>
        <v>1</v>
      </c>
      <c r="Z62" s="19">
        <f t="shared" si="10"/>
        <v>0.04</v>
      </c>
      <c r="AA62" s="19">
        <f t="shared" si="11"/>
        <v>1.2820512820512821E-3</v>
      </c>
      <c r="AB62" s="19">
        <v>2</v>
      </c>
      <c r="AC62" s="19">
        <v>50</v>
      </c>
      <c r="AD62" s="4">
        <v>14</v>
      </c>
      <c r="AE62" s="4">
        <v>1</v>
      </c>
      <c r="AF62" s="3">
        <v>12</v>
      </c>
      <c r="AG62" s="3">
        <v>1</v>
      </c>
      <c r="AH62" s="19">
        <f t="shared" si="12"/>
        <v>2.3809523809523812E-3</v>
      </c>
      <c r="AI62" s="7" t="s">
        <v>442</v>
      </c>
      <c r="AJ62" s="19">
        <v>9.1594283691479442E-2</v>
      </c>
      <c r="AK62" s="19">
        <v>2.6855713094245209E-2</v>
      </c>
      <c r="AL62" s="19">
        <v>1.2820512820512821E-3</v>
      </c>
      <c r="AM62" s="19">
        <v>2.3809523809523812E-3</v>
      </c>
      <c r="AN62" s="19">
        <f t="shared" si="13"/>
        <v>1.1221130004487283</v>
      </c>
      <c r="AO62" s="19">
        <v>0</v>
      </c>
    </row>
    <row r="63" spans="1:41" x14ac:dyDescent="0.25">
      <c r="A63" s="5" t="s">
        <v>150</v>
      </c>
      <c r="B63" s="5" t="s">
        <v>150</v>
      </c>
      <c r="C63" s="5" t="s">
        <v>443</v>
      </c>
      <c r="D63" s="19">
        <v>1</v>
      </c>
      <c r="E63" s="19">
        <v>1436</v>
      </c>
      <c r="F63" s="19">
        <f t="shared" si="2"/>
        <v>6.9637883008356546E-4</v>
      </c>
      <c r="G63" s="19">
        <f t="shared" si="3"/>
        <v>7.2696167496081694</v>
      </c>
      <c r="H63" s="19">
        <f t="shared" si="4"/>
        <v>5.0624072072480292E-3</v>
      </c>
      <c r="I63" s="19">
        <f t="shared" si="5"/>
        <v>5.0624072072480292E-2</v>
      </c>
      <c r="J63" s="19">
        <v>11</v>
      </c>
      <c r="K63" s="19">
        <v>23980</v>
      </c>
      <c r="L63" s="19">
        <v>1</v>
      </c>
      <c r="M63" s="19">
        <v>50</v>
      </c>
      <c r="N63" s="19">
        <f t="shared" si="0"/>
        <v>4.5871559633027525E-4</v>
      </c>
      <c r="O63" s="19">
        <f t="shared" si="1"/>
        <v>0.02</v>
      </c>
      <c r="P63" s="19">
        <f t="shared" si="6"/>
        <v>9.1743119266055056E-6</v>
      </c>
      <c r="Q63" s="19">
        <f t="shared" si="7"/>
        <v>9.1743119266055051E-4</v>
      </c>
      <c r="R63" s="19">
        <v>2</v>
      </c>
      <c r="S63" s="19">
        <v>312</v>
      </c>
      <c r="T63" s="2">
        <v>0</v>
      </c>
      <c r="U63" s="17">
        <v>2</v>
      </c>
      <c r="V63" s="19">
        <v>1</v>
      </c>
      <c r="W63" s="19">
        <v>50</v>
      </c>
      <c r="X63" s="19">
        <f t="shared" si="8"/>
        <v>6.41025641025641E-3</v>
      </c>
      <c r="Y63" s="19">
        <f t="shared" si="9"/>
        <v>2</v>
      </c>
      <c r="Z63" s="19">
        <f t="shared" si="10"/>
        <v>0.02</v>
      </c>
      <c r="AA63" s="19">
        <f t="shared" si="11"/>
        <v>2.5641025641025641E-3</v>
      </c>
      <c r="AB63" s="19">
        <v>1</v>
      </c>
      <c r="AC63" s="19">
        <v>50</v>
      </c>
      <c r="AD63" s="4">
        <v>14</v>
      </c>
      <c r="AE63" s="4">
        <v>1</v>
      </c>
      <c r="AF63" s="3">
        <v>12</v>
      </c>
      <c r="AG63" s="3">
        <v>1</v>
      </c>
      <c r="AH63" s="19">
        <f t="shared" si="12"/>
        <v>1.1904761904761906E-3</v>
      </c>
      <c r="AI63" s="5" t="s">
        <v>150</v>
      </c>
      <c r="AJ63" s="19">
        <v>5.0624072072480292E-2</v>
      </c>
      <c r="AK63" s="19">
        <v>9.1743119266055051E-4</v>
      </c>
      <c r="AL63" s="19">
        <v>2.5641025641025641E-3</v>
      </c>
      <c r="AM63" s="19">
        <v>1.1904761904761906E-3</v>
      </c>
      <c r="AN63" s="19">
        <f t="shared" si="13"/>
        <v>1.0552960820197197</v>
      </c>
      <c r="AO63" s="19">
        <v>0</v>
      </c>
    </row>
    <row r="64" spans="1:41" x14ac:dyDescent="0.25">
      <c r="A64" s="3" t="s">
        <v>444</v>
      </c>
      <c r="B64" s="7" t="s">
        <v>445</v>
      </c>
      <c r="C64" s="3" t="s">
        <v>789</v>
      </c>
      <c r="D64" s="19">
        <v>6</v>
      </c>
      <c r="E64" s="19">
        <v>1436</v>
      </c>
      <c r="F64" s="19">
        <f t="shared" si="2"/>
        <v>4.178272980501393E-3</v>
      </c>
      <c r="G64" s="19">
        <f t="shared" si="3"/>
        <v>5.4778572803801149</v>
      </c>
      <c r="H64" s="19">
        <f t="shared" si="4"/>
        <v>2.2887983065655076E-2</v>
      </c>
      <c r="I64" s="19">
        <f t="shared" si="5"/>
        <v>0.22887983065655076</v>
      </c>
      <c r="J64" s="19">
        <v>110</v>
      </c>
      <c r="K64" s="19">
        <v>23980</v>
      </c>
      <c r="L64" s="19">
        <v>6</v>
      </c>
      <c r="M64" s="19">
        <v>50</v>
      </c>
      <c r="N64" s="19">
        <f t="shared" si="0"/>
        <v>4.5871559633027525E-3</v>
      </c>
      <c r="O64" s="19">
        <f t="shared" si="1"/>
        <v>0.12</v>
      </c>
      <c r="P64" s="19">
        <f t="shared" si="6"/>
        <v>5.5045871559633033E-4</v>
      </c>
      <c r="Q64" s="19">
        <f t="shared" si="7"/>
        <v>5.5045871559633031E-2</v>
      </c>
      <c r="R64" s="19">
        <v>2</v>
      </c>
      <c r="S64" s="19">
        <v>312</v>
      </c>
      <c r="T64" s="2">
        <v>0.25</v>
      </c>
      <c r="U64" s="17">
        <v>2</v>
      </c>
      <c r="V64" s="19">
        <v>6</v>
      </c>
      <c r="W64" s="19">
        <v>50</v>
      </c>
      <c r="X64" s="19">
        <f t="shared" si="8"/>
        <v>6.41025641025641E-3</v>
      </c>
      <c r="Y64" s="19">
        <f t="shared" si="9"/>
        <v>2.25</v>
      </c>
      <c r="Z64" s="19">
        <f t="shared" si="10"/>
        <v>0.12</v>
      </c>
      <c r="AA64" s="19">
        <f t="shared" si="11"/>
        <v>1.7307692307692305E-2</v>
      </c>
      <c r="AB64" s="19">
        <v>6</v>
      </c>
      <c r="AC64" s="19">
        <v>50</v>
      </c>
      <c r="AD64" s="4">
        <v>14</v>
      </c>
      <c r="AE64" s="4">
        <v>1</v>
      </c>
      <c r="AF64" s="3">
        <v>12</v>
      </c>
      <c r="AG64" s="3">
        <v>1</v>
      </c>
      <c r="AH64" s="19">
        <f t="shared" si="12"/>
        <v>7.1428571428571418E-3</v>
      </c>
      <c r="AI64" s="7" t="s">
        <v>445</v>
      </c>
      <c r="AJ64" s="19">
        <v>0.22887983065655076</v>
      </c>
      <c r="AK64" s="19">
        <v>5.5045871559633031E-2</v>
      </c>
      <c r="AL64" s="19">
        <v>1.7307692307692305E-2</v>
      </c>
      <c r="AM64" s="19">
        <v>7.1428571428571418E-3</v>
      </c>
      <c r="AN64" s="19">
        <f t="shared" si="13"/>
        <v>1.3083762516667332</v>
      </c>
      <c r="AO64" s="19">
        <v>0</v>
      </c>
    </row>
    <row r="65" spans="1:41" x14ac:dyDescent="0.25">
      <c r="A65" s="3"/>
      <c r="B65" s="3" t="s">
        <v>446</v>
      </c>
      <c r="C65" s="3" t="s">
        <v>447</v>
      </c>
      <c r="D65" s="19">
        <v>12</v>
      </c>
      <c r="E65" s="19">
        <v>1436</v>
      </c>
      <c r="F65" s="19">
        <f t="shared" si="2"/>
        <v>8.356545961002786E-3</v>
      </c>
      <c r="G65" s="19">
        <f t="shared" si="3"/>
        <v>4.7847100998201695</v>
      </c>
      <c r="H65" s="19">
        <f t="shared" si="4"/>
        <v>3.9983649859221475E-2</v>
      </c>
      <c r="I65" s="19">
        <f t="shared" si="5"/>
        <v>0.39983649859221476</v>
      </c>
      <c r="J65" s="19">
        <v>245</v>
      </c>
      <c r="K65" s="19">
        <v>23980</v>
      </c>
      <c r="L65" s="19">
        <v>12</v>
      </c>
      <c r="M65" s="19">
        <v>50</v>
      </c>
      <c r="N65" s="19">
        <f t="shared" si="0"/>
        <v>1.0216847372810676E-2</v>
      </c>
      <c r="O65" s="19">
        <f t="shared" si="1"/>
        <v>0.24</v>
      </c>
      <c r="P65" s="19">
        <f t="shared" si="6"/>
        <v>2.4520433694745622E-3</v>
      </c>
      <c r="Q65" s="19">
        <f t="shared" si="7"/>
        <v>0.24520433694745622</v>
      </c>
      <c r="R65" s="19">
        <v>1</v>
      </c>
      <c r="S65" s="19">
        <v>312</v>
      </c>
      <c r="T65" s="2">
        <v>0.25</v>
      </c>
      <c r="U65" s="17">
        <v>1</v>
      </c>
      <c r="V65" s="19">
        <v>12</v>
      </c>
      <c r="W65" s="19">
        <v>50</v>
      </c>
      <c r="X65" s="19">
        <f t="shared" si="8"/>
        <v>3.205128205128205E-3</v>
      </c>
      <c r="Y65" s="19">
        <f t="shared" si="9"/>
        <v>1.25</v>
      </c>
      <c r="Z65" s="19">
        <f t="shared" si="10"/>
        <v>0.24</v>
      </c>
      <c r="AA65" s="19">
        <f t="shared" si="11"/>
        <v>9.6153846153846142E-3</v>
      </c>
      <c r="AB65" s="19">
        <v>12</v>
      </c>
      <c r="AC65" s="19">
        <v>50</v>
      </c>
      <c r="AD65" s="4">
        <v>14</v>
      </c>
      <c r="AE65" s="4">
        <v>3</v>
      </c>
      <c r="AF65" s="3">
        <v>12</v>
      </c>
      <c r="AG65" s="3">
        <v>1</v>
      </c>
      <c r="AH65" s="19">
        <f t="shared" si="12"/>
        <v>4.2857142857142851E-2</v>
      </c>
      <c r="AI65" s="3" t="s">
        <v>446</v>
      </c>
      <c r="AJ65" s="19">
        <v>0.39983649859221476</v>
      </c>
      <c r="AK65" s="19">
        <v>0.24520433694745622</v>
      </c>
      <c r="AL65" s="19">
        <v>9.6153846153846142E-3</v>
      </c>
      <c r="AM65" s="19">
        <v>4.2857142857142851E-2</v>
      </c>
      <c r="AN65" s="19">
        <f t="shared" si="13"/>
        <v>1.6975133630121984</v>
      </c>
      <c r="AO65" s="19">
        <v>0</v>
      </c>
    </row>
    <row r="66" spans="1:41" ht="30" x14ac:dyDescent="0.25">
      <c r="A66" s="3" t="s">
        <v>448</v>
      </c>
      <c r="B66" s="7" t="s">
        <v>449</v>
      </c>
      <c r="C66" s="3" t="s">
        <v>790</v>
      </c>
      <c r="D66" s="19">
        <v>1</v>
      </c>
      <c r="E66" s="19">
        <v>1436</v>
      </c>
      <c r="F66" s="19">
        <f t="shared" si="2"/>
        <v>6.9637883008356546E-4</v>
      </c>
      <c r="G66" s="19">
        <f t="shared" si="3"/>
        <v>7.2696167496081694</v>
      </c>
      <c r="H66" s="19">
        <f t="shared" si="4"/>
        <v>5.0624072072480292E-3</v>
      </c>
      <c r="I66" s="19">
        <f t="shared" si="5"/>
        <v>5.0624072072480292E-2</v>
      </c>
      <c r="J66" s="19">
        <v>25</v>
      </c>
      <c r="K66" s="19">
        <v>23980</v>
      </c>
      <c r="L66" s="19">
        <v>1</v>
      </c>
      <c r="M66" s="19">
        <v>50</v>
      </c>
      <c r="N66" s="19">
        <f t="shared" ref="N66:N129" si="15">(J66/K66)</f>
        <v>1.0425354462051709E-3</v>
      </c>
      <c r="O66" s="19">
        <f t="shared" ref="O66:O129" si="16">(L66/M66)</f>
        <v>0.02</v>
      </c>
      <c r="P66" s="19">
        <f t="shared" si="6"/>
        <v>2.085070892410342E-5</v>
      </c>
      <c r="Q66" s="19">
        <f t="shared" si="7"/>
        <v>2.0850708924103419E-3</v>
      </c>
      <c r="R66" s="19">
        <v>3</v>
      </c>
      <c r="S66" s="19">
        <v>312</v>
      </c>
      <c r="T66" s="2">
        <v>0.25</v>
      </c>
      <c r="U66" s="17">
        <v>3</v>
      </c>
      <c r="V66" s="19">
        <v>1</v>
      </c>
      <c r="W66" s="19">
        <v>50</v>
      </c>
      <c r="X66" s="19">
        <f t="shared" si="8"/>
        <v>9.6153846153846159E-3</v>
      </c>
      <c r="Y66" s="19">
        <f t="shared" si="9"/>
        <v>3.25</v>
      </c>
      <c r="Z66" s="19">
        <f t="shared" si="10"/>
        <v>0.02</v>
      </c>
      <c r="AA66" s="19">
        <f t="shared" si="11"/>
        <v>6.2500000000000003E-3</v>
      </c>
      <c r="AB66" s="19">
        <v>1</v>
      </c>
      <c r="AC66" s="19">
        <v>50</v>
      </c>
      <c r="AD66" s="4">
        <v>14</v>
      </c>
      <c r="AE66" s="4">
        <v>4</v>
      </c>
      <c r="AF66" s="3">
        <v>12</v>
      </c>
      <c r="AG66" s="3">
        <v>2</v>
      </c>
      <c r="AH66" s="19">
        <f t="shared" si="12"/>
        <v>9.5238095238095247E-3</v>
      </c>
      <c r="AI66" s="7" t="s">
        <v>449</v>
      </c>
      <c r="AJ66" s="19">
        <v>5.0624072072480292E-2</v>
      </c>
      <c r="AK66" s="19">
        <v>2.0850708924103419E-3</v>
      </c>
      <c r="AL66" s="19">
        <v>6.2500000000000003E-3</v>
      </c>
      <c r="AM66" s="19">
        <v>9.5238095238095247E-3</v>
      </c>
      <c r="AN66" s="19">
        <f t="shared" si="13"/>
        <v>1.0684829524887001</v>
      </c>
      <c r="AO66" s="19">
        <v>0</v>
      </c>
    </row>
    <row r="67" spans="1:41" ht="30" x14ac:dyDescent="0.25">
      <c r="A67" s="3" t="s">
        <v>450</v>
      </c>
      <c r="B67" s="7" t="s">
        <v>451</v>
      </c>
      <c r="C67" s="3" t="s">
        <v>791</v>
      </c>
      <c r="D67" s="19">
        <v>17</v>
      </c>
      <c r="E67" s="19">
        <v>1436</v>
      </c>
      <c r="F67" s="19">
        <f t="shared" ref="F67:F130" si="17">(D67/E67)</f>
        <v>1.1838440111420613E-2</v>
      </c>
      <c r="G67" s="19">
        <f t="shared" ref="G67:G130" si="18">-LN(F67)</f>
        <v>4.4364034055519532</v>
      </c>
      <c r="H67" s="19">
        <f t="shared" ref="H67:H130" si="19">(F67*G67)</f>
        <v>5.2520096026729253E-2</v>
      </c>
      <c r="I67" s="19">
        <f t="shared" ref="I67:I130" si="20">(H67*10)</f>
        <v>0.52520096026729257</v>
      </c>
      <c r="J67" s="19">
        <v>192</v>
      </c>
      <c r="K67" s="19">
        <v>23980</v>
      </c>
      <c r="L67" s="19">
        <v>17</v>
      </c>
      <c r="M67" s="19">
        <v>50</v>
      </c>
      <c r="N67" s="19">
        <f t="shared" si="15"/>
        <v>8.0066722268557124E-3</v>
      </c>
      <c r="O67" s="19">
        <f t="shared" si="16"/>
        <v>0.34</v>
      </c>
      <c r="P67" s="19">
        <f t="shared" ref="P67:P130" si="21">(N67*O67)</f>
        <v>2.7222685571309424E-3</v>
      </c>
      <c r="Q67" s="19">
        <f t="shared" ref="Q67:Q130" si="22">(P67*100)</f>
        <v>0.27222685571309424</v>
      </c>
      <c r="R67" s="19">
        <v>2</v>
      </c>
      <c r="S67" s="19">
        <v>312</v>
      </c>
      <c r="T67" s="2">
        <v>0.25</v>
      </c>
      <c r="U67" s="17">
        <v>2</v>
      </c>
      <c r="V67" s="19">
        <v>17</v>
      </c>
      <c r="W67" s="19">
        <v>50</v>
      </c>
      <c r="X67" s="19">
        <f t="shared" ref="X67:X130" si="23">(R67/S67)</f>
        <v>6.41025641025641E-3</v>
      </c>
      <c r="Y67" s="19">
        <f t="shared" ref="Y67:Y130" si="24">(T67+U67)</f>
        <v>2.25</v>
      </c>
      <c r="Z67" s="19">
        <f t="shared" ref="Z67:Z130" si="25">(V67/W67)</f>
        <v>0.34</v>
      </c>
      <c r="AA67" s="19">
        <f t="shared" ref="AA67:AA130" si="26">(X67*Y67*Z67)*10</f>
        <v>4.9038461538461538E-2</v>
      </c>
      <c r="AB67" s="19">
        <v>17</v>
      </c>
      <c r="AC67" s="19">
        <v>50</v>
      </c>
      <c r="AD67" s="4">
        <v>14</v>
      </c>
      <c r="AE67" s="4">
        <v>3</v>
      </c>
      <c r="AF67" s="3">
        <v>12</v>
      </c>
      <c r="AG67" s="3">
        <v>1</v>
      </c>
      <c r="AH67" s="19">
        <f t="shared" ref="AH67:AH130" si="27">(AE67/AD67)*(AG67/AF67)*(AB67/AC67)*10</f>
        <v>6.0714285714285714E-2</v>
      </c>
      <c r="AI67" s="7" t="s">
        <v>451</v>
      </c>
      <c r="AJ67" s="19">
        <v>0.52520096026729257</v>
      </c>
      <c r="AK67" s="19">
        <v>0.27222685571309424</v>
      </c>
      <c r="AL67" s="19">
        <v>4.9038461538461538E-2</v>
      </c>
      <c r="AM67" s="19">
        <v>6.0714285714285714E-2</v>
      </c>
      <c r="AN67" s="19">
        <f t="shared" ref="AN67:AN130" si="28">(AJ67+AK67+AL67+AM67)+1</f>
        <v>1.9071805632331342</v>
      </c>
      <c r="AO67" s="19">
        <v>0</v>
      </c>
    </row>
    <row r="68" spans="1:41" x14ac:dyDescent="0.25">
      <c r="A68" s="12" t="s">
        <v>452</v>
      </c>
      <c r="B68" s="4" t="s">
        <v>453</v>
      </c>
      <c r="C68" s="4" t="s">
        <v>454</v>
      </c>
      <c r="D68" s="19">
        <v>4</v>
      </c>
      <c r="E68" s="19">
        <v>1436</v>
      </c>
      <c r="F68" s="19">
        <f t="shared" si="17"/>
        <v>2.7855153203342618E-3</v>
      </c>
      <c r="G68" s="19">
        <f t="shared" si="18"/>
        <v>5.8833223884882786</v>
      </c>
      <c r="H68" s="19">
        <f t="shared" si="19"/>
        <v>1.6388084647599662E-2</v>
      </c>
      <c r="I68" s="19">
        <f t="shared" si="20"/>
        <v>0.16388084647599663</v>
      </c>
      <c r="J68" s="19">
        <v>64</v>
      </c>
      <c r="K68" s="19">
        <v>23980</v>
      </c>
      <c r="L68" s="19">
        <v>4</v>
      </c>
      <c r="M68" s="19">
        <v>50</v>
      </c>
      <c r="N68" s="19">
        <f t="shared" si="15"/>
        <v>2.6688907422852378E-3</v>
      </c>
      <c r="O68" s="19">
        <f t="shared" si="16"/>
        <v>0.08</v>
      </c>
      <c r="P68" s="19">
        <f t="shared" si="21"/>
        <v>2.1351125938281904E-4</v>
      </c>
      <c r="Q68" s="19">
        <f t="shared" si="22"/>
        <v>2.1351125938281902E-2</v>
      </c>
      <c r="R68" s="19">
        <v>1</v>
      </c>
      <c r="S68" s="19">
        <v>312</v>
      </c>
      <c r="T68" s="2">
        <v>0</v>
      </c>
      <c r="U68" s="17">
        <v>1</v>
      </c>
      <c r="V68" s="19">
        <v>4</v>
      </c>
      <c r="W68" s="19">
        <v>50</v>
      </c>
      <c r="X68" s="19">
        <f t="shared" si="23"/>
        <v>3.205128205128205E-3</v>
      </c>
      <c r="Y68" s="19">
        <f t="shared" si="24"/>
        <v>1</v>
      </c>
      <c r="Z68" s="19">
        <f t="shared" si="25"/>
        <v>0.08</v>
      </c>
      <c r="AA68" s="19">
        <f t="shared" si="26"/>
        <v>2.5641025641025641E-3</v>
      </c>
      <c r="AB68" s="19">
        <v>4</v>
      </c>
      <c r="AC68" s="19">
        <v>50</v>
      </c>
      <c r="AD68" s="4">
        <v>14</v>
      </c>
      <c r="AE68" s="4">
        <v>2</v>
      </c>
      <c r="AF68" s="3">
        <v>12</v>
      </c>
      <c r="AG68" s="3">
        <v>2</v>
      </c>
      <c r="AH68" s="19">
        <f t="shared" si="27"/>
        <v>1.9047619047619049E-2</v>
      </c>
      <c r="AI68" s="4" t="s">
        <v>453</v>
      </c>
      <c r="AJ68" s="19">
        <v>0.16388084647599663</v>
      </c>
      <c r="AK68" s="19">
        <v>2.1351125938281902E-2</v>
      </c>
      <c r="AL68" s="19">
        <v>2.5641025641025641E-3</v>
      </c>
      <c r="AM68" s="19">
        <v>1.9047619047619049E-2</v>
      </c>
      <c r="AN68" s="19">
        <f>(AJ68+AK68+AL68+AM68)-1</f>
        <v>-0.79315630597399989</v>
      </c>
      <c r="AO68" s="19">
        <v>1</v>
      </c>
    </row>
    <row r="69" spans="1:41" x14ac:dyDescent="0.25">
      <c r="A69" s="3" t="s">
        <v>455</v>
      </c>
      <c r="B69" s="7" t="s">
        <v>456</v>
      </c>
      <c r="C69" s="3" t="s">
        <v>792</v>
      </c>
      <c r="D69" s="19">
        <v>5</v>
      </c>
      <c r="E69" s="19">
        <v>1436</v>
      </c>
      <c r="F69" s="19">
        <f t="shared" si="17"/>
        <v>3.4818941504178272E-3</v>
      </c>
      <c r="G69" s="19">
        <f t="shared" si="18"/>
        <v>5.6601788371740689</v>
      </c>
      <c r="H69" s="19">
        <f t="shared" si="19"/>
        <v>1.9708143583475168E-2</v>
      </c>
      <c r="I69" s="19">
        <f t="shared" si="20"/>
        <v>0.19708143583475168</v>
      </c>
      <c r="J69" s="19">
        <v>116</v>
      </c>
      <c r="K69" s="19">
        <v>23980</v>
      </c>
      <c r="L69" s="19">
        <v>5</v>
      </c>
      <c r="M69" s="19">
        <v>50</v>
      </c>
      <c r="N69" s="19">
        <f t="shared" si="15"/>
        <v>4.837364470391993E-3</v>
      </c>
      <c r="O69" s="19">
        <f t="shared" si="16"/>
        <v>0.1</v>
      </c>
      <c r="P69" s="19">
        <f t="shared" si="21"/>
        <v>4.837364470391993E-4</v>
      </c>
      <c r="Q69" s="19">
        <f t="shared" si="22"/>
        <v>4.837364470391993E-2</v>
      </c>
      <c r="R69" s="19">
        <v>2</v>
      </c>
      <c r="S69" s="19">
        <v>312</v>
      </c>
      <c r="T69" s="2">
        <v>0</v>
      </c>
      <c r="U69" s="17">
        <v>2</v>
      </c>
      <c r="V69" s="19">
        <v>5</v>
      </c>
      <c r="W69" s="19">
        <v>50</v>
      </c>
      <c r="X69" s="19">
        <f t="shared" si="23"/>
        <v>6.41025641025641E-3</v>
      </c>
      <c r="Y69" s="19">
        <f t="shared" si="24"/>
        <v>2</v>
      </c>
      <c r="Z69" s="19">
        <f t="shared" si="25"/>
        <v>0.1</v>
      </c>
      <c r="AA69" s="19">
        <f t="shared" si="26"/>
        <v>1.282051282051282E-2</v>
      </c>
      <c r="AB69" s="19">
        <v>5</v>
      </c>
      <c r="AC69" s="19">
        <v>50</v>
      </c>
      <c r="AD69" s="4">
        <v>14</v>
      </c>
      <c r="AE69" s="4">
        <v>2</v>
      </c>
      <c r="AF69" s="3">
        <v>12</v>
      </c>
      <c r="AG69" s="3">
        <v>1</v>
      </c>
      <c r="AH69" s="19">
        <f t="shared" si="27"/>
        <v>1.1904761904761906E-2</v>
      </c>
      <c r="AI69" s="7" t="s">
        <v>456</v>
      </c>
      <c r="AJ69" s="19">
        <v>0.19708143583475168</v>
      </c>
      <c r="AK69" s="19">
        <v>4.837364470391993E-2</v>
      </c>
      <c r="AL69" s="19">
        <v>1.282051282051282E-2</v>
      </c>
      <c r="AM69" s="19">
        <v>1.1904761904761906E-2</v>
      </c>
      <c r="AN69" s="19">
        <f t="shared" si="28"/>
        <v>1.2701803552639463</v>
      </c>
      <c r="AO69" s="19">
        <v>0</v>
      </c>
    </row>
    <row r="70" spans="1:41" ht="30" x14ac:dyDescent="0.25">
      <c r="A70" s="3"/>
      <c r="B70" s="7" t="s">
        <v>457</v>
      </c>
      <c r="C70" s="3" t="s">
        <v>793</v>
      </c>
      <c r="D70" s="19">
        <v>16</v>
      </c>
      <c r="E70" s="19">
        <v>1436</v>
      </c>
      <c r="F70" s="19">
        <f t="shared" si="17"/>
        <v>1.1142061281337047E-2</v>
      </c>
      <c r="G70" s="19">
        <f t="shared" si="18"/>
        <v>4.4970280273683887</v>
      </c>
      <c r="H70" s="19">
        <f t="shared" si="19"/>
        <v>5.0106161864828844E-2</v>
      </c>
      <c r="I70" s="19">
        <f t="shared" si="20"/>
        <v>0.50106161864828846</v>
      </c>
      <c r="J70" s="19">
        <v>265</v>
      </c>
      <c r="K70" s="19">
        <v>23980</v>
      </c>
      <c r="L70" s="19">
        <v>16</v>
      </c>
      <c r="M70" s="19">
        <v>50</v>
      </c>
      <c r="N70" s="19">
        <f t="shared" si="15"/>
        <v>1.1050875729774812E-2</v>
      </c>
      <c r="O70" s="19">
        <f t="shared" si="16"/>
        <v>0.32</v>
      </c>
      <c r="P70" s="19">
        <f t="shared" si="21"/>
        <v>3.5362802335279398E-3</v>
      </c>
      <c r="Q70" s="19">
        <f t="shared" si="22"/>
        <v>0.35362802335279397</v>
      </c>
      <c r="R70" s="19">
        <v>1</v>
      </c>
      <c r="S70" s="19">
        <v>312</v>
      </c>
      <c r="T70" s="2">
        <v>0</v>
      </c>
      <c r="U70" s="17">
        <v>1</v>
      </c>
      <c r="V70" s="19">
        <v>16</v>
      </c>
      <c r="W70" s="19">
        <v>50</v>
      </c>
      <c r="X70" s="19">
        <f t="shared" si="23"/>
        <v>3.205128205128205E-3</v>
      </c>
      <c r="Y70" s="19">
        <f t="shared" si="24"/>
        <v>1</v>
      </c>
      <c r="Z70" s="19">
        <f t="shared" si="25"/>
        <v>0.32</v>
      </c>
      <c r="AA70" s="19">
        <f t="shared" si="26"/>
        <v>1.0256410256410256E-2</v>
      </c>
      <c r="AB70" s="19">
        <v>16</v>
      </c>
      <c r="AC70" s="19">
        <v>50</v>
      </c>
      <c r="AD70" s="4">
        <v>14</v>
      </c>
      <c r="AE70" s="4">
        <v>1</v>
      </c>
      <c r="AF70" s="3">
        <v>12</v>
      </c>
      <c r="AG70" s="3">
        <v>1</v>
      </c>
      <c r="AH70" s="19">
        <f t="shared" si="27"/>
        <v>1.9047619047619049E-2</v>
      </c>
      <c r="AI70" s="7" t="s">
        <v>457</v>
      </c>
      <c r="AJ70" s="19">
        <v>0.50106161864828846</v>
      </c>
      <c r="AK70" s="19">
        <v>0.35362802335279397</v>
      </c>
      <c r="AL70" s="19">
        <v>1.0256410256410256E-2</v>
      </c>
      <c r="AM70" s="19">
        <v>1.9047619047619049E-2</v>
      </c>
      <c r="AN70" s="19">
        <f t="shared" si="28"/>
        <v>1.8839936713051118</v>
      </c>
      <c r="AO70" s="19">
        <v>0</v>
      </c>
    </row>
    <row r="71" spans="1:41" x14ac:dyDescent="0.25">
      <c r="A71" s="5"/>
      <c r="B71" s="5" t="s">
        <v>458</v>
      </c>
      <c r="C71" s="5" t="s">
        <v>459</v>
      </c>
      <c r="D71" s="19">
        <v>1</v>
      </c>
      <c r="E71" s="19">
        <v>1436</v>
      </c>
      <c r="F71" s="19">
        <f t="shared" si="17"/>
        <v>6.9637883008356546E-4</v>
      </c>
      <c r="G71" s="19">
        <f t="shared" si="18"/>
        <v>7.2696167496081694</v>
      </c>
      <c r="H71" s="19">
        <f t="shared" si="19"/>
        <v>5.0624072072480292E-3</v>
      </c>
      <c r="I71" s="19">
        <f t="shared" si="20"/>
        <v>5.0624072072480292E-2</v>
      </c>
      <c r="J71" s="19">
        <v>12</v>
      </c>
      <c r="K71" s="19">
        <v>23980</v>
      </c>
      <c r="L71" s="19">
        <v>1</v>
      </c>
      <c r="M71" s="19">
        <v>50</v>
      </c>
      <c r="N71" s="19">
        <f t="shared" si="15"/>
        <v>5.0041701417848203E-4</v>
      </c>
      <c r="O71" s="19">
        <f t="shared" si="16"/>
        <v>0.02</v>
      </c>
      <c r="P71" s="19">
        <f t="shared" si="21"/>
        <v>1.0008340283569641E-5</v>
      </c>
      <c r="Q71" s="19">
        <f t="shared" si="22"/>
        <v>1.0008340283569641E-3</v>
      </c>
      <c r="R71" s="19">
        <v>1</v>
      </c>
      <c r="S71" s="19">
        <v>312</v>
      </c>
      <c r="T71" s="2">
        <v>0.25</v>
      </c>
      <c r="U71" s="17">
        <v>1</v>
      </c>
      <c r="V71" s="19">
        <v>1</v>
      </c>
      <c r="W71" s="19">
        <v>50</v>
      </c>
      <c r="X71" s="19">
        <f t="shared" si="23"/>
        <v>3.205128205128205E-3</v>
      </c>
      <c r="Y71" s="19">
        <f t="shared" si="24"/>
        <v>1.25</v>
      </c>
      <c r="Z71" s="19">
        <f t="shared" si="25"/>
        <v>0.02</v>
      </c>
      <c r="AA71" s="19">
        <f t="shared" si="26"/>
        <v>8.0128205128205125E-4</v>
      </c>
      <c r="AB71" s="19">
        <v>1</v>
      </c>
      <c r="AC71" s="19">
        <v>50</v>
      </c>
      <c r="AD71" s="4">
        <v>14</v>
      </c>
      <c r="AE71" s="4">
        <v>0</v>
      </c>
      <c r="AF71" s="3">
        <v>12</v>
      </c>
      <c r="AG71" s="3">
        <v>0</v>
      </c>
      <c r="AH71" s="19">
        <f t="shared" si="27"/>
        <v>0</v>
      </c>
      <c r="AI71" s="5" t="s">
        <v>458</v>
      </c>
      <c r="AJ71" s="19">
        <v>5.0624072072480292E-2</v>
      </c>
      <c r="AK71" s="19">
        <v>1.0008340283569641E-3</v>
      </c>
      <c r="AL71" s="19">
        <v>8.0128205128205125E-4</v>
      </c>
      <c r="AM71" s="19">
        <v>0</v>
      </c>
      <c r="AN71" s="19">
        <f t="shared" si="28"/>
        <v>1.0524261881521193</v>
      </c>
      <c r="AO71" s="19">
        <v>0</v>
      </c>
    </row>
    <row r="72" spans="1:41" ht="30" x14ac:dyDescent="0.25">
      <c r="A72" s="3" t="s">
        <v>460</v>
      </c>
      <c r="B72" s="7" t="s">
        <v>461</v>
      </c>
      <c r="C72" s="3" t="s">
        <v>462</v>
      </c>
      <c r="D72" s="19">
        <v>1</v>
      </c>
      <c r="E72" s="19">
        <v>1436</v>
      </c>
      <c r="F72" s="19">
        <f t="shared" si="17"/>
        <v>6.9637883008356546E-4</v>
      </c>
      <c r="G72" s="19">
        <f t="shared" si="18"/>
        <v>7.2696167496081694</v>
      </c>
      <c r="H72" s="19">
        <f t="shared" si="19"/>
        <v>5.0624072072480292E-3</v>
      </c>
      <c r="I72" s="19">
        <f t="shared" si="20"/>
        <v>5.0624072072480292E-2</v>
      </c>
      <c r="J72" s="19">
        <v>42</v>
      </c>
      <c r="K72" s="19">
        <v>23980</v>
      </c>
      <c r="L72" s="19">
        <v>1</v>
      </c>
      <c r="M72" s="19">
        <v>50</v>
      </c>
      <c r="N72" s="19">
        <f t="shared" si="15"/>
        <v>1.7514595496246873E-3</v>
      </c>
      <c r="O72" s="19">
        <f t="shared" si="16"/>
        <v>0.02</v>
      </c>
      <c r="P72" s="19">
        <f t="shared" si="21"/>
        <v>3.5029190992493745E-5</v>
      </c>
      <c r="Q72" s="19">
        <f t="shared" si="22"/>
        <v>3.5029190992493745E-3</v>
      </c>
      <c r="R72" s="19">
        <v>1</v>
      </c>
      <c r="S72" s="19">
        <v>312</v>
      </c>
      <c r="T72" s="2">
        <v>0</v>
      </c>
      <c r="U72" s="17">
        <v>1</v>
      </c>
      <c r="V72" s="19">
        <v>1</v>
      </c>
      <c r="W72" s="19">
        <v>50</v>
      </c>
      <c r="X72" s="19">
        <f t="shared" si="23"/>
        <v>3.205128205128205E-3</v>
      </c>
      <c r="Y72" s="19">
        <f t="shared" si="24"/>
        <v>1</v>
      </c>
      <c r="Z72" s="19">
        <f t="shared" si="25"/>
        <v>0.02</v>
      </c>
      <c r="AA72" s="19">
        <f t="shared" si="26"/>
        <v>6.4102564102564103E-4</v>
      </c>
      <c r="AB72" s="19">
        <v>1</v>
      </c>
      <c r="AC72" s="19">
        <v>50</v>
      </c>
      <c r="AD72" s="4">
        <v>14</v>
      </c>
      <c r="AE72" s="4">
        <v>1</v>
      </c>
      <c r="AF72" s="3">
        <v>12</v>
      </c>
      <c r="AG72" s="3">
        <v>1</v>
      </c>
      <c r="AH72" s="19">
        <f t="shared" si="27"/>
        <v>1.1904761904761906E-3</v>
      </c>
      <c r="AI72" s="7" t="s">
        <v>461</v>
      </c>
      <c r="AJ72" s="19">
        <v>5.0624072072480292E-2</v>
      </c>
      <c r="AK72" s="19">
        <v>3.5029190992493745E-3</v>
      </c>
      <c r="AL72" s="19">
        <v>6.4102564102564103E-4</v>
      </c>
      <c r="AM72" s="19">
        <v>1.1904761904761906E-3</v>
      </c>
      <c r="AN72" s="19">
        <f t="shared" ref="AN72:AN73" si="29">(AJ72+AK72+AL72+AM72)-1</f>
        <v>-0.94404150699676848</v>
      </c>
      <c r="AO72" s="19">
        <v>1</v>
      </c>
    </row>
    <row r="73" spans="1:41" ht="30" x14ac:dyDescent="0.25">
      <c r="A73" s="5" t="s">
        <v>463</v>
      </c>
      <c r="B73" s="5" t="s">
        <v>464</v>
      </c>
      <c r="C73" s="5" t="s">
        <v>465</v>
      </c>
      <c r="D73" s="19">
        <v>1</v>
      </c>
      <c r="E73" s="19">
        <v>1436</v>
      </c>
      <c r="F73" s="19">
        <f t="shared" si="17"/>
        <v>6.9637883008356546E-4</v>
      </c>
      <c r="G73" s="19">
        <f t="shared" si="18"/>
        <v>7.2696167496081694</v>
      </c>
      <c r="H73" s="19">
        <f t="shared" si="19"/>
        <v>5.0624072072480292E-3</v>
      </c>
      <c r="I73" s="19">
        <f t="shared" si="20"/>
        <v>5.0624072072480292E-2</v>
      </c>
      <c r="J73" s="19">
        <v>23</v>
      </c>
      <c r="K73" s="19">
        <v>23980</v>
      </c>
      <c r="L73" s="19">
        <v>1</v>
      </c>
      <c r="M73" s="19">
        <v>50</v>
      </c>
      <c r="N73" s="19">
        <f t="shared" si="15"/>
        <v>9.5913261050875728E-4</v>
      </c>
      <c r="O73" s="19">
        <f t="shared" si="16"/>
        <v>0.02</v>
      </c>
      <c r="P73" s="19">
        <f t="shared" si="21"/>
        <v>1.9182652210175146E-5</v>
      </c>
      <c r="Q73" s="19">
        <f t="shared" si="22"/>
        <v>1.9182652210175146E-3</v>
      </c>
      <c r="R73" s="19">
        <v>1</v>
      </c>
      <c r="S73" s="19">
        <v>312</v>
      </c>
      <c r="T73" s="2">
        <v>0</v>
      </c>
      <c r="U73" s="17">
        <v>1</v>
      </c>
      <c r="V73" s="19">
        <v>1</v>
      </c>
      <c r="W73" s="19">
        <v>50</v>
      </c>
      <c r="X73" s="19">
        <f t="shared" si="23"/>
        <v>3.205128205128205E-3</v>
      </c>
      <c r="Y73" s="19">
        <f t="shared" si="24"/>
        <v>1</v>
      </c>
      <c r="Z73" s="19">
        <f t="shared" si="25"/>
        <v>0.02</v>
      </c>
      <c r="AA73" s="19">
        <f t="shared" si="26"/>
        <v>6.4102564102564103E-4</v>
      </c>
      <c r="AB73" s="19">
        <v>1</v>
      </c>
      <c r="AC73" s="19">
        <v>50</v>
      </c>
      <c r="AD73" s="4">
        <v>14</v>
      </c>
      <c r="AE73" s="4">
        <v>1</v>
      </c>
      <c r="AF73" s="3">
        <v>12</v>
      </c>
      <c r="AG73" s="3">
        <v>1</v>
      </c>
      <c r="AH73" s="19">
        <f t="shared" si="27"/>
        <v>1.1904761904761906E-3</v>
      </c>
      <c r="AI73" s="5" t="s">
        <v>464</v>
      </c>
      <c r="AJ73" s="19">
        <v>5.0624072072480292E-2</v>
      </c>
      <c r="AK73" s="19">
        <v>1.9182652210175146E-3</v>
      </c>
      <c r="AL73" s="19">
        <v>6.4102564102564103E-4</v>
      </c>
      <c r="AM73" s="19">
        <v>1.1904761904761906E-3</v>
      </c>
      <c r="AN73" s="19">
        <f t="shared" si="29"/>
        <v>-0.9456261608750004</v>
      </c>
      <c r="AO73" s="19">
        <v>1</v>
      </c>
    </row>
    <row r="74" spans="1:41" x14ac:dyDescent="0.25">
      <c r="A74" s="3"/>
      <c r="B74" s="4" t="s">
        <v>466</v>
      </c>
      <c r="C74" s="5" t="s">
        <v>467</v>
      </c>
      <c r="D74" s="19">
        <v>7</v>
      </c>
      <c r="E74" s="19">
        <v>1436</v>
      </c>
      <c r="F74" s="19">
        <f t="shared" si="17"/>
        <v>4.8746518105849583E-3</v>
      </c>
      <c r="G74" s="19">
        <f t="shared" si="18"/>
        <v>5.3237066005528559</v>
      </c>
      <c r="H74" s="19">
        <f t="shared" si="19"/>
        <v>2.5951216019408072E-2</v>
      </c>
      <c r="I74" s="19">
        <f t="shared" si="20"/>
        <v>0.25951216019408074</v>
      </c>
      <c r="J74" s="19">
        <v>148</v>
      </c>
      <c r="K74" s="19">
        <v>23980</v>
      </c>
      <c r="L74" s="19">
        <v>7</v>
      </c>
      <c r="M74" s="19">
        <v>50</v>
      </c>
      <c r="N74" s="19">
        <f t="shared" si="15"/>
        <v>6.1718098415346123E-3</v>
      </c>
      <c r="O74" s="19">
        <f t="shared" si="16"/>
        <v>0.14000000000000001</v>
      </c>
      <c r="P74" s="19">
        <f t="shared" si="21"/>
        <v>8.6405337781484575E-4</v>
      </c>
      <c r="Q74" s="19">
        <f t="shared" si="22"/>
        <v>8.640533778148457E-2</v>
      </c>
      <c r="R74" s="19">
        <v>1</v>
      </c>
      <c r="S74" s="19">
        <v>312</v>
      </c>
      <c r="T74" s="2">
        <v>0</v>
      </c>
      <c r="U74" s="17">
        <v>1</v>
      </c>
      <c r="V74" s="19">
        <v>7</v>
      </c>
      <c r="W74" s="19">
        <v>50</v>
      </c>
      <c r="X74" s="19">
        <f t="shared" si="23"/>
        <v>3.205128205128205E-3</v>
      </c>
      <c r="Y74" s="19">
        <f t="shared" si="24"/>
        <v>1</v>
      </c>
      <c r="Z74" s="19">
        <f t="shared" si="25"/>
        <v>0.14000000000000001</v>
      </c>
      <c r="AA74" s="19">
        <f t="shared" si="26"/>
        <v>4.4871794871794877E-3</v>
      </c>
      <c r="AB74" s="19">
        <v>7</v>
      </c>
      <c r="AC74" s="19">
        <v>50</v>
      </c>
      <c r="AD74" s="4">
        <v>14</v>
      </c>
      <c r="AE74" s="4">
        <v>3</v>
      </c>
      <c r="AF74" s="3">
        <v>12</v>
      </c>
      <c r="AG74" s="3">
        <v>1</v>
      </c>
      <c r="AH74" s="19">
        <f t="shared" si="27"/>
        <v>2.5000000000000001E-2</v>
      </c>
      <c r="AI74" s="4" t="s">
        <v>466</v>
      </c>
      <c r="AJ74" s="19">
        <v>0.25951216019408074</v>
      </c>
      <c r="AK74" s="19">
        <v>8.640533778148457E-2</v>
      </c>
      <c r="AL74" s="19">
        <v>4.4871794871794877E-3</v>
      </c>
      <c r="AM74" s="19">
        <v>2.5000000000000001E-2</v>
      </c>
      <c r="AN74" s="19">
        <f t="shared" si="28"/>
        <v>1.3754046774627449</v>
      </c>
      <c r="AO74" s="19">
        <v>0</v>
      </c>
    </row>
    <row r="75" spans="1:41" x14ac:dyDescent="0.25">
      <c r="A75" s="4"/>
      <c r="B75" s="7" t="s">
        <v>468</v>
      </c>
      <c r="C75" s="3" t="s">
        <v>469</v>
      </c>
      <c r="D75" s="19">
        <v>5</v>
      </c>
      <c r="E75" s="19">
        <v>1436</v>
      </c>
      <c r="F75" s="19">
        <f t="shared" si="17"/>
        <v>3.4818941504178272E-3</v>
      </c>
      <c r="G75" s="19">
        <f t="shared" si="18"/>
        <v>5.6601788371740689</v>
      </c>
      <c r="H75" s="19">
        <f t="shared" si="19"/>
        <v>1.9708143583475168E-2</v>
      </c>
      <c r="I75" s="19">
        <f t="shared" si="20"/>
        <v>0.19708143583475168</v>
      </c>
      <c r="J75" s="19">
        <v>156</v>
      </c>
      <c r="K75" s="19">
        <v>23980</v>
      </c>
      <c r="L75" s="19">
        <v>5</v>
      </c>
      <c r="M75" s="19">
        <v>50</v>
      </c>
      <c r="N75" s="19">
        <f t="shared" si="15"/>
        <v>6.5054211843202665E-3</v>
      </c>
      <c r="O75" s="19">
        <f t="shared" si="16"/>
        <v>0.1</v>
      </c>
      <c r="P75" s="19">
        <f t="shared" si="21"/>
        <v>6.5054211843202671E-4</v>
      </c>
      <c r="Q75" s="19">
        <f t="shared" si="22"/>
        <v>6.5054211843202675E-2</v>
      </c>
      <c r="R75" s="19">
        <v>1</v>
      </c>
      <c r="S75" s="19">
        <v>312</v>
      </c>
      <c r="T75" s="2">
        <v>0</v>
      </c>
      <c r="U75" s="17">
        <v>1</v>
      </c>
      <c r="V75" s="19">
        <v>5</v>
      </c>
      <c r="W75" s="19">
        <v>50</v>
      </c>
      <c r="X75" s="19">
        <f t="shared" si="23"/>
        <v>3.205128205128205E-3</v>
      </c>
      <c r="Y75" s="19">
        <f t="shared" si="24"/>
        <v>1</v>
      </c>
      <c r="Z75" s="19">
        <f t="shared" si="25"/>
        <v>0.1</v>
      </c>
      <c r="AA75" s="19">
        <f t="shared" si="26"/>
        <v>3.205128205128205E-3</v>
      </c>
      <c r="AB75" s="19">
        <v>5</v>
      </c>
      <c r="AC75" s="19">
        <v>50</v>
      </c>
      <c r="AD75" s="4">
        <v>14</v>
      </c>
      <c r="AE75" s="4">
        <v>2</v>
      </c>
      <c r="AF75" s="3">
        <v>12</v>
      </c>
      <c r="AG75" s="3">
        <v>1</v>
      </c>
      <c r="AH75" s="19">
        <f t="shared" si="27"/>
        <v>1.1904761904761906E-2</v>
      </c>
      <c r="AI75" s="7" t="s">
        <v>468</v>
      </c>
      <c r="AJ75" s="19">
        <v>0.19708143583475168</v>
      </c>
      <c r="AK75" s="19">
        <v>6.5054211843202675E-2</v>
      </c>
      <c r="AL75" s="19">
        <v>3.205128205128205E-3</v>
      </c>
      <c r="AM75" s="19">
        <v>1.1904761904761906E-2</v>
      </c>
      <c r="AN75" s="19">
        <f t="shared" si="28"/>
        <v>1.2772455377878444</v>
      </c>
      <c r="AO75" s="19">
        <v>0</v>
      </c>
    </row>
    <row r="76" spans="1:41" ht="30" x14ac:dyDescent="0.25">
      <c r="A76" s="4" t="s">
        <v>470</v>
      </c>
      <c r="B76" s="4" t="s">
        <v>471</v>
      </c>
      <c r="C76" s="4" t="s">
        <v>794</v>
      </c>
      <c r="D76" s="19">
        <v>5</v>
      </c>
      <c r="E76" s="19">
        <v>1436</v>
      </c>
      <c r="F76" s="19">
        <f t="shared" si="17"/>
        <v>3.4818941504178272E-3</v>
      </c>
      <c r="G76" s="19">
        <f t="shared" si="18"/>
        <v>5.6601788371740689</v>
      </c>
      <c r="H76" s="19">
        <f t="shared" si="19"/>
        <v>1.9708143583475168E-2</v>
      </c>
      <c r="I76" s="19">
        <f t="shared" si="20"/>
        <v>0.19708143583475168</v>
      </c>
      <c r="J76" s="19">
        <v>79</v>
      </c>
      <c r="K76" s="19">
        <v>23980</v>
      </c>
      <c r="L76" s="19">
        <v>5</v>
      </c>
      <c r="M76" s="19">
        <v>50</v>
      </c>
      <c r="N76" s="19">
        <f t="shared" si="15"/>
        <v>3.2944120100083401E-3</v>
      </c>
      <c r="O76" s="19">
        <f t="shared" si="16"/>
        <v>0.1</v>
      </c>
      <c r="P76" s="19">
        <f t="shared" si="21"/>
        <v>3.2944120100083401E-4</v>
      </c>
      <c r="Q76" s="19">
        <f t="shared" si="22"/>
        <v>3.29441201000834E-2</v>
      </c>
      <c r="R76" s="19">
        <v>1</v>
      </c>
      <c r="S76" s="19">
        <v>312</v>
      </c>
      <c r="T76" s="2">
        <v>0</v>
      </c>
      <c r="U76" s="17">
        <v>1</v>
      </c>
      <c r="V76" s="19">
        <v>5</v>
      </c>
      <c r="W76" s="19">
        <v>50</v>
      </c>
      <c r="X76" s="19">
        <f t="shared" si="23"/>
        <v>3.205128205128205E-3</v>
      </c>
      <c r="Y76" s="19">
        <f t="shared" si="24"/>
        <v>1</v>
      </c>
      <c r="Z76" s="19">
        <f t="shared" si="25"/>
        <v>0.1</v>
      </c>
      <c r="AA76" s="19">
        <f t="shared" si="26"/>
        <v>3.205128205128205E-3</v>
      </c>
      <c r="AB76" s="19">
        <v>5</v>
      </c>
      <c r="AC76" s="19">
        <v>50</v>
      </c>
      <c r="AD76" s="4">
        <v>14</v>
      </c>
      <c r="AE76" s="4">
        <v>4</v>
      </c>
      <c r="AF76" s="3">
        <v>12</v>
      </c>
      <c r="AG76" s="3">
        <v>4</v>
      </c>
      <c r="AH76" s="19">
        <f t="shared" si="27"/>
        <v>9.5238095238095247E-2</v>
      </c>
      <c r="AI76" s="4" t="s">
        <v>471</v>
      </c>
      <c r="AJ76" s="19">
        <v>0.19708143583475168</v>
      </c>
      <c r="AK76" s="19">
        <v>3.29441201000834E-2</v>
      </c>
      <c r="AL76" s="19">
        <v>3.205128205128205E-3</v>
      </c>
      <c r="AM76" s="19">
        <v>9.5238095238095247E-2</v>
      </c>
      <c r="AN76" s="19">
        <f t="shared" si="28"/>
        <v>1.3284687793780585</v>
      </c>
      <c r="AO76" s="19">
        <v>0</v>
      </c>
    </row>
    <row r="77" spans="1:41" x14ac:dyDescent="0.25">
      <c r="A77" s="3" t="s">
        <v>472</v>
      </c>
      <c r="B77" s="7" t="s">
        <v>473</v>
      </c>
      <c r="C77" s="3" t="s">
        <v>474</v>
      </c>
      <c r="D77" s="19">
        <v>1</v>
      </c>
      <c r="E77" s="19">
        <v>1436</v>
      </c>
      <c r="F77" s="19">
        <f t="shared" si="17"/>
        <v>6.9637883008356546E-4</v>
      </c>
      <c r="G77" s="19">
        <f t="shared" si="18"/>
        <v>7.2696167496081694</v>
      </c>
      <c r="H77" s="19">
        <f t="shared" si="19"/>
        <v>5.0624072072480292E-3</v>
      </c>
      <c r="I77" s="19">
        <f t="shared" si="20"/>
        <v>5.0624072072480292E-2</v>
      </c>
      <c r="J77" s="19">
        <v>23</v>
      </c>
      <c r="K77" s="19">
        <v>23980</v>
      </c>
      <c r="L77" s="19">
        <v>1</v>
      </c>
      <c r="M77" s="19">
        <v>50</v>
      </c>
      <c r="N77" s="19">
        <f t="shared" si="15"/>
        <v>9.5913261050875728E-4</v>
      </c>
      <c r="O77" s="19">
        <f t="shared" si="16"/>
        <v>0.02</v>
      </c>
      <c r="P77" s="19">
        <f t="shared" si="21"/>
        <v>1.9182652210175146E-5</v>
      </c>
      <c r="Q77" s="19">
        <f t="shared" si="22"/>
        <v>1.9182652210175146E-3</v>
      </c>
      <c r="R77" s="19">
        <v>1</v>
      </c>
      <c r="S77" s="19">
        <v>312</v>
      </c>
      <c r="T77" s="2">
        <v>0</v>
      </c>
      <c r="U77" s="17">
        <v>1</v>
      </c>
      <c r="V77" s="19">
        <v>1</v>
      </c>
      <c r="W77" s="19">
        <v>50</v>
      </c>
      <c r="X77" s="19">
        <f t="shared" si="23"/>
        <v>3.205128205128205E-3</v>
      </c>
      <c r="Y77" s="19">
        <f t="shared" si="24"/>
        <v>1</v>
      </c>
      <c r="Z77" s="19">
        <f t="shared" si="25"/>
        <v>0.02</v>
      </c>
      <c r="AA77" s="19">
        <f t="shared" si="26"/>
        <v>6.4102564102564103E-4</v>
      </c>
      <c r="AB77" s="19">
        <v>1</v>
      </c>
      <c r="AC77" s="19">
        <v>50</v>
      </c>
      <c r="AD77" s="4">
        <v>14</v>
      </c>
      <c r="AE77" s="4">
        <v>1</v>
      </c>
      <c r="AF77" s="3">
        <v>12</v>
      </c>
      <c r="AG77" s="3">
        <v>1</v>
      </c>
      <c r="AH77" s="19">
        <f t="shared" si="27"/>
        <v>1.1904761904761906E-3</v>
      </c>
      <c r="AI77" s="7" t="s">
        <v>473</v>
      </c>
      <c r="AJ77" s="19">
        <v>5.0624072072480292E-2</v>
      </c>
      <c r="AK77" s="19">
        <v>1.9182652210175146E-3</v>
      </c>
      <c r="AL77" s="19">
        <v>6.4102564102564103E-4</v>
      </c>
      <c r="AM77" s="19">
        <v>1.1904761904761906E-3</v>
      </c>
      <c r="AN77" s="19">
        <f t="shared" si="28"/>
        <v>1.0543738391249997</v>
      </c>
      <c r="AO77" s="19">
        <v>0</v>
      </c>
    </row>
    <row r="78" spans="1:41" ht="30" x14ac:dyDescent="0.25">
      <c r="A78" s="3" t="s">
        <v>475</v>
      </c>
      <c r="B78" s="9" t="s">
        <v>476</v>
      </c>
      <c r="C78" s="3" t="s">
        <v>477</v>
      </c>
      <c r="D78" s="19">
        <v>4</v>
      </c>
      <c r="E78" s="19">
        <v>1436</v>
      </c>
      <c r="F78" s="19">
        <f t="shared" si="17"/>
        <v>2.7855153203342618E-3</v>
      </c>
      <c r="G78" s="19">
        <f t="shared" si="18"/>
        <v>5.8833223884882786</v>
      </c>
      <c r="H78" s="19">
        <f t="shared" si="19"/>
        <v>1.6388084647599662E-2</v>
      </c>
      <c r="I78" s="19">
        <f t="shared" si="20"/>
        <v>0.16388084647599663</v>
      </c>
      <c r="J78" s="19">
        <v>133</v>
      </c>
      <c r="K78" s="19">
        <v>23980</v>
      </c>
      <c r="L78" s="19">
        <v>4</v>
      </c>
      <c r="M78" s="19">
        <v>50</v>
      </c>
      <c r="N78" s="19">
        <f t="shared" si="15"/>
        <v>5.5462885738115095E-3</v>
      </c>
      <c r="O78" s="19">
        <f t="shared" si="16"/>
        <v>0.08</v>
      </c>
      <c r="P78" s="19">
        <f t="shared" si="21"/>
        <v>4.4370308590492075E-4</v>
      </c>
      <c r="Q78" s="19">
        <f t="shared" si="22"/>
        <v>4.4370308590492076E-2</v>
      </c>
      <c r="R78" s="19">
        <v>1</v>
      </c>
      <c r="S78" s="19">
        <v>312</v>
      </c>
      <c r="T78" s="2">
        <v>0.25</v>
      </c>
      <c r="U78" s="17">
        <v>1</v>
      </c>
      <c r="V78" s="19">
        <v>4</v>
      </c>
      <c r="W78" s="19">
        <v>50</v>
      </c>
      <c r="X78" s="19">
        <f t="shared" si="23"/>
        <v>3.205128205128205E-3</v>
      </c>
      <c r="Y78" s="19">
        <f t="shared" si="24"/>
        <v>1.25</v>
      </c>
      <c r="Z78" s="19">
        <f t="shared" si="25"/>
        <v>0.08</v>
      </c>
      <c r="AA78" s="19">
        <f t="shared" si="26"/>
        <v>3.205128205128205E-3</v>
      </c>
      <c r="AB78" s="19">
        <v>4</v>
      </c>
      <c r="AC78" s="19">
        <v>50</v>
      </c>
      <c r="AD78" s="4">
        <v>14</v>
      </c>
      <c r="AE78" s="4">
        <v>3</v>
      </c>
      <c r="AF78" s="3">
        <v>12</v>
      </c>
      <c r="AG78" s="3">
        <v>2</v>
      </c>
      <c r="AH78" s="19">
        <f t="shared" si="27"/>
        <v>2.8571428571428571E-2</v>
      </c>
      <c r="AI78" s="9" t="s">
        <v>476</v>
      </c>
      <c r="AJ78" s="19">
        <v>0.16388084647599663</v>
      </c>
      <c r="AK78" s="19">
        <v>4.4370308590492076E-2</v>
      </c>
      <c r="AL78" s="19">
        <v>3.205128205128205E-3</v>
      </c>
      <c r="AM78" s="19">
        <v>2.8571428571428571E-2</v>
      </c>
      <c r="AN78" s="19">
        <f t="shared" si="28"/>
        <v>1.2400277118430454</v>
      </c>
      <c r="AO78" s="19">
        <v>0</v>
      </c>
    </row>
    <row r="79" spans="1:41" ht="30" x14ac:dyDescent="0.25">
      <c r="A79" s="3" t="s">
        <v>478</v>
      </c>
      <c r="B79" s="7" t="s">
        <v>479</v>
      </c>
      <c r="C79" s="3" t="s">
        <v>795</v>
      </c>
      <c r="D79" s="19">
        <v>1</v>
      </c>
      <c r="E79" s="19">
        <v>1436</v>
      </c>
      <c r="F79" s="19">
        <f t="shared" si="17"/>
        <v>6.9637883008356546E-4</v>
      </c>
      <c r="G79" s="19">
        <f t="shared" si="18"/>
        <v>7.2696167496081694</v>
      </c>
      <c r="H79" s="19">
        <f t="shared" si="19"/>
        <v>5.0624072072480292E-3</v>
      </c>
      <c r="I79" s="19">
        <f t="shared" si="20"/>
        <v>5.0624072072480292E-2</v>
      </c>
      <c r="J79" s="19">
        <v>12</v>
      </c>
      <c r="K79" s="19">
        <v>23980</v>
      </c>
      <c r="L79" s="19">
        <v>1</v>
      </c>
      <c r="M79" s="19">
        <v>50</v>
      </c>
      <c r="N79" s="19">
        <f t="shared" si="15"/>
        <v>5.0041701417848203E-4</v>
      </c>
      <c r="O79" s="19">
        <f t="shared" si="16"/>
        <v>0.02</v>
      </c>
      <c r="P79" s="19">
        <f t="shared" si="21"/>
        <v>1.0008340283569641E-5</v>
      </c>
      <c r="Q79" s="19">
        <f t="shared" si="22"/>
        <v>1.0008340283569641E-3</v>
      </c>
      <c r="R79" s="19">
        <v>2</v>
      </c>
      <c r="S79" s="19">
        <v>312</v>
      </c>
      <c r="T79" s="2">
        <v>0.25</v>
      </c>
      <c r="U79" s="17">
        <v>2</v>
      </c>
      <c r="V79" s="19">
        <v>1</v>
      </c>
      <c r="W79" s="19">
        <v>50</v>
      </c>
      <c r="X79" s="19">
        <f t="shared" si="23"/>
        <v>6.41025641025641E-3</v>
      </c>
      <c r="Y79" s="19">
        <f t="shared" si="24"/>
        <v>2.25</v>
      </c>
      <c r="Z79" s="19">
        <f t="shared" si="25"/>
        <v>0.02</v>
      </c>
      <c r="AA79" s="19">
        <f t="shared" si="26"/>
        <v>2.8846153846153843E-3</v>
      </c>
      <c r="AB79" s="19">
        <v>1</v>
      </c>
      <c r="AC79" s="19">
        <v>50</v>
      </c>
      <c r="AD79" s="4">
        <v>14</v>
      </c>
      <c r="AE79" s="4">
        <v>1</v>
      </c>
      <c r="AF79" s="3">
        <v>12</v>
      </c>
      <c r="AG79" s="3">
        <v>1</v>
      </c>
      <c r="AH79" s="19">
        <f t="shared" si="27"/>
        <v>1.1904761904761906E-3</v>
      </c>
      <c r="AI79" s="7" t="s">
        <v>479</v>
      </c>
      <c r="AJ79" s="19">
        <v>5.0624072072480292E-2</v>
      </c>
      <c r="AK79" s="19">
        <v>1.0008340283569641E-3</v>
      </c>
      <c r="AL79" s="19">
        <v>2.8846153846153843E-3</v>
      </c>
      <c r="AM79" s="19">
        <v>1.1904761904761906E-3</v>
      </c>
      <c r="AN79" s="19">
        <f t="shared" si="28"/>
        <v>1.0556999976759289</v>
      </c>
      <c r="AO79" s="19">
        <v>0</v>
      </c>
    </row>
    <row r="80" spans="1:41" ht="30" x14ac:dyDescent="0.25">
      <c r="A80" s="3"/>
      <c r="B80" s="7" t="s">
        <v>480</v>
      </c>
      <c r="C80" s="3" t="s">
        <v>796</v>
      </c>
      <c r="D80" s="19">
        <v>1</v>
      </c>
      <c r="E80" s="19">
        <v>1436</v>
      </c>
      <c r="F80" s="19">
        <f t="shared" si="17"/>
        <v>6.9637883008356546E-4</v>
      </c>
      <c r="G80" s="19">
        <f t="shared" si="18"/>
        <v>7.2696167496081694</v>
      </c>
      <c r="H80" s="19">
        <f t="shared" si="19"/>
        <v>5.0624072072480292E-3</v>
      </c>
      <c r="I80" s="19">
        <f t="shared" si="20"/>
        <v>5.0624072072480292E-2</v>
      </c>
      <c r="J80" s="19">
        <v>34</v>
      </c>
      <c r="K80" s="19">
        <v>23980</v>
      </c>
      <c r="L80" s="19">
        <v>1</v>
      </c>
      <c r="M80" s="19">
        <v>50</v>
      </c>
      <c r="N80" s="19">
        <f t="shared" si="15"/>
        <v>1.4178482068390324E-3</v>
      </c>
      <c r="O80" s="19">
        <f t="shared" si="16"/>
        <v>0.02</v>
      </c>
      <c r="P80" s="19">
        <f t="shared" si="21"/>
        <v>2.835696413678065E-5</v>
      </c>
      <c r="Q80" s="19">
        <f t="shared" si="22"/>
        <v>2.8356964136780649E-3</v>
      </c>
      <c r="R80" s="19">
        <v>1</v>
      </c>
      <c r="S80" s="19">
        <v>312</v>
      </c>
      <c r="T80" s="2">
        <v>0.25</v>
      </c>
      <c r="U80" s="17">
        <v>1</v>
      </c>
      <c r="V80" s="19">
        <v>1</v>
      </c>
      <c r="W80" s="19">
        <v>50</v>
      </c>
      <c r="X80" s="19">
        <f t="shared" si="23"/>
        <v>3.205128205128205E-3</v>
      </c>
      <c r="Y80" s="19">
        <f t="shared" si="24"/>
        <v>1.25</v>
      </c>
      <c r="Z80" s="19">
        <f t="shared" si="25"/>
        <v>0.02</v>
      </c>
      <c r="AA80" s="19">
        <f t="shared" si="26"/>
        <v>8.0128205128205125E-4</v>
      </c>
      <c r="AB80" s="19">
        <v>1</v>
      </c>
      <c r="AC80" s="19">
        <v>50</v>
      </c>
      <c r="AD80" s="4">
        <v>14</v>
      </c>
      <c r="AE80" s="4">
        <v>0</v>
      </c>
      <c r="AF80" s="3">
        <v>12</v>
      </c>
      <c r="AG80" s="3">
        <v>0</v>
      </c>
      <c r="AH80" s="19">
        <f t="shared" si="27"/>
        <v>0</v>
      </c>
      <c r="AI80" s="7" t="s">
        <v>480</v>
      </c>
      <c r="AJ80" s="19">
        <v>5.0624072072480292E-2</v>
      </c>
      <c r="AK80" s="19">
        <v>2.8356964136780649E-3</v>
      </c>
      <c r="AL80" s="19">
        <v>8.0128205128205125E-4</v>
      </c>
      <c r="AM80" s="19">
        <v>0</v>
      </c>
      <c r="AN80" s="19">
        <f t="shared" si="28"/>
        <v>1.0542610505374403</v>
      </c>
      <c r="AO80" s="19">
        <v>0</v>
      </c>
    </row>
    <row r="81" spans="1:41" x14ac:dyDescent="0.25">
      <c r="A81" s="3"/>
      <c r="B81" s="7" t="s">
        <v>481</v>
      </c>
      <c r="C81" s="3" t="s">
        <v>797</v>
      </c>
      <c r="D81" s="19">
        <v>2</v>
      </c>
      <c r="E81" s="19">
        <v>1436</v>
      </c>
      <c r="F81" s="19">
        <f t="shared" si="17"/>
        <v>1.3927576601671309E-3</v>
      </c>
      <c r="G81" s="19">
        <f t="shared" si="18"/>
        <v>6.576469569048224</v>
      </c>
      <c r="H81" s="19">
        <f t="shared" si="19"/>
        <v>9.1594283691479438E-3</v>
      </c>
      <c r="I81" s="19">
        <f t="shared" si="20"/>
        <v>9.1594283691479442E-2</v>
      </c>
      <c r="J81" s="19">
        <v>47</v>
      </c>
      <c r="K81" s="19">
        <v>23980</v>
      </c>
      <c r="L81" s="19">
        <v>2</v>
      </c>
      <c r="M81" s="19">
        <v>50</v>
      </c>
      <c r="N81" s="19">
        <f t="shared" si="15"/>
        <v>1.9599666388657212E-3</v>
      </c>
      <c r="O81" s="19">
        <f t="shared" si="16"/>
        <v>0.04</v>
      </c>
      <c r="P81" s="19">
        <f t="shared" si="21"/>
        <v>7.8398665554628856E-5</v>
      </c>
      <c r="Q81" s="19">
        <f t="shared" si="22"/>
        <v>7.8398665554628849E-3</v>
      </c>
      <c r="R81" s="19">
        <v>3</v>
      </c>
      <c r="S81" s="19">
        <v>312</v>
      </c>
      <c r="T81" s="2">
        <v>0.25</v>
      </c>
      <c r="U81" s="17">
        <v>3</v>
      </c>
      <c r="V81" s="19">
        <v>2</v>
      </c>
      <c r="W81" s="19">
        <v>50</v>
      </c>
      <c r="X81" s="19">
        <f t="shared" si="23"/>
        <v>9.6153846153846159E-3</v>
      </c>
      <c r="Y81" s="19">
        <f t="shared" si="24"/>
        <v>3.25</v>
      </c>
      <c r="Z81" s="19">
        <f t="shared" si="25"/>
        <v>0.04</v>
      </c>
      <c r="AA81" s="19">
        <f t="shared" si="26"/>
        <v>1.2500000000000001E-2</v>
      </c>
      <c r="AB81" s="19">
        <v>2</v>
      </c>
      <c r="AC81" s="19">
        <v>50</v>
      </c>
      <c r="AD81" s="4">
        <v>14</v>
      </c>
      <c r="AE81" s="4">
        <v>3</v>
      </c>
      <c r="AF81" s="3">
        <v>12</v>
      </c>
      <c r="AG81" s="3">
        <v>2</v>
      </c>
      <c r="AH81" s="19">
        <f t="shared" si="27"/>
        <v>1.4285714285714285E-2</v>
      </c>
      <c r="AI81" s="7" t="s">
        <v>481</v>
      </c>
      <c r="AJ81" s="19">
        <v>9.1594283691479442E-2</v>
      </c>
      <c r="AK81" s="19">
        <v>7.8398665554628849E-3</v>
      </c>
      <c r="AL81" s="19">
        <v>1.2500000000000001E-2</v>
      </c>
      <c r="AM81" s="19">
        <v>1.4285714285714285E-2</v>
      </c>
      <c r="AN81" s="19">
        <f t="shared" si="28"/>
        <v>1.1262198645326567</v>
      </c>
      <c r="AO81" s="19">
        <v>0</v>
      </c>
    </row>
    <row r="82" spans="1:41" x14ac:dyDescent="0.25">
      <c r="A82" s="3"/>
      <c r="B82" s="7" t="s">
        <v>482</v>
      </c>
      <c r="C82" s="3" t="s">
        <v>483</v>
      </c>
      <c r="D82" s="19">
        <v>3</v>
      </c>
      <c r="E82" s="19">
        <v>1436</v>
      </c>
      <c r="F82" s="19">
        <f t="shared" si="17"/>
        <v>2.0891364902506965E-3</v>
      </c>
      <c r="G82" s="19">
        <f t="shared" si="18"/>
        <v>6.1710044609400594</v>
      </c>
      <c r="H82" s="19">
        <f t="shared" si="19"/>
        <v>1.2892070600849707E-2</v>
      </c>
      <c r="I82" s="19">
        <f t="shared" si="20"/>
        <v>0.12892070600849706</v>
      </c>
      <c r="J82" s="19">
        <v>43</v>
      </c>
      <c r="K82" s="19">
        <v>23980</v>
      </c>
      <c r="L82" s="19">
        <v>3</v>
      </c>
      <c r="M82" s="19">
        <v>50</v>
      </c>
      <c r="N82" s="19">
        <f t="shared" si="15"/>
        <v>1.7931609674728941E-3</v>
      </c>
      <c r="O82" s="19">
        <f t="shared" si="16"/>
        <v>0.06</v>
      </c>
      <c r="P82" s="19">
        <f t="shared" si="21"/>
        <v>1.0758965804837365E-4</v>
      </c>
      <c r="Q82" s="19">
        <f t="shared" si="22"/>
        <v>1.0758965804837364E-2</v>
      </c>
      <c r="R82" s="19">
        <v>1</v>
      </c>
      <c r="S82" s="19">
        <v>312</v>
      </c>
      <c r="T82" s="2">
        <v>0</v>
      </c>
      <c r="U82" s="17">
        <v>1</v>
      </c>
      <c r="V82" s="19">
        <v>3</v>
      </c>
      <c r="W82" s="19">
        <v>50</v>
      </c>
      <c r="X82" s="19">
        <f t="shared" si="23"/>
        <v>3.205128205128205E-3</v>
      </c>
      <c r="Y82" s="19">
        <f t="shared" si="24"/>
        <v>1</v>
      </c>
      <c r="Z82" s="19">
        <f t="shared" si="25"/>
        <v>0.06</v>
      </c>
      <c r="AA82" s="19">
        <f t="shared" si="26"/>
        <v>1.9230769230769227E-3</v>
      </c>
      <c r="AB82" s="19">
        <v>3</v>
      </c>
      <c r="AC82" s="19">
        <v>50</v>
      </c>
      <c r="AD82" s="4">
        <v>14</v>
      </c>
      <c r="AE82" s="4">
        <v>0</v>
      </c>
      <c r="AF82" s="3">
        <v>12</v>
      </c>
      <c r="AG82" s="3">
        <v>1</v>
      </c>
      <c r="AH82" s="19">
        <f t="shared" si="27"/>
        <v>0</v>
      </c>
      <c r="AI82" s="7" t="s">
        <v>482</v>
      </c>
      <c r="AJ82" s="19">
        <v>0.12892070600849706</v>
      </c>
      <c r="AK82" s="19">
        <v>1.0758965804837364E-2</v>
      </c>
      <c r="AL82" s="19">
        <v>1.9230769230769227E-3</v>
      </c>
      <c r="AM82" s="19">
        <v>0</v>
      </c>
      <c r="AN82" s="19">
        <f t="shared" si="28"/>
        <v>1.1416027487364113</v>
      </c>
      <c r="AO82" s="19">
        <v>0</v>
      </c>
    </row>
    <row r="83" spans="1:41" ht="30" x14ac:dyDescent="0.25">
      <c r="A83" s="3"/>
      <c r="B83" s="9" t="s">
        <v>484</v>
      </c>
      <c r="C83" s="3" t="s">
        <v>798</v>
      </c>
      <c r="D83" s="19">
        <v>6</v>
      </c>
      <c r="E83" s="19">
        <v>1436</v>
      </c>
      <c r="F83" s="19">
        <f t="shared" si="17"/>
        <v>4.178272980501393E-3</v>
      </c>
      <c r="G83" s="19">
        <f t="shared" si="18"/>
        <v>5.4778572803801149</v>
      </c>
      <c r="H83" s="19">
        <f t="shared" si="19"/>
        <v>2.2887983065655076E-2</v>
      </c>
      <c r="I83" s="19">
        <f t="shared" si="20"/>
        <v>0.22887983065655076</v>
      </c>
      <c r="J83" s="19">
        <v>196</v>
      </c>
      <c r="K83" s="19">
        <v>23980</v>
      </c>
      <c r="L83" s="19">
        <v>6</v>
      </c>
      <c r="M83" s="19">
        <v>50</v>
      </c>
      <c r="N83" s="19">
        <f t="shared" si="15"/>
        <v>8.17347789824854E-3</v>
      </c>
      <c r="O83" s="19">
        <f t="shared" si="16"/>
        <v>0.12</v>
      </c>
      <c r="P83" s="19">
        <f t="shared" si="21"/>
        <v>9.8081734778982486E-4</v>
      </c>
      <c r="Q83" s="19">
        <f t="shared" si="22"/>
        <v>9.8081734778982493E-2</v>
      </c>
      <c r="R83" s="19">
        <v>3</v>
      </c>
      <c r="S83" s="19">
        <v>312</v>
      </c>
      <c r="T83" s="2">
        <v>0.25</v>
      </c>
      <c r="U83" s="17">
        <v>3</v>
      </c>
      <c r="V83" s="19">
        <v>6</v>
      </c>
      <c r="W83" s="19">
        <v>50</v>
      </c>
      <c r="X83" s="19">
        <f t="shared" si="23"/>
        <v>9.6153846153846159E-3</v>
      </c>
      <c r="Y83" s="19">
        <f t="shared" si="24"/>
        <v>3.25</v>
      </c>
      <c r="Z83" s="19">
        <f t="shared" si="25"/>
        <v>0.12</v>
      </c>
      <c r="AA83" s="19">
        <f t="shared" si="26"/>
        <v>3.7499999999999999E-2</v>
      </c>
      <c r="AB83" s="19">
        <v>6</v>
      </c>
      <c r="AC83" s="19">
        <v>50</v>
      </c>
      <c r="AD83" s="4">
        <v>14</v>
      </c>
      <c r="AE83" s="4">
        <v>3</v>
      </c>
      <c r="AF83" s="3">
        <v>12</v>
      </c>
      <c r="AG83" s="3">
        <v>2</v>
      </c>
      <c r="AH83" s="19">
        <f t="shared" si="27"/>
        <v>4.2857142857142851E-2</v>
      </c>
      <c r="AI83" s="9" t="s">
        <v>484</v>
      </c>
      <c r="AJ83" s="19">
        <v>0.22887983065655076</v>
      </c>
      <c r="AK83" s="19">
        <v>9.8081734778982493E-2</v>
      </c>
      <c r="AL83" s="19">
        <v>3.7499999999999999E-2</v>
      </c>
      <c r="AM83" s="19">
        <v>4.2857142857142851E-2</v>
      </c>
      <c r="AN83" s="19">
        <f t="shared" si="28"/>
        <v>1.4073187082926761</v>
      </c>
      <c r="AO83" s="19">
        <v>0</v>
      </c>
    </row>
    <row r="84" spans="1:41" x14ac:dyDescent="0.25">
      <c r="A84" s="3"/>
      <c r="B84" s="7" t="s">
        <v>485</v>
      </c>
      <c r="C84" s="3" t="s">
        <v>486</v>
      </c>
      <c r="D84" s="19">
        <v>12</v>
      </c>
      <c r="E84" s="19">
        <v>1436</v>
      </c>
      <c r="F84" s="19">
        <f t="shared" si="17"/>
        <v>8.356545961002786E-3</v>
      </c>
      <c r="G84" s="19">
        <f t="shared" si="18"/>
        <v>4.7847100998201695</v>
      </c>
      <c r="H84" s="19">
        <f t="shared" si="19"/>
        <v>3.9983649859221475E-2</v>
      </c>
      <c r="I84" s="19">
        <f t="shared" si="20"/>
        <v>0.39983649859221476</v>
      </c>
      <c r="J84" s="19">
        <v>141</v>
      </c>
      <c r="K84" s="19">
        <v>23980</v>
      </c>
      <c r="L84" s="19">
        <v>12</v>
      </c>
      <c r="M84" s="19">
        <v>50</v>
      </c>
      <c r="N84" s="19">
        <f t="shared" si="15"/>
        <v>5.8798999165971646E-3</v>
      </c>
      <c r="O84" s="19">
        <f t="shared" si="16"/>
        <v>0.24</v>
      </c>
      <c r="P84" s="19">
        <f t="shared" si="21"/>
        <v>1.4111759799833195E-3</v>
      </c>
      <c r="Q84" s="19">
        <f t="shared" si="22"/>
        <v>0.14111759799833196</v>
      </c>
      <c r="R84" s="19">
        <v>1</v>
      </c>
      <c r="S84" s="19">
        <v>312</v>
      </c>
      <c r="T84" s="2">
        <v>0</v>
      </c>
      <c r="U84" s="17">
        <v>1</v>
      </c>
      <c r="V84" s="19">
        <v>12</v>
      </c>
      <c r="W84" s="19">
        <v>50</v>
      </c>
      <c r="X84" s="19">
        <f t="shared" si="23"/>
        <v>3.205128205128205E-3</v>
      </c>
      <c r="Y84" s="19">
        <f t="shared" si="24"/>
        <v>1</v>
      </c>
      <c r="Z84" s="19">
        <f t="shared" si="25"/>
        <v>0.24</v>
      </c>
      <c r="AA84" s="19">
        <f t="shared" si="26"/>
        <v>7.692307692307691E-3</v>
      </c>
      <c r="AB84" s="19">
        <v>12</v>
      </c>
      <c r="AC84" s="19">
        <v>50</v>
      </c>
      <c r="AD84" s="4">
        <v>14</v>
      </c>
      <c r="AE84" s="4">
        <v>3</v>
      </c>
      <c r="AF84" s="3">
        <v>12</v>
      </c>
      <c r="AG84" s="3">
        <v>3</v>
      </c>
      <c r="AH84" s="19">
        <f t="shared" si="27"/>
        <v>0.12857142857142856</v>
      </c>
      <c r="AI84" s="7" t="s">
        <v>485</v>
      </c>
      <c r="AJ84" s="19">
        <v>0.39983649859221476</v>
      </c>
      <c r="AK84" s="19">
        <v>0.14111759799833196</v>
      </c>
      <c r="AL84" s="19">
        <v>7.692307692307691E-3</v>
      </c>
      <c r="AM84" s="19">
        <v>0.12857142857142856</v>
      </c>
      <c r="AN84" s="19">
        <f t="shared" si="28"/>
        <v>1.6772178328542831</v>
      </c>
      <c r="AO84" s="19">
        <v>0</v>
      </c>
    </row>
    <row r="85" spans="1:41" x14ac:dyDescent="0.25">
      <c r="A85" s="3"/>
      <c r="B85" s="7" t="s">
        <v>487</v>
      </c>
      <c r="C85" s="3" t="s">
        <v>488</v>
      </c>
      <c r="D85" s="19">
        <v>4</v>
      </c>
      <c r="E85" s="19">
        <v>1436</v>
      </c>
      <c r="F85" s="19">
        <f t="shared" si="17"/>
        <v>2.7855153203342618E-3</v>
      </c>
      <c r="G85" s="19">
        <f t="shared" si="18"/>
        <v>5.8833223884882786</v>
      </c>
      <c r="H85" s="19">
        <f t="shared" si="19"/>
        <v>1.6388084647599662E-2</v>
      </c>
      <c r="I85" s="19">
        <f t="shared" si="20"/>
        <v>0.16388084647599663</v>
      </c>
      <c r="J85" s="19">
        <v>99</v>
      </c>
      <c r="K85" s="19">
        <v>23980</v>
      </c>
      <c r="L85" s="19">
        <v>4</v>
      </c>
      <c r="M85" s="19">
        <v>50</v>
      </c>
      <c r="N85" s="19">
        <f t="shared" si="15"/>
        <v>4.1284403669724773E-3</v>
      </c>
      <c r="O85" s="19">
        <f t="shared" si="16"/>
        <v>0.08</v>
      </c>
      <c r="P85" s="19">
        <f t="shared" si="21"/>
        <v>3.3027522935779821E-4</v>
      </c>
      <c r="Q85" s="19">
        <f t="shared" si="22"/>
        <v>3.3027522935779818E-2</v>
      </c>
      <c r="R85" s="19">
        <v>1</v>
      </c>
      <c r="S85" s="19">
        <v>312</v>
      </c>
      <c r="T85" s="2">
        <v>0</v>
      </c>
      <c r="U85" s="17">
        <v>1</v>
      </c>
      <c r="V85" s="19">
        <v>4</v>
      </c>
      <c r="W85" s="19">
        <v>50</v>
      </c>
      <c r="X85" s="19">
        <f t="shared" si="23"/>
        <v>3.205128205128205E-3</v>
      </c>
      <c r="Y85" s="19">
        <f t="shared" si="24"/>
        <v>1</v>
      </c>
      <c r="Z85" s="19">
        <f t="shared" si="25"/>
        <v>0.08</v>
      </c>
      <c r="AA85" s="19">
        <f t="shared" si="26"/>
        <v>2.5641025641025641E-3</v>
      </c>
      <c r="AB85" s="19">
        <v>4</v>
      </c>
      <c r="AC85" s="19">
        <v>50</v>
      </c>
      <c r="AD85" s="4">
        <v>14</v>
      </c>
      <c r="AE85" s="4">
        <v>2</v>
      </c>
      <c r="AF85" s="3">
        <v>12</v>
      </c>
      <c r="AG85" s="3">
        <v>1</v>
      </c>
      <c r="AH85" s="19">
        <f t="shared" si="27"/>
        <v>9.5238095238095247E-3</v>
      </c>
      <c r="AI85" s="7" t="s">
        <v>487</v>
      </c>
      <c r="AJ85" s="19">
        <v>0.16388084647599663</v>
      </c>
      <c r="AK85" s="19">
        <v>3.3027522935779818E-2</v>
      </c>
      <c r="AL85" s="19">
        <v>2.5641025641025641E-3</v>
      </c>
      <c r="AM85" s="19">
        <v>9.5238095238095247E-3</v>
      </c>
      <c r="AN85" s="19">
        <f t="shared" si="28"/>
        <v>1.2089962814996884</v>
      </c>
      <c r="AO85" s="19">
        <v>0</v>
      </c>
    </row>
    <row r="86" spans="1:41" x14ac:dyDescent="0.25">
      <c r="A86" s="3"/>
      <c r="B86" s="7" t="s">
        <v>489</v>
      </c>
      <c r="C86" s="3" t="s">
        <v>490</v>
      </c>
      <c r="D86" s="19">
        <v>2</v>
      </c>
      <c r="E86" s="19">
        <v>1436</v>
      </c>
      <c r="F86" s="19">
        <f t="shared" si="17"/>
        <v>1.3927576601671309E-3</v>
      </c>
      <c r="G86" s="19">
        <f t="shared" si="18"/>
        <v>6.576469569048224</v>
      </c>
      <c r="H86" s="19">
        <f t="shared" si="19"/>
        <v>9.1594283691479438E-3</v>
      </c>
      <c r="I86" s="19">
        <f t="shared" si="20"/>
        <v>9.1594283691479442E-2</v>
      </c>
      <c r="J86" s="19">
        <v>22</v>
      </c>
      <c r="K86" s="19">
        <v>23980</v>
      </c>
      <c r="L86" s="19">
        <v>2</v>
      </c>
      <c r="M86" s="19">
        <v>50</v>
      </c>
      <c r="N86" s="19">
        <f t="shared" si="15"/>
        <v>9.1743119266055051E-4</v>
      </c>
      <c r="O86" s="19">
        <f t="shared" si="16"/>
        <v>0.04</v>
      </c>
      <c r="P86" s="19">
        <f t="shared" si="21"/>
        <v>3.6697247706422022E-5</v>
      </c>
      <c r="Q86" s="19">
        <f t="shared" si="22"/>
        <v>3.669724770642202E-3</v>
      </c>
      <c r="R86" s="19">
        <v>1</v>
      </c>
      <c r="S86" s="19">
        <v>312</v>
      </c>
      <c r="T86" s="2">
        <v>0</v>
      </c>
      <c r="U86" s="17">
        <v>1</v>
      </c>
      <c r="V86" s="19">
        <v>2</v>
      </c>
      <c r="W86" s="19">
        <v>50</v>
      </c>
      <c r="X86" s="19">
        <f t="shared" si="23"/>
        <v>3.205128205128205E-3</v>
      </c>
      <c r="Y86" s="19">
        <f t="shared" si="24"/>
        <v>1</v>
      </c>
      <c r="Z86" s="19">
        <f t="shared" si="25"/>
        <v>0.04</v>
      </c>
      <c r="AA86" s="19">
        <f t="shared" si="26"/>
        <v>1.2820512820512821E-3</v>
      </c>
      <c r="AB86" s="19">
        <v>2</v>
      </c>
      <c r="AC86" s="19">
        <v>50</v>
      </c>
      <c r="AD86" s="4">
        <v>14</v>
      </c>
      <c r="AE86" s="4">
        <v>1</v>
      </c>
      <c r="AF86" s="3">
        <v>12</v>
      </c>
      <c r="AG86" s="3">
        <v>1</v>
      </c>
      <c r="AH86" s="19">
        <f t="shared" si="27"/>
        <v>2.3809523809523812E-3</v>
      </c>
      <c r="AI86" s="7" t="s">
        <v>489</v>
      </c>
      <c r="AJ86" s="19">
        <v>9.1594283691479442E-2</v>
      </c>
      <c r="AK86" s="19">
        <v>3.669724770642202E-3</v>
      </c>
      <c r="AL86" s="19">
        <v>1.2820512820512821E-3</v>
      </c>
      <c r="AM86" s="19">
        <v>2.3809523809523812E-3</v>
      </c>
      <c r="AN86" s="19">
        <f t="shared" si="28"/>
        <v>1.0989270121251253</v>
      </c>
      <c r="AO86" s="19">
        <v>0</v>
      </c>
    </row>
    <row r="87" spans="1:41" x14ac:dyDescent="0.25">
      <c r="A87" s="3" t="s">
        <v>491</v>
      </c>
      <c r="B87" s="7" t="s">
        <v>492</v>
      </c>
      <c r="C87" s="3" t="s">
        <v>799</v>
      </c>
      <c r="D87" s="19">
        <v>1</v>
      </c>
      <c r="E87" s="19">
        <v>1436</v>
      </c>
      <c r="F87" s="19">
        <f t="shared" si="17"/>
        <v>6.9637883008356546E-4</v>
      </c>
      <c r="G87" s="19">
        <f t="shared" si="18"/>
        <v>7.2696167496081694</v>
      </c>
      <c r="H87" s="19">
        <f t="shared" si="19"/>
        <v>5.0624072072480292E-3</v>
      </c>
      <c r="I87" s="19">
        <f t="shared" si="20"/>
        <v>5.0624072072480292E-2</v>
      </c>
      <c r="J87" s="19">
        <v>9</v>
      </c>
      <c r="K87" s="19">
        <v>23980</v>
      </c>
      <c r="L87" s="19">
        <v>1</v>
      </c>
      <c r="M87" s="19">
        <v>50</v>
      </c>
      <c r="N87" s="19">
        <f t="shared" si="15"/>
        <v>3.7531276063386155E-4</v>
      </c>
      <c r="O87" s="19">
        <f t="shared" si="16"/>
        <v>0.02</v>
      </c>
      <c r="P87" s="19">
        <f t="shared" si="21"/>
        <v>7.506255212677231E-6</v>
      </c>
      <c r="Q87" s="19">
        <f t="shared" si="22"/>
        <v>7.5062552126772309E-4</v>
      </c>
      <c r="R87" s="19">
        <v>2</v>
      </c>
      <c r="S87" s="19">
        <v>312</v>
      </c>
      <c r="T87" s="2">
        <v>0.25</v>
      </c>
      <c r="U87" s="17">
        <v>2</v>
      </c>
      <c r="V87" s="19">
        <v>1</v>
      </c>
      <c r="W87" s="19">
        <v>50</v>
      </c>
      <c r="X87" s="19">
        <f t="shared" si="23"/>
        <v>6.41025641025641E-3</v>
      </c>
      <c r="Y87" s="19">
        <f t="shared" si="24"/>
        <v>2.25</v>
      </c>
      <c r="Z87" s="19">
        <f t="shared" si="25"/>
        <v>0.02</v>
      </c>
      <c r="AA87" s="19">
        <f t="shared" si="26"/>
        <v>2.8846153846153843E-3</v>
      </c>
      <c r="AB87" s="19">
        <v>1</v>
      </c>
      <c r="AC87" s="19">
        <v>50</v>
      </c>
      <c r="AD87" s="4">
        <v>14</v>
      </c>
      <c r="AE87" s="4">
        <v>1</v>
      </c>
      <c r="AF87" s="3">
        <v>12</v>
      </c>
      <c r="AG87" s="3">
        <v>1</v>
      </c>
      <c r="AH87" s="19">
        <f t="shared" si="27"/>
        <v>1.1904761904761906E-3</v>
      </c>
      <c r="AI87" s="7" t="s">
        <v>492</v>
      </c>
      <c r="AJ87" s="19">
        <v>5.0624072072480292E-2</v>
      </c>
      <c r="AK87" s="19">
        <v>7.5062552126772309E-4</v>
      </c>
      <c r="AL87" s="19">
        <v>2.8846153846153843E-3</v>
      </c>
      <c r="AM87" s="19">
        <v>1.1904761904761906E-3</v>
      </c>
      <c r="AN87" s="19">
        <f t="shared" si="28"/>
        <v>1.0554497891688397</v>
      </c>
      <c r="AO87" s="19">
        <v>0</v>
      </c>
    </row>
    <row r="88" spans="1:41" x14ac:dyDescent="0.25">
      <c r="A88" s="3" t="s">
        <v>493</v>
      </c>
      <c r="B88" s="10" t="s">
        <v>494</v>
      </c>
      <c r="C88" s="5" t="s">
        <v>495</v>
      </c>
      <c r="D88" s="19">
        <v>3</v>
      </c>
      <c r="E88" s="19">
        <v>1436</v>
      </c>
      <c r="F88" s="19">
        <f t="shared" si="17"/>
        <v>2.0891364902506965E-3</v>
      </c>
      <c r="G88" s="19">
        <f t="shared" si="18"/>
        <v>6.1710044609400594</v>
      </c>
      <c r="H88" s="19">
        <f t="shared" si="19"/>
        <v>1.2892070600849707E-2</v>
      </c>
      <c r="I88" s="19">
        <f t="shared" si="20"/>
        <v>0.12892070600849706</v>
      </c>
      <c r="J88" s="19">
        <v>68</v>
      </c>
      <c r="K88" s="19">
        <v>23980</v>
      </c>
      <c r="L88" s="19">
        <v>3</v>
      </c>
      <c r="M88" s="19">
        <v>50</v>
      </c>
      <c r="N88" s="19">
        <f t="shared" si="15"/>
        <v>2.8356964136780649E-3</v>
      </c>
      <c r="O88" s="19">
        <f t="shared" si="16"/>
        <v>0.06</v>
      </c>
      <c r="P88" s="19">
        <f t="shared" si="21"/>
        <v>1.7014178482068387E-4</v>
      </c>
      <c r="Q88" s="19">
        <f t="shared" si="22"/>
        <v>1.7014178482068387E-2</v>
      </c>
      <c r="R88" s="19">
        <v>1</v>
      </c>
      <c r="S88" s="19">
        <v>312</v>
      </c>
      <c r="T88" s="2">
        <v>0.25</v>
      </c>
      <c r="U88" s="17">
        <v>1</v>
      </c>
      <c r="V88" s="19">
        <v>3</v>
      </c>
      <c r="W88" s="19">
        <v>50</v>
      </c>
      <c r="X88" s="19">
        <f t="shared" si="23"/>
        <v>3.205128205128205E-3</v>
      </c>
      <c r="Y88" s="19">
        <f t="shared" si="24"/>
        <v>1.25</v>
      </c>
      <c r="Z88" s="19">
        <f t="shared" si="25"/>
        <v>0.06</v>
      </c>
      <c r="AA88" s="19">
        <f t="shared" si="26"/>
        <v>2.4038461538461535E-3</v>
      </c>
      <c r="AB88" s="19">
        <v>3</v>
      </c>
      <c r="AC88" s="19">
        <v>50</v>
      </c>
      <c r="AD88" s="4">
        <v>14</v>
      </c>
      <c r="AE88" s="4">
        <v>2</v>
      </c>
      <c r="AF88" s="3">
        <v>12</v>
      </c>
      <c r="AG88" s="3">
        <v>3</v>
      </c>
      <c r="AH88" s="19">
        <f t="shared" si="27"/>
        <v>2.1428571428571425E-2</v>
      </c>
      <c r="AI88" s="10" t="s">
        <v>494</v>
      </c>
      <c r="AJ88" s="19">
        <v>0.12892070600849706</v>
      </c>
      <c r="AK88" s="19">
        <v>1.7014178482068387E-2</v>
      </c>
      <c r="AL88" s="19">
        <v>2.4038461538461535E-3</v>
      </c>
      <c r="AM88" s="19">
        <v>2.1428571428571425E-2</v>
      </c>
      <c r="AN88" s="19">
        <f t="shared" si="28"/>
        <v>1.1697673020729831</v>
      </c>
      <c r="AO88" s="19">
        <v>0</v>
      </c>
    </row>
    <row r="89" spans="1:41" ht="30" x14ac:dyDescent="0.25">
      <c r="A89" s="3"/>
      <c r="B89" s="8" t="s">
        <v>496</v>
      </c>
      <c r="C89" s="4" t="s">
        <v>497</v>
      </c>
      <c r="D89" s="19">
        <v>5</v>
      </c>
      <c r="E89" s="19">
        <v>1436</v>
      </c>
      <c r="F89" s="19">
        <f t="shared" si="17"/>
        <v>3.4818941504178272E-3</v>
      </c>
      <c r="G89" s="19">
        <f t="shared" si="18"/>
        <v>5.6601788371740689</v>
      </c>
      <c r="H89" s="19">
        <f t="shared" si="19"/>
        <v>1.9708143583475168E-2</v>
      </c>
      <c r="I89" s="19">
        <f t="shared" si="20"/>
        <v>0.19708143583475168</v>
      </c>
      <c r="J89" s="19">
        <v>113</v>
      </c>
      <c r="K89" s="19">
        <v>23980</v>
      </c>
      <c r="L89" s="19">
        <v>5</v>
      </c>
      <c r="M89" s="19">
        <v>50</v>
      </c>
      <c r="N89" s="19">
        <f t="shared" si="15"/>
        <v>4.7122602168473728E-3</v>
      </c>
      <c r="O89" s="19">
        <f t="shared" si="16"/>
        <v>0.1</v>
      </c>
      <c r="P89" s="19">
        <f t="shared" si="21"/>
        <v>4.7122602168473728E-4</v>
      </c>
      <c r="Q89" s="19">
        <f t="shared" si="22"/>
        <v>4.7122602168473728E-2</v>
      </c>
      <c r="R89" s="19">
        <v>2</v>
      </c>
      <c r="S89" s="19">
        <v>312</v>
      </c>
      <c r="T89" s="2">
        <v>0.25</v>
      </c>
      <c r="U89" s="17">
        <v>2</v>
      </c>
      <c r="V89" s="19">
        <v>5</v>
      </c>
      <c r="W89" s="19">
        <v>50</v>
      </c>
      <c r="X89" s="19">
        <f t="shared" si="23"/>
        <v>6.41025641025641E-3</v>
      </c>
      <c r="Y89" s="19">
        <f t="shared" si="24"/>
        <v>2.25</v>
      </c>
      <c r="Z89" s="19">
        <f t="shared" si="25"/>
        <v>0.1</v>
      </c>
      <c r="AA89" s="19">
        <f t="shared" si="26"/>
        <v>1.4423076923076924E-2</v>
      </c>
      <c r="AB89" s="19">
        <v>5</v>
      </c>
      <c r="AC89" s="19">
        <v>50</v>
      </c>
      <c r="AD89" s="4">
        <v>14</v>
      </c>
      <c r="AE89" s="4">
        <v>3</v>
      </c>
      <c r="AF89" s="3">
        <v>12</v>
      </c>
      <c r="AG89" s="3">
        <v>2</v>
      </c>
      <c r="AH89" s="19">
        <f t="shared" si="27"/>
        <v>3.5714285714285712E-2</v>
      </c>
      <c r="AI89" s="8" t="s">
        <v>496</v>
      </c>
      <c r="AJ89" s="19">
        <v>0.19708143583475168</v>
      </c>
      <c r="AK89" s="19">
        <v>4.7122602168473728E-2</v>
      </c>
      <c r="AL89" s="19">
        <v>1.4423076923076924E-2</v>
      </c>
      <c r="AM89" s="19">
        <v>3.5714285714285712E-2</v>
      </c>
      <c r="AN89" s="19">
        <f t="shared" si="28"/>
        <v>1.294341400640588</v>
      </c>
      <c r="AO89" s="19">
        <v>0</v>
      </c>
    </row>
    <row r="90" spans="1:41" x14ac:dyDescent="0.25">
      <c r="A90" s="4"/>
      <c r="B90" s="7" t="s">
        <v>498</v>
      </c>
      <c r="C90" s="3" t="s">
        <v>800</v>
      </c>
      <c r="D90" s="19">
        <v>1</v>
      </c>
      <c r="E90" s="19">
        <v>1436</v>
      </c>
      <c r="F90" s="19">
        <f t="shared" si="17"/>
        <v>6.9637883008356546E-4</v>
      </c>
      <c r="G90" s="19">
        <f t="shared" si="18"/>
        <v>7.2696167496081694</v>
      </c>
      <c r="H90" s="19">
        <f t="shared" si="19"/>
        <v>5.0624072072480292E-3</v>
      </c>
      <c r="I90" s="19">
        <f t="shared" si="20"/>
        <v>5.0624072072480292E-2</v>
      </c>
      <c r="J90" s="19">
        <v>3</v>
      </c>
      <c r="K90" s="19">
        <v>23980</v>
      </c>
      <c r="L90" s="19">
        <v>1</v>
      </c>
      <c r="M90" s="19">
        <v>50</v>
      </c>
      <c r="N90" s="19">
        <f t="shared" si="15"/>
        <v>1.2510425354462051E-4</v>
      </c>
      <c r="O90" s="19">
        <f t="shared" si="16"/>
        <v>0.02</v>
      </c>
      <c r="P90" s="19">
        <f t="shared" si="21"/>
        <v>2.5020850708924102E-6</v>
      </c>
      <c r="Q90" s="19">
        <f t="shared" si="22"/>
        <v>2.5020850708924101E-4</v>
      </c>
      <c r="R90" s="19">
        <v>1</v>
      </c>
      <c r="S90" s="19">
        <v>312</v>
      </c>
      <c r="T90" s="2">
        <v>0.25</v>
      </c>
      <c r="U90" s="17">
        <v>1</v>
      </c>
      <c r="V90" s="19">
        <v>1</v>
      </c>
      <c r="W90" s="19">
        <v>50</v>
      </c>
      <c r="X90" s="19">
        <f t="shared" si="23"/>
        <v>3.205128205128205E-3</v>
      </c>
      <c r="Y90" s="19">
        <f t="shared" si="24"/>
        <v>1.25</v>
      </c>
      <c r="Z90" s="19">
        <f t="shared" si="25"/>
        <v>0.02</v>
      </c>
      <c r="AA90" s="19">
        <f t="shared" si="26"/>
        <v>8.0128205128205125E-4</v>
      </c>
      <c r="AB90" s="19">
        <v>1</v>
      </c>
      <c r="AC90" s="19">
        <v>50</v>
      </c>
      <c r="AD90" s="4">
        <v>14</v>
      </c>
      <c r="AE90" s="4">
        <v>1</v>
      </c>
      <c r="AF90" s="3">
        <v>12</v>
      </c>
      <c r="AG90" s="3">
        <v>1</v>
      </c>
      <c r="AH90" s="19">
        <f t="shared" si="27"/>
        <v>1.1904761904761906E-3</v>
      </c>
      <c r="AI90" s="7" t="s">
        <v>498</v>
      </c>
      <c r="AJ90" s="19">
        <v>5.0624072072480292E-2</v>
      </c>
      <c r="AK90" s="19">
        <v>2.5020850708924101E-4</v>
      </c>
      <c r="AL90" s="19">
        <v>8.0128205128205125E-4</v>
      </c>
      <c r="AM90" s="19">
        <v>1.1904761904761906E-3</v>
      </c>
      <c r="AN90" s="19">
        <f t="shared" si="28"/>
        <v>1.0528660388213278</v>
      </c>
      <c r="AO90" s="19">
        <v>0</v>
      </c>
    </row>
    <row r="91" spans="1:41" x14ac:dyDescent="0.25">
      <c r="A91" s="4"/>
      <c r="B91" s="9" t="s">
        <v>499</v>
      </c>
      <c r="C91" s="5" t="s">
        <v>801</v>
      </c>
      <c r="D91" s="19">
        <v>3</v>
      </c>
      <c r="E91" s="19">
        <v>1436</v>
      </c>
      <c r="F91" s="19">
        <f t="shared" si="17"/>
        <v>2.0891364902506965E-3</v>
      </c>
      <c r="G91" s="19">
        <f t="shared" si="18"/>
        <v>6.1710044609400594</v>
      </c>
      <c r="H91" s="19">
        <f t="shared" si="19"/>
        <v>1.2892070600849707E-2</v>
      </c>
      <c r="I91" s="19">
        <f t="shared" si="20"/>
        <v>0.12892070600849706</v>
      </c>
      <c r="J91" s="19">
        <v>11</v>
      </c>
      <c r="K91" s="19">
        <v>23980</v>
      </c>
      <c r="L91" s="19">
        <v>3</v>
      </c>
      <c r="M91" s="19">
        <v>50</v>
      </c>
      <c r="N91" s="19">
        <f t="shared" si="15"/>
        <v>4.5871559633027525E-4</v>
      </c>
      <c r="O91" s="19">
        <f t="shared" si="16"/>
        <v>0.06</v>
      </c>
      <c r="P91" s="19">
        <f t="shared" si="21"/>
        <v>2.7522935779816515E-5</v>
      </c>
      <c r="Q91" s="19">
        <f t="shared" si="22"/>
        <v>2.7522935779816515E-3</v>
      </c>
      <c r="R91" s="19">
        <v>2</v>
      </c>
      <c r="S91" s="19">
        <v>312</v>
      </c>
      <c r="T91" s="2">
        <v>0.25</v>
      </c>
      <c r="U91" s="17">
        <v>2</v>
      </c>
      <c r="V91" s="19">
        <v>3</v>
      </c>
      <c r="W91" s="19">
        <v>50</v>
      </c>
      <c r="X91" s="19">
        <f t="shared" si="23"/>
        <v>6.41025641025641E-3</v>
      </c>
      <c r="Y91" s="19">
        <f t="shared" si="24"/>
        <v>2.25</v>
      </c>
      <c r="Z91" s="19">
        <f t="shared" si="25"/>
        <v>0.06</v>
      </c>
      <c r="AA91" s="19">
        <f t="shared" si="26"/>
        <v>8.6538461538461526E-3</v>
      </c>
      <c r="AB91" s="19">
        <v>3</v>
      </c>
      <c r="AC91" s="19">
        <v>50</v>
      </c>
      <c r="AD91" s="4">
        <v>14</v>
      </c>
      <c r="AE91" s="4">
        <v>2</v>
      </c>
      <c r="AF91" s="3">
        <v>12</v>
      </c>
      <c r="AG91" s="3">
        <v>1</v>
      </c>
      <c r="AH91" s="19">
        <f t="shared" si="27"/>
        <v>7.1428571428571418E-3</v>
      </c>
      <c r="AI91" s="9" t="s">
        <v>499</v>
      </c>
      <c r="AJ91" s="19">
        <v>0.12892070600849706</v>
      </c>
      <c r="AK91" s="19">
        <v>2.7522935779816515E-3</v>
      </c>
      <c r="AL91" s="19">
        <v>8.6538461538461526E-3</v>
      </c>
      <c r="AM91" s="19">
        <v>7.1428571428571418E-3</v>
      </c>
      <c r="AN91" s="19">
        <f t="shared" si="28"/>
        <v>1.147469702883182</v>
      </c>
      <c r="AO91" s="19">
        <v>0</v>
      </c>
    </row>
    <row r="92" spans="1:41" x14ac:dyDescent="0.25">
      <c r="A92" s="4"/>
      <c r="B92" s="7" t="s">
        <v>500</v>
      </c>
      <c r="C92" s="3" t="s">
        <v>802</v>
      </c>
      <c r="D92" s="19">
        <v>5</v>
      </c>
      <c r="E92" s="19">
        <v>1436</v>
      </c>
      <c r="F92" s="19">
        <f t="shared" si="17"/>
        <v>3.4818941504178272E-3</v>
      </c>
      <c r="G92" s="19">
        <f t="shared" si="18"/>
        <v>5.6601788371740689</v>
      </c>
      <c r="H92" s="19">
        <f t="shared" si="19"/>
        <v>1.9708143583475168E-2</v>
      </c>
      <c r="I92" s="19">
        <f t="shared" si="20"/>
        <v>0.19708143583475168</v>
      </c>
      <c r="J92" s="19">
        <v>83</v>
      </c>
      <c r="K92" s="19">
        <v>23980</v>
      </c>
      <c r="L92" s="19">
        <v>5</v>
      </c>
      <c r="M92" s="19">
        <v>50</v>
      </c>
      <c r="N92" s="19">
        <f t="shared" si="15"/>
        <v>3.4612176814011676E-3</v>
      </c>
      <c r="O92" s="19">
        <f t="shared" si="16"/>
        <v>0.1</v>
      </c>
      <c r="P92" s="19">
        <f t="shared" si="21"/>
        <v>3.461217681401168E-4</v>
      </c>
      <c r="Q92" s="19">
        <f t="shared" si="22"/>
        <v>3.4612176814011679E-2</v>
      </c>
      <c r="R92" s="19">
        <v>2</v>
      </c>
      <c r="S92" s="19">
        <v>312</v>
      </c>
      <c r="T92" s="2">
        <v>0.25</v>
      </c>
      <c r="U92" s="17">
        <v>2</v>
      </c>
      <c r="V92" s="19">
        <v>5</v>
      </c>
      <c r="W92" s="19">
        <v>50</v>
      </c>
      <c r="X92" s="19">
        <f t="shared" si="23"/>
        <v>6.41025641025641E-3</v>
      </c>
      <c r="Y92" s="19">
        <f t="shared" si="24"/>
        <v>2.25</v>
      </c>
      <c r="Z92" s="19">
        <f t="shared" si="25"/>
        <v>0.1</v>
      </c>
      <c r="AA92" s="19">
        <f t="shared" si="26"/>
        <v>1.4423076923076924E-2</v>
      </c>
      <c r="AB92" s="19">
        <v>5</v>
      </c>
      <c r="AC92" s="19">
        <v>50</v>
      </c>
      <c r="AD92" s="4">
        <v>14</v>
      </c>
      <c r="AE92" s="4">
        <v>1</v>
      </c>
      <c r="AF92" s="3">
        <v>12</v>
      </c>
      <c r="AG92" s="3">
        <v>1</v>
      </c>
      <c r="AH92" s="19">
        <f t="shared" si="27"/>
        <v>5.9523809523809529E-3</v>
      </c>
      <c r="AI92" s="7" t="s">
        <v>500</v>
      </c>
      <c r="AJ92" s="19">
        <v>0.19708143583475168</v>
      </c>
      <c r="AK92" s="19">
        <v>3.4612176814011679E-2</v>
      </c>
      <c r="AL92" s="19">
        <v>1.4423076923076924E-2</v>
      </c>
      <c r="AM92" s="19">
        <v>5.9523809523809529E-3</v>
      </c>
      <c r="AN92" s="19">
        <f t="shared" si="28"/>
        <v>1.2520690705242212</v>
      </c>
      <c r="AO92" s="19">
        <v>0</v>
      </c>
    </row>
    <row r="93" spans="1:41" ht="30" x14ac:dyDescent="0.25">
      <c r="A93" s="3"/>
      <c r="B93" s="3" t="s">
        <v>501</v>
      </c>
      <c r="C93" s="3" t="s">
        <v>502</v>
      </c>
      <c r="D93" s="19">
        <v>2</v>
      </c>
      <c r="E93" s="19">
        <v>1436</v>
      </c>
      <c r="F93" s="19">
        <f t="shared" si="17"/>
        <v>1.3927576601671309E-3</v>
      </c>
      <c r="G93" s="19">
        <f t="shared" si="18"/>
        <v>6.576469569048224</v>
      </c>
      <c r="H93" s="19">
        <f t="shared" si="19"/>
        <v>9.1594283691479438E-3</v>
      </c>
      <c r="I93" s="19">
        <f t="shared" si="20"/>
        <v>9.1594283691479442E-2</v>
      </c>
      <c r="J93" s="19">
        <v>39</v>
      </c>
      <c r="K93" s="19">
        <v>23980</v>
      </c>
      <c r="L93" s="19">
        <v>2</v>
      </c>
      <c r="M93" s="19">
        <v>50</v>
      </c>
      <c r="N93" s="19">
        <f t="shared" si="15"/>
        <v>1.6263552960800666E-3</v>
      </c>
      <c r="O93" s="19">
        <f t="shared" si="16"/>
        <v>0.04</v>
      </c>
      <c r="P93" s="19">
        <f t="shared" si="21"/>
        <v>6.5054211843202666E-5</v>
      </c>
      <c r="Q93" s="19">
        <f t="shared" si="22"/>
        <v>6.5054211843202665E-3</v>
      </c>
      <c r="R93" s="19">
        <v>2</v>
      </c>
      <c r="S93" s="19">
        <v>312</v>
      </c>
      <c r="T93" s="2">
        <v>0.25</v>
      </c>
      <c r="U93" s="17">
        <v>2</v>
      </c>
      <c r="V93" s="19">
        <v>2</v>
      </c>
      <c r="W93" s="19">
        <v>50</v>
      </c>
      <c r="X93" s="19">
        <f t="shared" si="23"/>
        <v>6.41025641025641E-3</v>
      </c>
      <c r="Y93" s="19">
        <f t="shared" si="24"/>
        <v>2.25</v>
      </c>
      <c r="Z93" s="19">
        <f t="shared" si="25"/>
        <v>0.04</v>
      </c>
      <c r="AA93" s="19">
        <f t="shared" si="26"/>
        <v>5.7692307692307687E-3</v>
      </c>
      <c r="AB93" s="19">
        <v>2</v>
      </c>
      <c r="AC93" s="19">
        <v>50</v>
      </c>
      <c r="AD93" s="4">
        <v>14</v>
      </c>
      <c r="AE93" s="4">
        <v>1</v>
      </c>
      <c r="AF93" s="3">
        <v>12</v>
      </c>
      <c r="AG93" s="3">
        <v>1</v>
      </c>
      <c r="AH93" s="19">
        <f t="shared" si="27"/>
        <v>2.3809523809523812E-3</v>
      </c>
      <c r="AI93" s="3" t="s">
        <v>501</v>
      </c>
      <c r="AJ93" s="19">
        <v>9.1594283691479442E-2</v>
      </c>
      <c r="AK93" s="19">
        <v>6.5054211843202665E-3</v>
      </c>
      <c r="AL93" s="19">
        <v>5.7692307692307687E-3</v>
      </c>
      <c r="AM93" s="19">
        <v>2.3809523809523812E-3</v>
      </c>
      <c r="AN93" s="19">
        <f t="shared" si="28"/>
        <v>1.1062498880259828</v>
      </c>
      <c r="AO93" s="19">
        <v>0</v>
      </c>
    </row>
    <row r="94" spans="1:41" x14ac:dyDescent="0.25">
      <c r="A94" s="3"/>
      <c r="B94" s="7" t="s">
        <v>503</v>
      </c>
      <c r="C94" s="3" t="s">
        <v>504</v>
      </c>
      <c r="D94" s="19">
        <v>7</v>
      </c>
      <c r="E94" s="19">
        <v>1436</v>
      </c>
      <c r="F94" s="19">
        <f t="shared" si="17"/>
        <v>4.8746518105849583E-3</v>
      </c>
      <c r="G94" s="19">
        <f t="shared" si="18"/>
        <v>5.3237066005528559</v>
      </c>
      <c r="H94" s="19">
        <f t="shared" si="19"/>
        <v>2.5951216019408072E-2</v>
      </c>
      <c r="I94" s="19">
        <f t="shared" si="20"/>
        <v>0.25951216019408074</v>
      </c>
      <c r="J94" s="19">
        <v>100</v>
      </c>
      <c r="K94" s="19">
        <v>23980</v>
      </c>
      <c r="L94" s="19">
        <v>7</v>
      </c>
      <c r="M94" s="19">
        <v>50</v>
      </c>
      <c r="N94" s="19">
        <f t="shared" si="15"/>
        <v>4.1701417848206837E-3</v>
      </c>
      <c r="O94" s="19">
        <f t="shared" si="16"/>
        <v>0.14000000000000001</v>
      </c>
      <c r="P94" s="19">
        <f t="shared" si="21"/>
        <v>5.8381984987489579E-4</v>
      </c>
      <c r="Q94" s="19">
        <f t="shared" si="22"/>
        <v>5.8381984987489581E-2</v>
      </c>
      <c r="R94" s="19">
        <v>1</v>
      </c>
      <c r="S94" s="19">
        <v>312</v>
      </c>
      <c r="T94" s="2">
        <v>0</v>
      </c>
      <c r="U94" s="17">
        <v>1</v>
      </c>
      <c r="V94" s="19">
        <v>7</v>
      </c>
      <c r="W94" s="19">
        <v>50</v>
      </c>
      <c r="X94" s="19">
        <f t="shared" si="23"/>
        <v>3.205128205128205E-3</v>
      </c>
      <c r="Y94" s="19">
        <f t="shared" si="24"/>
        <v>1</v>
      </c>
      <c r="Z94" s="19">
        <f t="shared" si="25"/>
        <v>0.14000000000000001</v>
      </c>
      <c r="AA94" s="19">
        <f t="shared" si="26"/>
        <v>4.4871794871794877E-3</v>
      </c>
      <c r="AB94" s="19">
        <v>7</v>
      </c>
      <c r="AC94" s="19">
        <v>50</v>
      </c>
      <c r="AD94" s="4">
        <v>14</v>
      </c>
      <c r="AE94" s="4">
        <v>1</v>
      </c>
      <c r="AF94" s="3">
        <v>12</v>
      </c>
      <c r="AG94" s="3">
        <v>1</v>
      </c>
      <c r="AH94" s="19">
        <f t="shared" si="27"/>
        <v>8.3333333333333332E-3</v>
      </c>
      <c r="AI94" s="7" t="s">
        <v>503</v>
      </c>
      <c r="AJ94" s="19">
        <v>0.25951216019408074</v>
      </c>
      <c r="AK94" s="19">
        <v>5.8381984987489581E-2</v>
      </c>
      <c r="AL94" s="19">
        <v>4.4871794871794877E-3</v>
      </c>
      <c r="AM94" s="19">
        <v>8.3333333333333332E-3</v>
      </c>
      <c r="AN94" s="19">
        <f>(AJ94+AK94+AL94+AM94)-1</f>
        <v>-0.66928534199791678</v>
      </c>
      <c r="AO94" s="19">
        <v>1</v>
      </c>
    </row>
    <row r="95" spans="1:41" x14ac:dyDescent="0.25">
      <c r="A95" s="3"/>
      <c r="B95" s="7" t="s">
        <v>505</v>
      </c>
      <c r="C95" s="3" t="s">
        <v>506</v>
      </c>
      <c r="D95" s="19">
        <v>4</v>
      </c>
      <c r="E95" s="19">
        <v>1436</v>
      </c>
      <c r="F95" s="19">
        <f t="shared" si="17"/>
        <v>2.7855153203342618E-3</v>
      </c>
      <c r="G95" s="19">
        <f t="shared" si="18"/>
        <v>5.8833223884882786</v>
      </c>
      <c r="H95" s="19">
        <f t="shared" si="19"/>
        <v>1.6388084647599662E-2</v>
      </c>
      <c r="I95" s="19">
        <f t="shared" si="20"/>
        <v>0.16388084647599663</v>
      </c>
      <c r="J95" s="19">
        <v>84</v>
      </c>
      <c r="K95" s="19">
        <v>23980</v>
      </c>
      <c r="L95" s="19">
        <v>4</v>
      </c>
      <c r="M95" s="19">
        <v>50</v>
      </c>
      <c r="N95" s="19">
        <f t="shared" si="15"/>
        <v>3.5029190992493745E-3</v>
      </c>
      <c r="O95" s="19">
        <f t="shared" si="16"/>
        <v>0.08</v>
      </c>
      <c r="P95" s="19">
        <f t="shared" si="21"/>
        <v>2.8023352793994996E-4</v>
      </c>
      <c r="Q95" s="19">
        <f t="shared" si="22"/>
        <v>2.8023352793994996E-2</v>
      </c>
      <c r="R95" s="19">
        <v>1</v>
      </c>
      <c r="S95" s="19">
        <v>312</v>
      </c>
      <c r="T95" s="2">
        <v>0.25</v>
      </c>
      <c r="U95" s="17">
        <v>1</v>
      </c>
      <c r="V95" s="19">
        <v>4</v>
      </c>
      <c r="W95" s="19">
        <v>50</v>
      </c>
      <c r="X95" s="19">
        <f t="shared" si="23"/>
        <v>3.205128205128205E-3</v>
      </c>
      <c r="Y95" s="19">
        <f t="shared" si="24"/>
        <v>1.25</v>
      </c>
      <c r="Z95" s="19">
        <f t="shared" si="25"/>
        <v>0.08</v>
      </c>
      <c r="AA95" s="19">
        <f t="shared" si="26"/>
        <v>3.205128205128205E-3</v>
      </c>
      <c r="AB95" s="19">
        <v>4</v>
      </c>
      <c r="AC95" s="19">
        <v>50</v>
      </c>
      <c r="AD95" s="4">
        <v>14</v>
      </c>
      <c r="AE95" s="4">
        <v>4</v>
      </c>
      <c r="AF95" s="3">
        <v>12</v>
      </c>
      <c r="AG95" s="3">
        <v>5</v>
      </c>
      <c r="AH95" s="19">
        <f t="shared" si="27"/>
        <v>9.5238095238095233E-2</v>
      </c>
      <c r="AI95" s="7" t="s">
        <v>505</v>
      </c>
      <c r="AJ95" s="19">
        <v>0.16388084647599663</v>
      </c>
      <c r="AK95" s="19">
        <v>2.8023352793994996E-2</v>
      </c>
      <c r="AL95" s="19">
        <v>3.205128205128205E-3</v>
      </c>
      <c r="AM95" s="19">
        <v>9.5238095238095233E-2</v>
      </c>
      <c r="AN95" s="19">
        <f t="shared" si="28"/>
        <v>1.290347422713215</v>
      </c>
      <c r="AO95" s="19">
        <v>0</v>
      </c>
    </row>
    <row r="96" spans="1:41" ht="30" x14ac:dyDescent="0.25">
      <c r="A96" s="3"/>
      <c r="B96" s="7" t="s">
        <v>507</v>
      </c>
      <c r="C96" s="3" t="s">
        <v>803</v>
      </c>
      <c r="D96" s="19">
        <v>2</v>
      </c>
      <c r="E96" s="19">
        <v>1436</v>
      </c>
      <c r="F96" s="19">
        <f t="shared" si="17"/>
        <v>1.3927576601671309E-3</v>
      </c>
      <c r="G96" s="19">
        <f t="shared" si="18"/>
        <v>6.576469569048224</v>
      </c>
      <c r="H96" s="19">
        <f t="shared" si="19"/>
        <v>9.1594283691479438E-3</v>
      </c>
      <c r="I96" s="19">
        <f t="shared" si="20"/>
        <v>9.1594283691479442E-2</v>
      </c>
      <c r="J96" s="19">
        <v>48</v>
      </c>
      <c r="K96" s="19">
        <v>23980</v>
      </c>
      <c r="L96" s="19">
        <v>2</v>
      </c>
      <c r="M96" s="19">
        <v>50</v>
      </c>
      <c r="N96" s="19">
        <f t="shared" si="15"/>
        <v>2.0016680567139281E-3</v>
      </c>
      <c r="O96" s="19">
        <f t="shared" si="16"/>
        <v>0.04</v>
      </c>
      <c r="P96" s="19">
        <f t="shared" si="21"/>
        <v>8.0066722268557126E-5</v>
      </c>
      <c r="Q96" s="19">
        <f t="shared" si="22"/>
        <v>8.0066722268557124E-3</v>
      </c>
      <c r="R96" s="19">
        <v>2</v>
      </c>
      <c r="S96" s="19">
        <v>312</v>
      </c>
      <c r="T96" s="2">
        <v>0.25</v>
      </c>
      <c r="U96" s="17">
        <v>2</v>
      </c>
      <c r="V96" s="19">
        <v>2</v>
      </c>
      <c r="W96" s="19">
        <v>50</v>
      </c>
      <c r="X96" s="19">
        <f t="shared" si="23"/>
        <v>6.41025641025641E-3</v>
      </c>
      <c r="Y96" s="19">
        <f t="shared" si="24"/>
        <v>2.25</v>
      </c>
      <c r="Z96" s="19">
        <f t="shared" si="25"/>
        <v>0.04</v>
      </c>
      <c r="AA96" s="19">
        <f t="shared" si="26"/>
        <v>5.7692307692307687E-3</v>
      </c>
      <c r="AB96" s="19">
        <v>2</v>
      </c>
      <c r="AC96" s="19">
        <v>50</v>
      </c>
      <c r="AD96" s="4">
        <v>14</v>
      </c>
      <c r="AE96" s="4">
        <v>1</v>
      </c>
      <c r="AF96" s="3">
        <v>12</v>
      </c>
      <c r="AG96" s="3">
        <v>1</v>
      </c>
      <c r="AH96" s="19">
        <f t="shared" si="27"/>
        <v>2.3809523809523812E-3</v>
      </c>
      <c r="AI96" s="7" t="s">
        <v>507</v>
      </c>
      <c r="AJ96" s="19">
        <v>9.1594283691479442E-2</v>
      </c>
      <c r="AK96" s="19">
        <v>8.0066722268557124E-3</v>
      </c>
      <c r="AL96" s="19">
        <v>5.7692307692307687E-3</v>
      </c>
      <c r="AM96" s="19">
        <v>2.3809523809523812E-3</v>
      </c>
      <c r="AN96" s="19">
        <f t="shared" si="28"/>
        <v>1.1077511390685184</v>
      </c>
      <c r="AO96" s="19">
        <v>0</v>
      </c>
    </row>
    <row r="97" spans="1:41" ht="30" x14ac:dyDescent="0.25">
      <c r="A97" s="3"/>
      <c r="B97" s="7" t="s">
        <v>508</v>
      </c>
      <c r="C97" s="3" t="s">
        <v>804</v>
      </c>
      <c r="D97" s="19">
        <v>14</v>
      </c>
      <c r="E97" s="19">
        <v>1436</v>
      </c>
      <c r="F97" s="19">
        <f t="shared" si="17"/>
        <v>9.7493036211699167E-3</v>
      </c>
      <c r="G97" s="19">
        <f t="shared" si="18"/>
        <v>4.6305594199929105</v>
      </c>
      <c r="H97" s="19">
        <f t="shared" si="19"/>
        <v>4.5144729721379354E-2</v>
      </c>
      <c r="I97" s="19">
        <f t="shared" si="20"/>
        <v>0.45144729721379351</v>
      </c>
      <c r="J97" s="19">
        <v>147</v>
      </c>
      <c r="K97" s="19">
        <v>23980</v>
      </c>
      <c r="L97" s="19">
        <v>14</v>
      </c>
      <c r="M97" s="19">
        <v>50</v>
      </c>
      <c r="N97" s="19">
        <f t="shared" si="15"/>
        <v>6.130108423686405E-3</v>
      </c>
      <c r="O97" s="19">
        <f t="shared" si="16"/>
        <v>0.28000000000000003</v>
      </c>
      <c r="P97" s="19">
        <f t="shared" si="21"/>
        <v>1.7164303586321935E-3</v>
      </c>
      <c r="Q97" s="19">
        <f t="shared" si="22"/>
        <v>0.17164303586321936</v>
      </c>
      <c r="R97" s="19">
        <v>2</v>
      </c>
      <c r="S97" s="19">
        <v>312</v>
      </c>
      <c r="T97" s="2">
        <v>0.25</v>
      </c>
      <c r="U97" s="17">
        <v>2</v>
      </c>
      <c r="V97" s="19">
        <v>14</v>
      </c>
      <c r="W97" s="19">
        <v>50</v>
      </c>
      <c r="X97" s="19">
        <f t="shared" si="23"/>
        <v>6.41025641025641E-3</v>
      </c>
      <c r="Y97" s="19">
        <f t="shared" si="24"/>
        <v>2.25</v>
      </c>
      <c r="Z97" s="19">
        <f t="shared" si="25"/>
        <v>0.28000000000000003</v>
      </c>
      <c r="AA97" s="19">
        <f t="shared" si="26"/>
        <v>4.0384615384615387E-2</v>
      </c>
      <c r="AB97" s="19">
        <v>14</v>
      </c>
      <c r="AC97" s="19">
        <v>50</v>
      </c>
      <c r="AD97" s="4">
        <v>14</v>
      </c>
      <c r="AE97" s="4">
        <v>5</v>
      </c>
      <c r="AF97" s="3">
        <v>12</v>
      </c>
      <c r="AG97" s="3">
        <v>3</v>
      </c>
      <c r="AH97" s="19">
        <f t="shared" si="27"/>
        <v>0.25</v>
      </c>
      <c r="AI97" s="7" t="s">
        <v>508</v>
      </c>
      <c r="AJ97" s="19">
        <v>0.45144729721379351</v>
      </c>
      <c r="AK97" s="19">
        <v>0.17164303586321936</v>
      </c>
      <c r="AL97" s="19">
        <v>4.0384615384615387E-2</v>
      </c>
      <c r="AM97" s="19">
        <v>0.25</v>
      </c>
      <c r="AN97" s="19">
        <f t="shared" si="28"/>
        <v>1.9134749484616282</v>
      </c>
      <c r="AO97" s="19">
        <v>0</v>
      </c>
    </row>
    <row r="98" spans="1:41" ht="30" x14ac:dyDescent="0.25">
      <c r="A98" s="3"/>
      <c r="B98" s="7" t="s">
        <v>509</v>
      </c>
      <c r="C98" s="3" t="s">
        <v>510</v>
      </c>
      <c r="D98" s="19">
        <v>19</v>
      </c>
      <c r="E98" s="19">
        <v>1436</v>
      </c>
      <c r="F98" s="19">
        <f t="shared" si="17"/>
        <v>1.3231197771587743E-2</v>
      </c>
      <c r="G98" s="19">
        <f t="shared" si="18"/>
        <v>4.3251777704417291</v>
      </c>
      <c r="H98" s="19">
        <f t="shared" si="19"/>
        <v>5.7227282477989451E-2</v>
      </c>
      <c r="I98" s="19">
        <f t="shared" si="20"/>
        <v>0.5722728247798945</v>
      </c>
      <c r="J98" s="19">
        <v>371</v>
      </c>
      <c r="K98" s="19">
        <v>23980</v>
      </c>
      <c r="L98" s="19">
        <v>19</v>
      </c>
      <c r="M98" s="19">
        <v>50</v>
      </c>
      <c r="N98" s="19">
        <f t="shared" si="15"/>
        <v>1.5471226021684737E-2</v>
      </c>
      <c r="O98" s="19">
        <f t="shared" si="16"/>
        <v>0.38</v>
      </c>
      <c r="P98" s="19">
        <f t="shared" si="21"/>
        <v>5.8790658882402003E-3</v>
      </c>
      <c r="Q98" s="19">
        <f t="shared" si="22"/>
        <v>0.58790658882402003</v>
      </c>
      <c r="R98" s="19">
        <v>4</v>
      </c>
      <c r="S98" s="19">
        <v>312</v>
      </c>
      <c r="T98" s="2">
        <v>0.25</v>
      </c>
      <c r="U98" s="17">
        <v>4</v>
      </c>
      <c r="V98" s="19">
        <v>19</v>
      </c>
      <c r="W98" s="19">
        <v>50</v>
      </c>
      <c r="X98" s="19">
        <f t="shared" si="23"/>
        <v>1.282051282051282E-2</v>
      </c>
      <c r="Y98" s="19">
        <f t="shared" si="24"/>
        <v>4.25</v>
      </c>
      <c r="Z98" s="19">
        <f t="shared" si="25"/>
        <v>0.38</v>
      </c>
      <c r="AA98" s="19">
        <f t="shared" si="26"/>
        <v>0.20705128205128207</v>
      </c>
      <c r="AB98" s="19">
        <v>19</v>
      </c>
      <c r="AC98" s="19">
        <v>50</v>
      </c>
      <c r="AD98" s="4">
        <v>14</v>
      </c>
      <c r="AE98" s="4">
        <v>4</v>
      </c>
      <c r="AF98" s="3">
        <v>12</v>
      </c>
      <c r="AG98" s="3">
        <v>4</v>
      </c>
      <c r="AH98" s="19">
        <f t="shared" si="27"/>
        <v>0.3619047619047619</v>
      </c>
      <c r="AI98" s="7" t="s">
        <v>509</v>
      </c>
      <c r="AJ98" s="19">
        <v>0.5722728247798945</v>
      </c>
      <c r="AK98" s="19">
        <v>0.58790658882402003</v>
      </c>
      <c r="AL98" s="19">
        <v>0.20705128205128207</v>
      </c>
      <c r="AM98" s="19">
        <v>0.3619047619047619</v>
      </c>
      <c r="AN98" s="19">
        <f>(AJ98+AK98+AL98+AM98)-1</f>
        <v>0.72913545755995846</v>
      </c>
      <c r="AO98" s="19">
        <v>1</v>
      </c>
    </row>
    <row r="99" spans="1:41" x14ac:dyDescent="0.25">
      <c r="A99" s="5"/>
      <c r="B99" s="7" t="s">
        <v>511</v>
      </c>
      <c r="C99" s="3" t="s">
        <v>805</v>
      </c>
      <c r="D99" s="19">
        <v>3</v>
      </c>
      <c r="E99" s="19">
        <v>1436</v>
      </c>
      <c r="F99" s="19">
        <f t="shared" si="17"/>
        <v>2.0891364902506965E-3</v>
      </c>
      <c r="G99" s="19">
        <f t="shared" si="18"/>
        <v>6.1710044609400594</v>
      </c>
      <c r="H99" s="19">
        <f t="shared" si="19"/>
        <v>1.2892070600849707E-2</v>
      </c>
      <c r="I99" s="19">
        <f t="shared" si="20"/>
        <v>0.12892070600849706</v>
      </c>
      <c r="J99" s="19">
        <v>49</v>
      </c>
      <c r="K99" s="19">
        <v>23980</v>
      </c>
      <c r="L99" s="19">
        <v>3</v>
      </c>
      <c r="M99" s="19">
        <v>50</v>
      </c>
      <c r="N99" s="19">
        <f t="shared" si="15"/>
        <v>2.043369474562135E-3</v>
      </c>
      <c r="O99" s="19">
        <f t="shared" si="16"/>
        <v>0.06</v>
      </c>
      <c r="P99" s="19">
        <f t="shared" si="21"/>
        <v>1.2260216847372811E-4</v>
      </c>
      <c r="Q99" s="19">
        <f t="shared" si="22"/>
        <v>1.2260216847372812E-2</v>
      </c>
      <c r="R99" s="19">
        <v>2</v>
      </c>
      <c r="S99" s="19">
        <v>312</v>
      </c>
      <c r="T99" s="2">
        <v>0.25</v>
      </c>
      <c r="U99" s="17">
        <v>2</v>
      </c>
      <c r="V99" s="19">
        <v>3</v>
      </c>
      <c r="W99" s="19">
        <v>50</v>
      </c>
      <c r="X99" s="19">
        <f t="shared" si="23"/>
        <v>6.41025641025641E-3</v>
      </c>
      <c r="Y99" s="19">
        <f t="shared" si="24"/>
        <v>2.25</v>
      </c>
      <c r="Z99" s="19">
        <f t="shared" si="25"/>
        <v>0.06</v>
      </c>
      <c r="AA99" s="19">
        <f t="shared" si="26"/>
        <v>8.6538461538461526E-3</v>
      </c>
      <c r="AB99" s="19">
        <v>3</v>
      </c>
      <c r="AC99" s="19">
        <v>50</v>
      </c>
      <c r="AD99" s="4">
        <v>14</v>
      </c>
      <c r="AE99" s="4">
        <v>2</v>
      </c>
      <c r="AF99" s="3">
        <v>12</v>
      </c>
      <c r="AG99" s="3">
        <v>2</v>
      </c>
      <c r="AH99" s="19">
        <f t="shared" si="27"/>
        <v>1.4285714285714284E-2</v>
      </c>
      <c r="AI99" s="7" t="s">
        <v>511</v>
      </c>
      <c r="AJ99" s="19">
        <v>0.12892070600849706</v>
      </c>
      <c r="AK99" s="19">
        <v>1.2260216847372812E-2</v>
      </c>
      <c r="AL99" s="19">
        <v>8.6538461538461526E-3</v>
      </c>
      <c r="AM99" s="19">
        <v>1.4285714285714284E-2</v>
      </c>
      <c r="AN99" s="19">
        <f t="shared" si="28"/>
        <v>1.1641204832954304</v>
      </c>
      <c r="AO99" s="19">
        <v>0</v>
      </c>
    </row>
    <row r="100" spans="1:41" x14ac:dyDescent="0.25">
      <c r="A100" s="3"/>
      <c r="B100" s="7" t="s">
        <v>512</v>
      </c>
      <c r="C100" s="3" t="s">
        <v>806</v>
      </c>
      <c r="D100" s="19">
        <v>20</v>
      </c>
      <c r="E100" s="19">
        <v>1436</v>
      </c>
      <c r="F100" s="19">
        <f t="shared" si="17"/>
        <v>1.3927576601671309E-2</v>
      </c>
      <c r="G100" s="19">
        <f t="shared" si="18"/>
        <v>4.2738844760541781</v>
      </c>
      <c r="H100" s="19">
        <f t="shared" si="19"/>
        <v>5.9524853426938411E-2</v>
      </c>
      <c r="I100" s="19">
        <f t="shared" si="20"/>
        <v>0.59524853426938407</v>
      </c>
      <c r="J100" s="19">
        <v>311</v>
      </c>
      <c r="K100" s="19">
        <v>23980</v>
      </c>
      <c r="L100" s="19">
        <v>20</v>
      </c>
      <c r="M100" s="19">
        <v>50</v>
      </c>
      <c r="N100" s="19">
        <f t="shared" si="15"/>
        <v>1.2969140950792327E-2</v>
      </c>
      <c r="O100" s="19">
        <f t="shared" si="16"/>
        <v>0.4</v>
      </c>
      <c r="P100" s="19">
        <f t="shared" si="21"/>
        <v>5.1876563803169313E-3</v>
      </c>
      <c r="Q100" s="19">
        <f t="shared" si="22"/>
        <v>0.51876563803169318</v>
      </c>
      <c r="R100" s="19">
        <v>3</v>
      </c>
      <c r="S100" s="19">
        <v>312</v>
      </c>
      <c r="T100" s="2">
        <v>0.25</v>
      </c>
      <c r="U100" s="17">
        <v>3</v>
      </c>
      <c r="V100" s="19">
        <v>20</v>
      </c>
      <c r="W100" s="19">
        <v>50</v>
      </c>
      <c r="X100" s="19">
        <f t="shared" si="23"/>
        <v>9.6153846153846159E-3</v>
      </c>
      <c r="Y100" s="19">
        <f t="shared" si="24"/>
        <v>3.25</v>
      </c>
      <c r="Z100" s="19">
        <f t="shared" si="25"/>
        <v>0.4</v>
      </c>
      <c r="AA100" s="19">
        <f t="shared" si="26"/>
        <v>0.125</v>
      </c>
      <c r="AB100" s="19">
        <v>20</v>
      </c>
      <c r="AC100" s="19">
        <v>50</v>
      </c>
      <c r="AD100" s="4">
        <v>14</v>
      </c>
      <c r="AE100" s="4">
        <v>6</v>
      </c>
      <c r="AF100" s="3">
        <v>12</v>
      </c>
      <c r="AG100" s="3">
        <v>5</v>
      </c>
      <c r="AH100" s="19">
        <f t="shared" si="27"/>
        <v>0.71428571428571441</v>
      </c>
      <c r="AI100" s="7" t="s">
        <v>512</v>
      </c>
      <c r="AJ100" s="19">
        <v>0.59524853426938407</v>
      </c>
      <c r="AK100" s="19">
        <v>0.51876563803169318</v>
      </c>
      <c r="AL100" s="19">
        <v>0.125</v>
      </c>
      <c r="AM100" s="19">
        <v>0.71428571428571441</v>
      </c>
      <c r="AN100" s="19">
        <f t="shared" si="28"/>
        <v>2.9532998865867919</v>
      </c>
      <c r="AO100" s="19">
        <v>0</v>
      </c>
    </row>
    <row r="101" spans="1:41" x14ac:dyDescent="0.25">
      <c r="A101" s="3"/>
      <c r="B101" s="7" t="s">
        <v>513</v>
      </c>
      <c r="C101" s="3" t="s">
        <v>514</v>
      </c>
      <c r="D101" s="19">
        <v>3</v>
      </c>
      <c r="E101" s="19">
        <v>1436</v>
      </c>
      <c r="F101" s="19">
        <f t="shared" si="17"/>
        <v>2.0891364902506965E-3</v>
      </c>
      <c r="G101" s="19">
        <f t="shared" si="18"/>
        <v>6.1710044609400594</v>
      </c>
      <c r="H101" s="19">
        <f t="shared" si="19"/>
        <v>1.2892070600849707E-2</v>
      </c>
      <c r="I101" s="19">
        <f t="shared" si="20"/>
        <v>0.12892070600849706</v>
      </c>
      <c r="J101" s="19">
        <v>50</v>
      </c>
      <c r="K101" s="19">
        <v>23980</v>
      </c>
      <c r="L101" s="19">
        <v>3</v>
      </c>
      <c r="M101" s="19">
        <v>50</v>
      </c>
      <c r="N101" s="19">
        <f t="shared" si="15"/>
        <v>2.0850708924103419E-3</v>
      </c>
      <c r="O101" s="19">
        <f t="shared" si="16"/>
        <v>0.06</v>
      </c>
      <c r="P101" s="19">
        <f t="shared" si="21"/>
        <v>1.2510425354462051E-4</v>
      </c>
      <c r="Q101" s="19">
        <f t="shared" si="22"/>
        <v>1.251042535446205E-2</v>
      </c>
      <c r="R101" s="19">
        <v>1</v>
      </c>
      <c r="S101" s="19">
        <v>312</v>
      </c>
      <c r="T101" s="2">
        <v>0.25</v>
      </c>
      <c r="U101" s="17">
        <v>1</v>
      </c>
      <c r="V101" s="19">
        <v>3</v>
      </c>
      <c r="W101" s="19">
        <v>50</v>
      </c>
      <c r="X101" s="19">
        <f t="shared" si="23"/>
        <v>3.205128205128205E-3</v>
      </c>
      <c r="Y101" s="19">
        <f t="shared" si="24"/>
        <v>1.25</v>
      </c>
      <c r="Z101" s="19">
        <f t="shared" si="25"/>
        <v>0.06</v>
      </c>
      <c r="AA101" s="19">
        <f t="shared" si="26"/>
        <v>2.4038461538461535E-3</v>
      </c>
      <c r="AB101" s="19">
        <v>3</v>
      </c>
      <c r="AC101" s="19">
        <v>50</v>
      </c>
      <c r="AD101" s="4">
        <v>14</v>
      </c>
      <c r="AE101" s="4">
        <v>3</v>
      </c>
      <c r="AF101" s="3">
        <v>12</v>
      </c>
      <c r="AG101" s="3">
        <v>2</v>
      </c>
      <c r="AH101" s="19">
        <f t="shared" si="27"/>
        <v>2.1428571428571425E-2</v>
      </c>
      <c r="AI101" s="7" t="s">
        <v>513</v>
      </c>
      <c r="AJ101" s="19">
        <v>0.12892070600849706</v>
      </c>
      <c r="AK101" s="19">
        <v>1.251042535446205E-2</v>
      </c>
      <c r="AL101" s="19">
        <v>2.4038461538461535E-3</v>
      </c>
      <c r="AM101" s="19">
        <v>2.1428571428571425E-2</v>
      </c>
      <c r="AN101" s="19">
        <f t="shared" si="28"/>
        <v>1.1652635489453766</v>
      </c>
      <c r="AO101" s="19">
        <v>0</v>
      </c>
    </row>
    <row r="102" spans="1:41" ht="30" x14ac:dyDescent="0.25">
      <c r="A102" s="3"/>
      <c r="B102" s="12" t="s">
        <v>515</v>
      </c>
      <c r="C102" s="4" t="s">
        <v>516</v>
      </c>
      <c r="D102" s="19">
        <v>7</v>
      </c>
      <c r="E102" s="19">
        <v>1436</v>
      </c>
      <c r="F102" s="19">
        <f t="shared" si="17"/>
        <v>4.8746518105849583E-3</v>
      </c>
      <c r="G102" s="19">
        <f t="shared" si="18"/>
        <v>5.3237066005528559</v>
      </c>
      <c r="H102" s="19">
        <f t="shared" si="19"/>
        <v>2.5951216019408072E-2</v>
      </c>
      <c r="I102" s="19">
        <f t="shared" si="20"/>
        <v>0.25951216019408074</v>
      </c>
      <c r="J102" s="19">
        <v>162</v>
      </c>
      <c r="K102" s="19">
        <v>23980</v>
      </c>
      <c r="L102" s="19">
        <v>7</v>
      </c>
      <c r="M102" s="19">
        <v>50</v>
      </c>
      <c r="N102" s="19">
        <f t="shared" si="15"/>
        <v>6.7556296914095077E-3</v>
      </c>
      <c r="O102" s="19">
        <f t="shared" si="16"/>
        <v>0.14000000000000001</v>
      </c>
      <c r="P102" s="19">
        <f t="shared" si="21"/>
        <v>9.4578815679733123E-4</v>
      </c>
      <c r="Q102" s="19">
        <f t="shared" si="22"/>
        <v>9.4578815679733128E-2</v>
      </c>
      <c r="R102" s="19">
        <v>1</v>
      </c>
      <c r="S102" s="19">
        <v>312</v>
      </c>
      <c r="T102" s="2">
        <v>0.25</v>
      </c>
      <c r="U102" s="17">
        <v>1</v>
      </c>
      <c r="V102" s="19">
        <v>7</v>
      </c>
      <c r="W102" s="19">
        <v>50</v>
      </c>
      <c r="X102" s="19">
        <f t="shared" si="23"/>
        <v>3.205128205128205E-3</v>
      </c>
      <c r="Y102" s="19">
        <f t="shared" si="24"/>
        <v>1.25</v>
      </c>
      <c r="Z102" s="19">
        <f t="shared" si="25"/>
        <v>0.14000000000000001</v>
      </c>
      <c r="AA102" s="19">
        <f t="shared" si="26"/>
        <v>5.6089743589743581E-3</v>
      </c>
      <c r="AB102" s="19">
        <v>7</v>
      </c>
      <c r="AC102" s="19">
        <v>50</v>
      </c>
      <c r="AD102" s="4">
        <v>14</v>
      </c>
      <c r="AE102" s="4">
        <v>4</v>
      </c>
      <c r="AF102" s="3">
        <v>12</v>
      </c>
      <c r="AG102" s="3">
        <v>2</v>
      </c>
      <c r="AH102" s="19">
        <f t="shared" si="27"/>
        <v>6.6666666666666666E-2</v>
      </c>
      <c r="AI102" s="12" t="s">
        <v>515</v>
      </c>
      <c r="AJ102" s="19">
        <v>0.25951216019408074</v>
      </c>
      <c r="AK102" s="19">
        <v>9.4578815679733128E-2</v>
      </c>
      <c r="AL102" s="19">
        <v>5.6089743589743581E-3</v>
      </c>
      <c r="AM102" s="19">
        <v>6.6666666666666666E-2</v>
      </c>
      <c r="AN102" s="19">
        <f t="shared" si="28"/>
        <v>1.4263666168994549</v>
      </c>
      <c r="AO102" s="19">
        <v>0</v>
      </c>
    </row>
    <row r="103" spans="1:41" ht="30" x14ac:dyDescent="0.25">
      <c r="A103" s="5"/>
      <c r="B103" s="5" t="s">
        <v>517</v>
      </c>
      <c r="C103" s="5" t="s">
        <v>807</v>
      </c>
      <c r="D103" s="19">
        <v>1</v>
      </c>
      <c r="E103" s="19">
        <v>1436</v>
      </c>
      <c r="F103" s="19">
        <f t="shared" si="17"/>
        <v>6.9637883008356546E-4</v>
      </c>
      <c r="G103" s="19">
        <f t="shared" si="18"/>
        <v>7.2696167496081694</v>
      </c>
      <c r="H103" s="19">
        <f t="shared" si="19"/>
        <v>5.0624072072480292E-3</v>
      </c>
      <c r="I103" s="19">
        <f t="shared" si="20"/>
        <v>5.0624072072480292E-2</v>
      </c>
      <c r="J103" s="19">
        <v>3</v>
      </c>
      <c r="K103" s="19">
        <v>23980</v>
      </c>
      <c r="L103" s="19">
        <v>1</v>
      </c>
      <c r="M103" s="19">
        <v>50</v>
      </c>
      <c r="N103" s="19">
        <f t="shared" si="15"/>
        <v>1.2510425354462051E-4</v>
      </c>
      <c r="O103" s="19">
        <f t="shared" si="16"/>
        <v>0.02</v>
      </c>
      <c r="P103" s="19">
        <f t="shared" si="21"/>
        <v>2.5020850708924102E-6</v>
      </c>
      <c r="Q103" s="19">
        <f t="shared" si="22"/>
        <v>2.5020850708924101E-4</v>
      </c>
      <c r="R103" s="19">
        <v>1</v>
      </c>
      <c r="S103" s="19">
        <v>312</v>
      </c>
      <c r="T103" s="2">
        <v>0</v>
      </c>
      <c r="U103" s="17">
        <v>1</v>
      </c>
      <c r="V103" s="19">
        <v>1</v>
      </c>
      <c r="W103" s="19">
        <v>50</v>
      </c>
      <c r="X103" s="19">
        <f t="shared" si="23"/>
        <v>3.205128205128205E-3</v>
      </c>
      <c r="Y103" s="19">
        <f t="shared" si="24"/>
        <v>1</v>
      </c>
      <c r="Z103" s="19">
        <f t="shared" si="25"/>
        <v>0.02</v>
      </c>
      <c r="AA103" s="19">
        <f t="shared" si="26"/>
        <v>6.4102564102564103E-4</v>
      </c>
      <c r="AB103" s="19">
        <v>1</v>
      </c>
      <c r="AC103" s="19">
        <v>50</v>
      </c>
      <c r="AD103" s="4">
        <v>14</v>
      </c>
      <c r="AE103" s="4">
        <v>4</v>
      </c>
      <c r="AF103" s="3">
        <v>12</v>
      </c>
      <c r="AG103" s="3">
        <v>3</v>
      </c>
      <c r="AH103" s="19">
        <f t="shared" si="27"/>
        <v>1.4285714285714285E-2</v>
      </c>
      <c r="AI103" s="5" t="s">
        <v>517</v>
      </c>
      <c r="AJ103" s="19">
        <v>5.0624072072480292E-2</v>
      </c>
      <c r="AK103" s="19">
        <v>2.5020850708924101E-4</v>
      </c>
      <c r="AL103" s="19">
        <v>6.4102564102564103E-4</v>
      </c>
      <c r="AM103" s="19">
        <v>1.4285714285714285E-2</v>
      </c>
      <c r="AN103" s="19">
        <f t="shared" si="28"/>
        <v>1.0658010205063095</v>
      </c>
      <c r="AO103" s="19">
        <v>0</v>
      </c>
    </row>
    <row r="104" spans="1:41" ht="30" x14ac:dyDescent="0.25">
      <c r="A104" s="3"/>
      <c r="B104" s="5" t="s">
        <v>518</v>
      </c>
      <c r="C104" s="5" t="s">
        <v>808</v>
      </c>
      <c r="D104" s="19">
        <v>3</v>
      </c>
      <c r="E104" s="19">
        <v>1436</v>
      </c>
      <c r="F104" s="19">
        <f t="shared" si="17"/>
        <v>2.0891364902506965E-3</v>
      </c>
      <c r="G104" s="19">
        <f t="shared" si="18"/>
        <v>6.1710044609400594</v>
      </c>
      <c r="H104" s="19">
        <f t="shared" si="19"/>
        <v>1.2892070600849707E-2</v>
      </c>
      <c r="I104" s="19">
        <f t="shared" si="20"/>
        <v>0.12892070600849706</v>
      </c>
      <c r="J104" s="19">
        <v>66</v>
      </c>
      <c r="K104" s="19">
        <v>23980</v>
      </c>
      <c r="L104" s="19">
        <v>3</v>
      </c>
      <c r="M104" s="19">
        <v>50</v>
      </c>
      <c r="N104" s="19">
        <f t="shared" si="15"/>
        <v>2.7522935779816515E-3</v>
      </c>
      <c r="O104" s="19">
        <f t="shared" si="16"/>
        <v>0.06</v>
      </c>
      <c r="P104" s="19">
        <f t="shared" si="21"/>
        <v>1.6513761467889908E-4</v>
      </c>
      <c r="Q104" s="19">
        <f t="shared" si="22"/>
        <v>1.6513761467889909E-2</v>
      </c>
      <c r="R104" s="19">
        <v>2</v>
      </c>
      <c r="S104" s="19">
        <v>312</v>
      </c>
      <c r="T104" s="2">
        <v>0</v>
      </c>
      <c r="U104" s="17">
        <v>2</v>
      </c>
      <c r="V104" s="19">
        <v>3</v>
      </c>
      <c r="W104" s="19">
        <v>50</v>
      </c>
      <c r="X104" s="19">
        <f t="shared" si="23"/>
        <v>6.41025641025641E-3</v>
      </c>
      <c r="Y104" s="19">
        <f t="shared" si="24"/>
        <v>2</v>
      </c>
      <c r="Z104" s="19">
        <f t="shared" si="25"/>
        <v>0.06</v>
      </c>
      <c r="AA104" s="19">
        <f t="shared" si="26"/>
        <v>7.692307692307691E-3</v>
      </c>
      <c r="AB104" s="19">
        <v>3</v>
      </c>
      <c r="AC104" s="19">
        <v>50</v>
      </c>
      <c r="AD104" s="4">
        <v>14</v>
      </c>
      <c r="AE104" s="4">
        <v>3</v>
      </c>
      <c r="AF104" s="3">
        <v>12</v>
      </c>
      <c r="AG104" s="3">
        <v>4</v>
      </c>
      <c r="AH104" s="19">
        <f t="shared" si="27"/>
        <v>4.2857142857142851E-2</v>
      </c>
      <c r="AI104" s="5" t="s">
        <v>518</v>
      </c>
      <c r="AJ104" s="19">
        <v>0.12892070600849706</v>
      </c>
      <c r="AK104" s="19">
        <v>1.6513761467889909E-2</v>
      </c>
      <c r="AL104" s="19">
        <v>7.692307692307691E-3</v>
      </c>
      <c r="AM104" s="19">
        <v>4.2857142857142851E-2</v>
      </c>
      <c r="AN104" s="19">
        <f t="shared" si="28"/>
        <v>1.1959839180258376</v>
      </c>
      <c r="AO104" s="19">
        <v>0</v>
      </c>
    </row>
    <row r="105" spans="1:41" x14ac:dyDescent="0.25">
      <c r="A105" s="3"/>
      <c r="B105" s="7" t="s">
        <v>519</v>
      </c>
      <c r="C105" s="3" t="s">
        <v>520</v>
      </c>
      <c r="D105" s="19">
        <v>1</v>
      </c>
      <c r="E105" s="19">
        <v>1436</v>
      </c>
      <c r="F105" s="19">
        <f t="shared" si="17"/>
        <v>6.9637883008356546E-4</v>
      </c>
      <c r="G105" s="19">
        <f t="shared" si="18"/>
        <v>7.2696167496081694</v>
      </c>
      <c r="H105" s="19">
        <f t="shared" si="19"/>
        <v>5.0624072072480292E-3</v>
      </c>
      <c r="I105" s="19">
        <f t="shared" si="20"/>
        <v>5.0624072072480292E-2</v>
      </c>
      <c r="J105" s="19">
        <v>18</v>
      </c>
      <c r="K105" s="19">
        <v>23980</v>
      </c>
      <c r="L105" s="19">
        <v>1</v>
      </c>
      <c r="M105" s="19">
        <v>50</v>
      </c>
      <c r="N105" s="19">
        <f t="shared" si="15"/>
        <v>7.5062552126772309E-4</v>
      </c>
      <c r="O105" s="19">
        <f t="shared" si="16"/>
        <v>0.02</v>
      </c>
      <c r="P105" s="19">
        <f t="shared" si="21"/>
        <v>1.5012510425354462E-5</v>
      </c>
      <c r="Q105" s="19">
        <f t="shared" si="22"/>
        <v>1.5012510425354462E-3</v>
      </c>
      <c r="R105" s="19">
        <v>1</v>
      </c>
      <c r="S105" s="19">
        <v>312</v>
      </c>
      <c r="T105" s="2">
        <v>0</v>
      </c>
      <c r="U105" s="17">
        <v>1</v>
      </c>
      <c r="V105" s="19">
        <v>1</v>
      </c>
      <c r="W105" s="19">
        <v>50</v>
      </c>
      <c r="X105" s="19">
        <f t="shared" si="23"/>
        <v>3.205128205128205E-3</v>
      </c>
      <c r="Y105" s="19">
        <f t="shared" si="24"/>
        <v>1</v>
      </c>
      <c r="Z105" s="19">
        <f t="shared" si="25"/>
        <v>0.02</v>
      </c>
      <c r="AA105" s="19">
        <f t="shared" si="26"/>
        <v>6.4102564102564103E-4</v>
      </c>
      <c r="AB105" s="19">
        <v>1</v>
      </c>
      <c r="AC105" s="19">
        <v>50</v>
      </c>
      <c r="AD105" s="4">
        <v>14</v>
      </c>
      <c r="AE105" s="4">
        <v>0</v>
      </c>
      <c r="AF105" s="3">
        <v>12</v>
      </c>
      <c r="AG105" s="3">
        <v>0</v>
      </c>
      <c r="AH105" s="19">
        <f t="shared" si="27"/>
        <v>0</v>
      </c>
      <c r="AI105" s="7" t="s">
        <v>519</v>
      </c>
      <c r="AJ105" s="19">
        <v>5.0624072072480292E-2</v>
      </c>
      <c r="AK105" s="19">
        <v>1.5012510425354462E-3</v>
      </c>
      <c r="AL105" s="19">
        <v>6.4102564102564103E-4</v>
      </c>
      <c r="AM105" s="19">
        <v>0</v>
      </c>
      <c r="AN105" s="19">
        <f t="shared" si="28"/>
        <v>1.0527663487560415</v>
      </c>
      <c r="AO105" s="19">
        <v>0</v>
      </c>
    </row>
    <row r="106" spans="1:41" ht="30" x14ac:dyDescent="0.25">
      <c r="A106" s="4"/>
      <c r="B106" s="7" t="s">
        <v>521</v>
      </c>
      <c r="C106" s="3" t="s">
        <v>522</v>
      </c>
      <c r="D106" s="19">
        <v>5</v>
      </c>
      <c r="E106" s="19">
        <v>1436</v>
      </c>
      <c r="F106" s="19">
        <f t="shared" si="17"/>
        <v>3.4818941504178272E-3</v>
      </c>
      <c r="G106" s="19">
        <f t="shared" si="18"/>
        <v>5.6601788371740689</v>
      </c>
      <c r="H106" s="19">
        <f t="shared" si="19"/>
        <v>1.9708143583475168E-2</v>
      </c>
      <c r="I106" s="19">
        <f t="shared" si="20"/>
        <v>0.19708143583475168</v>
      </c>
      <c r="J106" s="19">
        <v>85</v>
      </c>
      <c r="K106" s="19">
        <v>23980</v>
      </c>
      <c r="L106" s="19">
        <v>5</v>
      </c>
      <c r="M106" s="19">
        <v>50</v>
      </c>
      <c r="N106" s="19">
        <f t="shared" si="15"/>
        <v>3.5446205170975814E-3</v>
      </c>
      <c r="O106" s="19">
        <f t="shared" si="16"/>
        <v>0.1</v>
      </c>
      <c r="P106" s="19">
        <f t="shared" si="21"/>
        <v>3.5446205170975816E-4</v>
      </c>
      <c r="Q106" s="19">
        <f t="shared" si="22"/>
        <v>3.5446205170975818E-2</v>
      </c>
      <c r="R106" s="19">
        <v>1</v>
      </c>
      <c r="S106" s="19">
        <v>312</v>
      </c>
      <c r="T106" s="2">
        <v>0</v>
      </c>
      <c r="U106" s="17">
        <v>1</v>
      </c>
      <c r="V106" s="19">
        <v>5</v>
      </c>
      <c r="W106" s="19">
        <v>50</v>
      </c>
      <c r="X106" s="19">
        <f t="shared" si="23"/>
        <v>3.205128205128205E-3</v>
      </c>
      <c r="Y106" s="19">
        <f t="shared" si="24"/>
        <v>1</v>
      </c>
      <c r="Z106" s="19">
        <f t="shared" si="25"/>
        <v>0.1</v>
      </c>
      <c r="AA106" s="19">
        <f t="shared" si="26"/>
        <v>3.205128205128205E-3</v>
      </c>
      <c r="AB106" s="19">
        <v>5</v>
      </c>
      <c r="AC106" s="19">
        <v>50</v>
      </c>
      <c r="AD106" s="4">
        <v>14</v>
      </c>
      <c r="AE106" s="4">
        <v>2</v>
      </c>
      <c r="AF106" s="3">
        <v>12</v>
      </c>
      <c r="AG106" s="3">
        <v>1</v>
      </c>
      <c r="AH106" s="19">
        <f t="shared" si="27"/>
        <v>1.1904761904761906E-2</v>
      </c>
      <c r="AI106" s="7" t="s">
        <v>521</v>
      </c>
      <c r="AJ106" s="19">
        <v>0.19708143583475168</v>
      </c>
      <c r="AK106" s="19">
        <v>3.5446205170975818E-2</v>
      </c>
      <c r="AL106" s="19">
        <v>3.205128205128205E-3</v>
      </c>
      <c r="AM106" s="19">
        <v>1.1904761904761906E-2</v>
      </c>
      <c r="AN106" s="19">
        <f t="shared" si="28"/>
        <v>1.2476375311156176</v>
      </c>
      <c r="AO106" s="19">
        <v>0</v>
      </c>
    </row>
    <row r="107" spans="1:41" x14ac:dyDescent="0.25">
      <c r="A107" s="3"/>
      <c r="B107" s="7" t="s">
        <v>523</v>
      </c>
      <c r="C107" s="3" t="s">
        <v>524</v>
      </c>
      <c r="D107" s="19">
        <v>5</v>
      </c>
      <c r="E107" s="19">
        <v>1436</v>
      </c>
      <c r="F107" s="19">
        <f t="shared" si="17"/>
        <v>3.4818941504178272E-3</v>
      </c>
      <c r="G107" s="19">
        <f t="shared" si="18"/>
        <v>5.6601788371740689</v>
      </c>
      <c r="H107" s="19">
        <f t="shared" si="19"/>
        <v>1.9708143583475168E-2</v>
      </c>
      <c r="I107" s="19">
        <f t="shared" si="20"/>
        <v>0.19708143583475168</v>
      </c>
      <c r="J107" s="19">
        <v>189</v>
      </c>
      <c r="K107" s="19">
        <v>23980</v>
      </c>
      <c r="L107" s="19">
        <v>5</v>
      </c>
      <c r="M107" s="19">
        <v>50</v>
      </c>
      <c r="N107" s="19">
        <f t="shared" si="15"/>
        <v>7.8815679733110922E-3</v>
      </c>
      <c r="O107" s="19">
        <f t="shared" si="16"/>
        <v>0.1</v>
      </c>
      <c r="P107" s="19">
        <f t="shared" si="21"/>
        <v>7.8815679733110927E-4</v>
      </c>
      <c r="Q107" s="19">
        <f t="shared" si="22"/>
        <v>7.8815679733110933E-2</v>
      </c>
      <c r="R107" s="19">
        <v>1</v>
      </c>
      <c r="S107" s="19">
        <v>312</v>
      </c>
      <c r="T107" s="2">
        <v>0</v>
      </c>
      <c r="U107" s="17">
        <v>1</v>
      </c>
      <c r="V107" s="19">
        <v>5</v>
      </c>
      <c r="W107" s="19">
        <v>50</v>
      </c>
      <c r="X107" s="19">
        <f t="shared" si="23"/>
        <v>3.205128205128205E-3</v>
      </c>
      <c r="Y107" s="19">
        <f t="shared" si="24"/>
        <v>1</v>
      </c>
      <c r="Z107" s="19">
        <f t="shared" si="25"/>
        <v>0.1</v>
      </c>
      <c r="AA107" s="19">
        <f t="shared" si="26"/>
        <v>3.205128205128205E-3</v>
      </c>
      <c r="AB107" s="19">
        <v>5</v>
      </c>
      <c r="AC107" s="19">
        <v>50</v>
      </c>
      <c r="AD107" s="4">
        <v>14</v>
      </c>
      <c r="AE107" s="4">
        <v>2</v>
      </c>
      <c r="AF107" s="3">
        <v>12</v>
      </c>
      <c r="AG107" s="3">
        <v>1</v>
      </c>
      <c r="AH107" s="19">
        <f t="shared" si="27"/>
        <v>1.1904761904761906E-2</v>
      </c>
      <c r="AI107" s="7" t="s">
        <v>523</v>
      </c>
      <c r="AJ107" s="19">
        <v>0.19708143583475168</v>
      </c>
      <c r="AK107" s="19">
        <v>7.8815679733110933E-2</v>
      </c>
      <c r="AL107" s="19">
        <v>3.205128205128205E-3</v>
      </c>
      <c r="AM107" s="19">
        <v>1.1904761904761906E-2</v>
      </c>
      <c r="AN107" s="19">
        <f t="shared" si="28"/>
        <v>1.2910070056777527</v>
      </c>
      <c r="AO107" s="19">
        <v>0</v>
      </c>
    </row>
    <row r="108" spans="1:41" x14ac:dyDescent="0.25">
      <c r="A108" s="3"/>
      <c r="B108" s="7" t="s">
        <v>525</v>
      </c>
      <c r="C108" s="5" t="s">
        <v>809</v>
      </c>
      <c r="D108" s="19">
        <v>5</v>
      </c>
      <c r="E108" s="19">
        <v>1436</v>
      </c>
      <c r="F108" s="19">
        <f t="shared" si="17"/>
        <v>3.4818941504178272E-3</v>
      </c>
      <c r="G108" s="19">
        <f t="shared" si="18"/>
        <v>5.6601788371740689</v>
      </c>
      <c r="H108" s="19">
        <f t="shared" si="19"/>
        <v>1.9708143583475168E-2</v>
      </c>
      <c r="I108" s="19">
        <f t="shared" si="20"/>
        <v>0.19708143583475168</v>
      </c>
      <c r="J108" s="19">
        <v>98</v>
      </c>
      <c r="K108" s="19">
        <v>23980</v>
      </c>
      <c r="L108" s="19">
        <v>5</v>
      </c>
      <c r="M108" s="19">
        <v>50</v>
      </c>
      <c r="N108" s="19">
        <f t="shared" si="15"/>
        <v>4.08673894912427E-3</v>
      </c>
      <c r="O108" s="19">
        <f t="shared" si="16"/>
        <v>0.1</v>
      </c>
      <c r="P108" s="19">
        <f t="shared" si="21"/>
        <v>4.0867389491242701E-4</v>
      </c>
      <c r="Q108" s="19">
        <f t="shared" si="22"/>
        <v>4.0867389491242703E-2</v>
      </c>
      <c r="R108" s="19">
        <v>1</v>
      </c>
      <c r="S108" s="19">
        <v>312</v>
      </c>
      <c r="T108" s="2">
        <v>0</v>
      </c>
      <c r="U108" s="17">
        <v>1</v>
      </c>
      <c r="V108" s="19">
        <v>5</v>
      </c>
      <c r="W108" s="19">
        <v>50</v>
      </c>
      <c r="X108" s="19">
        <f t="shared" si="23"/>
        <v>3.205128205128205E-3</v>
      </c>
      <c r="Y108" s="19">
        <f t="shared" si="24"/>
        <v>1</v>
      </c>
      <c r="Z108" s="19">
        <f t="shared" si="25"/>
        <v>0.1</v>
      </c>
      <c r="AA108" s="19">
        <f t="shared" si="26"/>
        <v>3.205128205128205E-3</v>
      </c>
      <c r="AB108" s="19">
        <v>5</v>
      </c>
      <c r="AC108" s="19">
        <v>50</v>
      </c>
      <c r="AD108" s="4">
        <v>14</v>
      </c>
      <c r="AE108" s="4">
        <v>2</v>
      </c>
      <c r="AF108" s="3">
        <v>12</v>
      </c>
      <c r="AG108" s="3">
        <v>1</v>
      </c>
      <c r="AH108" s="19">
        <f t="shared" si="27"/>
        <v>1.1904761904761906E-2</v>
      </c>
      <c r="AI108" s="7" t="s">
        <v>525</v>
      </c>
      <c r="AJ108" s="19">
        <v>0.19708143583475168</v>
      </c>
      <c r="AK108" s="19">
        <v>4.0867389491242703E-2</v>
      </c>
      <c r="AL108" s="19">
        <v>3.205128205128205E-3</v>
      </c>
      <c r="AM108" s="19">
        <v>1.1904761904761906E-2</v>
      </c>
      <c r="AN108" s="19">
        <f t="shared" si="28"/>
        <v>1.2530587154358845</v>
      </c>
      <c r="AO108" s="19">
        <v>0</v>
      </c>
    </row>
    <row r="109" spans="1:41" ht="30" x14ac:dyDescent="0.25">
      <c r="A109" s="3"/>
      <c r="B109" s="8" t="s">
        <v>526</v>
      </c>
      <c r="C109" s="4" t="s">
        <v>527</v>
      </c>
      <c r="D109" s="19">
        <v>1</v>
      </c>
      <c r="E109" s="19">
        <v>1436</v>
      </c>
      <c r="F109" s="19">
        <f t="shared" si="17"/>
        <v>6.9637883008356546E-4</v>
      </c>
      <c r="G109" s="19">
        <f t="shared" si="18"/>
        <v>7.2696167496081694</v>
      </c>
      <c r="H109" s="19">
        <f t="shared" si="19"/>
        <v>5.0624072072480292E-3</v>
      </c>
      <c r="I109" s="19">
        <f t="shared" si="20"/>
        <v>5.0624072072480292E-2</v>
      </c>
      <c r="J109" s="19">
        <v>6</v>
      </c>
      <c r="K109" s="19">
        <v>23980</v>
      </c>
      <c r="L109" s="19">
        <v>1</v>
      </c>
      <c r="M109" s="19">
        <v>50</v>
      </c>
      <c r="N109" s="19">
        <f t="shared" si="15"/>
        <v>2.5020850708924101E-4</v>
      </c>
      <c r="O109" s="19">
        <f t="shared" si="16"/>
        <v>0.02</v>
      </c>
      <c r="P109" s="19">
        <f t="shared" si="21"/>
        <v>5.0041701417848204E-6</v>
      </c>
      <c r="Q109" s="19">
        <f t="shared" si="22"/>
        <v>5.0041701417848203E-4</v>
      </c>
      <c r="R109" s="19">
        <v>1</v>
      </c>
      <c r="S109" s="19">
        <v>312</v>
      </c>
      <c r="T109" s="2">
        <v>0</v>
      </c>
      <c r="U109" s="17">
        <v>1</v>
      </c>
      <c r="V109" s="19">
        <v>1</v>
      </c>
      <c r="W109" s="19">
        <v>50</v>
      </c>
      <c r="X109" s="19">
        <f t="shared" si="23"/>
        <v>3.205128205128205E-3</v>
      </c>
      <c r="Y109" s="19">
        <f t="shared" si="24"/>
        <v>1</v>
      </c>
      <c r="Z109" s="19">
        <f t="shared" si="25"/>
        <v>0.02</v>
      </c>
      <c r="AA109" s="19">
        <f t="shared" si="26"/>
        <v>6.4102564102564103E-4</v>
      </c>
      <c r="AB109" s="19">
        <v>1</v>
      </c>
      <c r="AC109" s="19">
        <v>50</v>
      </c>
      <c r="AD109" s="4">
        <v>14</v>
      </c>
      <c r="AE109" s="4">
        <v>1</v>
      </c>
      <c r="AF109" s="3">
        <v>12</v>
      </c>
      <c r="AG109" s="3">
        <v>2</v>
      </c>
      <c r="AH109" s="19">
        <f t="shared" si="27"/>
        <v>2.3809523809523812E-3</v>
      </c>
      <c r="AI109" s="8" t="s">
        <v>526</v>
      </c>
      <c r="AJ109" s="19">
        <v>5.0624072072480292E-2</v>
      </c>
      <c r="AK109" s="19">
        <v>5.0041701417848203E-4</v>
      </c>
      <c r="AL109" s="19">
        <v>6.4102564102564103E-4</v>
      </c>
      <c r="AM109" s="19">
        <v>2.3809523809523812E-3</v>
      </c>
      <c r="AN109" s="19">
        <f t="shared" si="28"/>
        <v>1.0541464671086367</v>
      </c>
      <c r="AO109" s="19">
        <v>0</v>
      </c>
    </row>
    <row r="110" spans="1:41" ht="30" x14ac:dyDescent="0.25">
      <c r="A110" s="3"/>
      <c r="B110" s="7" t="s">
        <v>528</v>
      </c>
      <c r="C110" s="3" t="s">
        <v>810</v>
      </c>
      <c r="D110" s="19">
        <v>13</v>
      </c>
      <c r="E110" s="19">
        <v>1436</v>
      </c>
      <c r="F110" s="19">
        <f t="shared" si="17"/>
        <v>9.0529247910863513E-3</v>
      </c>
      <c r="G110" s="19">
        <f t="shared" si="18"/>
        <v>4.7046673921466331</v>
      </c>
      <c r="H110" s="19">
        <f t="shared" si="19"/>
        <v>4.2591000068179827E-2</v>
      </c>
      <c r="I110" s="19">
        <f t="shared" si="20"/>
        <v>0.4259100006817983</v>
      </c>
      <c r="J110" s="19">
        <v>320</v>
      </c>
      <c r="K110" s="19">
        <v>23980</v>
      </c>
      <c r="L110" s="19">
        <v>13</v>
      </c>
      <c r="M110" s="19">
        <v>50</v>
      </c>
      <c r="N110" s="19">
        <f t="shared" si="15"/>
        <v>1.3344453711426188E-2</v>
      </c>
      <c r="O110" s="19">
        <f t="shared" si="16"/>
        <v>0.26</v>
      </c>
      <c r="P110" s="19">
        <f t="shared" si="21"/>
        <v>3.4695579649708088E-3</v>
      </c>
      <c r="Q110" s="19">
        <f t="shared" si="22"/>
        <v>0.34695579649708086</v>
      </c>
      <c r="R110" s="19">
        <v>2</v>
      </c>
      <c r="S110" s="19">
        <v>312</v>
      </c>
      <c r="T110" s="2">
        <v>0.25</v>
      </c>
      <c r="U110" s="17">
        <v>2</v>
      </c>
      <c r="V110" s="19">
        <v>13</v>
      </c>
      <c r="W110" s="19">
        <v>50</v>
      </c>
      <c r="X110" s="19">
        <f t="shared" si="23"/>
        <v>6.41025641025641E-3</v>
      </c>
      <c r="Y110" s="19">
        <f t="shared" si="24"/>
        <v>2.25</v>
      </c>
      <c r="Z110" s="19">
        <f t="shared" si="25"/>
        <v>0.26</v>
      </c>
      <c r="AA110" s="19">
        <f t="shared" si="26"/>
        <v>3.7499999999999999E-2</v>
      </c>
      <c r="AB110" s="19">
        <v>13</v>
      </c>
      <c r="AC110" s="19">
        <v>50</v>
      </c>
      <c r="AD110" s="4">
        <v>14</v>
      </c>
      <c r="AE110" s="4">
        <v>4</v>
      </c>
      <c r="AF110" s="3">
        <v>12</v>
      </c>
      <c r="AG110" s="3">
        <v>3</v>
      </c>
      <c r="AH110" s="19">
        <f t="shared" si="27"/>
        <v>0.18571428571428572</v>
      </c>
      <c r="AI110" s="7" t="s">
        <v>528</v>
      </c>
      <c r="AJ110" s="19">
        <v>0.4259100006817983</v>
      </c>
      <c r="AK110" s="19">
        <v>0.34695579649708086</v>
      </c>
      <c r="AL110" s="19">
        <v>3.7499999999999999E-2</v>
      </c>
      <c r="AM110" s="19">
        <v>0.18571428571428572</v>
      </c>
      <c r="AN110" s="19">
        <f t="shared" si="28"/>
        <v>1.9960800828931649</v>
      </c>
      <c r="AO110" s="19">
        <v>0</v>
      </c>
    </row>
    <row r="111" spans="1:41" ht="30" x14ac:dyDescent="0.25">
      <c r="A111" s="3"/>
      <c r="B111" s="5" t="s">
        <v>529</v>
      </c>
      <c r="C111" s="5" t="s">
        <v>530</v>
      </c>
      <c r="D111" s="19">
        <v>10</v>
      </c>
      <c r="E111" s="19">
        <v>1436</v>
      </c>
      <c r="F111" s="19">
        <f t="shared" si="17"/>
        <v>6.9637883008356544E-3</v>
      </c>
      <c r="G111" s="19">
        <f t="shared" si="18"/>
        <v>4.9670316566141235</v>
      </c>
      <c r="H111" s="19">
        <f t="shared" si="19"/>
        <v>3.4589356940209773E-2</v>
      </c>
      <c r="I111" s="19">
        <f t="shared" si="20"/>
        <v>0.3458935694020977</v>
      </c>
      <c r="J111" s="19">
        <v>129</v>
      </c>
      <c r="K111" s="19">
        <v>23980</v>
      </c>
      <c r="L111" s="19">
        <v>10</v>
      </c>
      <c r="M111" s="19">
        <v>50</v>
      </c>
      <c r="N111" s="19">
        <f t="shared" si="15"/>
        <v>5.379482902418682E-3</v>
      </c>
      <c r="O111" s="19">
        <f t="shared" si="16"/>
        <v>0.2</v>
      </c>
      <c r="P111" s="19">
        <f t="shared" si="21"/>
        <v>1.0758965804837364E-3</v>
      </c>
      <c r="Q111" s="19">
        <f t="shared" si="22"/>
        <v>0.10758965804837364</v>
      </c>
      <c r="R111" s="19">
        <v>1</v>
      </c>
      <c r="S111" s="19">
        <v>312</v>
      </c>
      <c r="T111" s="2">
        <v>0</v>
      </c>
      <c r="U111" s="17">
        <v>1</v>
      </c>
      <c r="V111" s="19">
        <v>10</v>
      </c>
      <c r="W111" s="19">
        <v>50</v>
      </c>
      <c r="X111" s="19">
        <f t="shared" si="23"/>
        <v>3.205128205128205E-3</v>
      </c>
      <c r="Y111" s="19">
        <f t="shared" si="24"/>
        <v>1</v>
      </c>
      <c r="Z111" s="19">
        <f t="shared" si="25"/>
        <v>0.2</v>
      </c>
      <c r="AA111" s="19">
        <f t="shared" si="26"/>
        <v>6.41025641025641E-3</v>
      </c>
      <c r="AB111" s="19">
        <v>10</v>
      </c>
      <c r="AC111" s="19">
        <v>50</v>
      </c>
      <c r="AD111" s="4">
        <v>14</v>
      </c>
      <c r="AE111" s="4">
        <v>0</v>
      </c>
      <c r="AF111" s="3">
        <v>12</v>
      </c>
      <c r="AG111" s="3">
        <v>0</v>
      </c>
      <c r="AH111" s="19">
        <f t="shared" si="27"/>
        <v>0</v>
      </c>
      <c r="AI111" s="5" t="s">
        <v>529</v>
      </c>
      <c r="AJ111" s="19">
        <v>0.3458935694020977</v>
      </c>
      <c r="AK111" s="19">
        <v>0.10758965804837364</v>
      </c>
      <c r="AL111" s="19">
        <v>6.41025641025641E-3</v>
      </c>
      <c r="AM111" s="19">
        <v>0</v>
      </c>
      <c r="AN111" s="19">
        <f t="shared" si="28"/>
        <v>1.4598934838607276</v>
      </c>
      <c r="AO111" s="19">
        <v>0</v>
      </c>
    </row>
    <row r="112" spans="1:41" x14ac:dyDescent="0.25">
      <c r="A112" s="3"/>
      <c r="B112" s="7" t="s">
        <v>531</v>
      </c>
      <c r="C112" s="3" t="s">
        <v>811</v>
      </c>
      <c r="D112" s="19">
        <v>17</v>
      </c>
      <c r="E112" s="19">
        <v>1436</v>
      </c>
      <c r="F112" s="19">
        <f t="shared" si="17"/>
        <v>1.1838440111420613E-2</v>
      </c>
      <c r="G112" s="19">
        <f t="shared" si="18"/>
        <v>4.4364034055519532</v>
      </c>
      <c r="H112" s="19">
        <f t="shared" si="19"/>
        <v>5.2520096026729253E-2</v>
      </c>
      <c r="I112" s="19">
        <f t="shared" si="20"/>
        <v>0.52520096026729257</v>
      </c>
      <c r="J112" s="19">
        <v>269</v>
      </c>
      <c r="K112" s="19">
        <v>23980</v>
      </c>
      <c r="L112" s="19">
        <v>17</v>
      </c>
      <c r="M112" s="19">
        <v>50</v>
      </c>
      <c r="N112" s="19">
        <f t="shared" si="15"/>
        <v>1.1217681401167639E-2</v>
      </c>
      <c r="O112" s="19">
        <f t="shared" si="16"/>
        <v>0.34</v>
      </c>
      <c r="P112" s="19">
        <f t="shared" si="21"/>
        <v>3.8140116763969974E-3</v>
      </c>
      <c r="Q112" s="19">
        <f t="shared" si="22"/>
        <v>0.38140116763969972</v>
      </c>
      <c r="R112" s="19">
        <v>2</v>
      </c>
      <c r="S112" s="19">
        <v>312</v>
      </c>
      <c r="T112" s="2">
        <v>0.25</v>
      </c>
      <c r="U112" s="17">
        <v>2</v>
      </c>
      <c r="V112" s="19">
        <v>17</v>
      </c>
      <c r="W112" s="19">
        <v>50</v>
      </c>
      <c r="X112" s="19">
        <f t="shared" si="23"/>
        <v>6.41025641025641E-3</v>
      </c>
      <c r="Y112" s="19">
        <f t="shared" si="24"/>
        <v>2.25</v>
      </c>
      <c r="Z112" s="19">
        <f t="shared" si="25"/>
        <v>0.34</v>
      </c>
      <c r="AA112" s="19">
        <f t="shared" si="26"/>
        <v>4.9038461538461538E-2</v>
      </c>
      <c r="AB112" s="19">
        <v>17</v>
      </c>
      <c r="AC112" s="19">
        <v>50</v>
      </c>
      <c r="AD112" s="4">
        <v>14</v>
      </c>
      <c r="AE112" s="4">
        <v>6</v>
      </c>
      <c r="AF112" s="3">
        <v>12</v>
      </c>
      <c r="AG112" s="3">
        <v>4</v>
      </c>
      <c r="AH112" s="19">
        <f t="shared" si="27"/>
        <v>0.48571428571428571</v>
      </c>
      <c r="AI112" s="7" t="s">
        <v>531</v>
      </c>
      <c r="AJ112" s="19">
        <v>0.52520096026729257</v>
      </c>
      <c r="AK112" s="19">
        <v>0.38140116763969972</v>
      </c>
      <c r="AL112" s="19">
        <v>4.9038461538461538E-2</v>
      </c>
      <c r="AM112" s="19">
        <v>0.48571428571428571</v>
      </c>
      <c r="AN112" s="19">
        <f>(AJ112+AK112+AL112+AM112)-1</f>
        <v>0.44135487515973959</v>
      </c>
      <c r="AO112" s="19">
        <v>1</v>
      </c>
    </row>
    <row r="113" spans="1:41" x14ac:dyDescent="0.25">
      <c r="A113" s="5"/>
      <c r="B113" s="5" t="s">
        <v>532</v>
      </c>
      <c r="C113" s="5" t="s">
        <v>533</v>
      </c>
      <c r="D113" s="19">
        <v>3</v>
      </c>
      <c r="E113" s="19">
        <v>1436</v>
      </c>
      <c r="F113" s="19">
        <f t="shared" si="17"/>
        <v>2.0891364902506965E-3</v>
      </c>
      <c r="G113" s="19">
        <f t="shared" si="18"/>
        <v>6.1710044609400594</v>
      </c>
      <c r="H113" s="19">
        <f t="shared" si="19"/>
        <v>1.2892070600849707E-2</v>
      </c>
      <c r="I113" s="19">
        <f t="shared" si="20"/>
        <v>0.12892070600849706</v>
      </c>
      <c r="J113" s="19">
        <v>41</v>
      </c>
      <c r="K113" s="19">
        <v>23980</v>
      </c>
      <c r="L113" s="19">
        <v>3</v>
      </c>
      <c r="M113" s="19">
        <v>50</v>
      </c>
      <c r="N113" s="19">
        <f t="shared" si="15"/>
        <v>1.7097581317764804E-3</v>
      </c>
      <c r="O113" s="19">
        <f t="shared" si="16"/>
        <v>0.06</v>
      </c>
      <c r="P113" s="19">
        <f t="shared" si="21"/>
        <v>1.0258548790658882E-4</v>
      </c>
      <c r="Q113" s="19">
        <f t="shared" si="22"/>
        <v>1.0258548790658883E-2</v>
      </c>
      <c r="R113" s="19">
        <v>1</v>
      </c>
      <c r="S113" s="19">
        <v>312</v>
      </c>
      <c r="T113" s="2">
        <v>0.25</v>
      </c>
      <c r="U113" s="17">
        <v>1</v>
      </c>
      <c r="V113" s="19">
        <v>3</v>
      </c>
      <c r="W113" s="19">
        <v>50</v>
      </c>
      <c r="X113" s="19">
        <f t="shared" si="23"/>
        <v>3.205128205128205E-3</v>
      </c>
      <c r="Y113" s="19">
        <f t="shared" si="24"/>
        <v>1.25</v>
      </c>
      <c r="Z113" s="19">
        <f t="shared" si="25"/>
        <v>0.06</v>
      </c>
      <c r="AA113" s="19">
        <f t="shared" si="26"/>
        <v>2.4038461538461535E-3</v>
      </c>
      <c r="AB113" s="19">
        <v>3</v>
      </c>
      <c r="AC113" s="19">
        <v>50</v>
      </c>
      <c r="AD113" s="4">
        <v>14</v>
      </c>
      <c r="AE113" s="4">
        <v>1</v>
      </c>
      <c r="AF113" s="3">
        <v>12</v>
      </c>
      <c r="AG113" s="3">
        <v>1</v>
      </c>
      <c r="AH113" s="19">
        <f t="shared" si="27"/>
        <v>3.5714285714285709E-3</v>
      </c>
      <c r="AI113" s="5" t="s">
        <v>532</v>
      </c>
      <c r="AJ113" s="19">
        <v>0.12892070600849706</v>
      </c>
      <c r="AK113" s="19">
        <v>1.0258548790658883E-2</v>
      </c>
      <c r="AL113" s="19">
        <v>2.4038461538461535E-3</v>
      </c>
      <c r="AM113" s="19">
        <v>3.5714285714285709E-3</v>
      </c>
      <c r="AN113" s="19">
        <f t="shared" si="28"/>
        <v>1.1451545295244308</v>
      </c>
      <c r="AO113" s="19">
        <v>0</v>
      </c>
    </row>
    <row r="114" spans="1:41" x14ac:dyDescent="0.25">
      <c r="A114" s="3"/>
      <c r="B114" s="7" t="s">
        <v>534</v>
      </c>
      <c r="C114" s="3" t="s">
        <v>535</v>
      </c>
      <c r="D114" s="19">
        <v>2</v>
      </c>
      <c r="E114" s="19">
        <v>1436</v>
      </c>
      <c r="F114" s="19">
        <f t="shared" si="17"/>
        <v>1.3927576601671309E-3</v>
      </c>
      <c r="G114" s="19">
        <f t="shared" si="18"/>
        <v>6.576469569048224</v>
      </c>
      <c r="H114" s="19">
        <f t="shared" si="19"/>
        <v>9.1594283691479438E-3</v>
      </c>
      <c r="I114" s="19">
        <f t="shared" si="20"/>
        <v>9.1594283691479442E-2</v>
      </c>
      <c r="J114" s="19">
        <v>13</v>
      </c>
      <c r="K114" s="19">
        <v>23980</v>
      </c>
      <c r="L114" s="19">
        <v>2</v>
      </c>
      <c r="M114" s="19">
        <v>50</v>
      </c>
      <c r="N114" s="19">
        <f t="shared" si="15"/>
        <v>5.4211843202668891E-4</v>
      </c>
      <c r="O114" s="19">
        <f t="shared" si="16"/>
        <v>0.04</v>
      </c>
      <c r="P114" s="19">
        <f t="shared" si="21"/>
        <v>2.1684737281067555E-5</v>
      </c>
      <c r="Q114" s="19">
        <f t="shared" si="22"/>
        <v>2.1684737281067556E-3</v>
      </c>
      <c r="R114" s="19">
        <v>1</v>
      </c>
      <c r="S114" s="19">
        <v>312</v>
      </c>
      <c r="T114" s="2">
        <v>0</v>
      </c>
      <c r="U114" s="17">
        <v>1</v>
      </c>
      <c r="V114" s="19">
        <v>2</v>
      </c>
      <c r="W114" s="19">
        <v>50</v>
      </c>
      <c r="X114" s="19">
        <f t="shared" si="23"/>
        <v>3.205128205128205E-3</v>
      </c>
      <c r="Y114" s="19">
        <f t="shared" si="24"/>
        <v>1</v>
      </c>
      <c r="Z114" s="19">
        <f t="shared" si="25"/>
        <v>0.04</v>
      </c>
      <c r="AA114" s="19">
        <f t="shared" si="26"/>
        <v>1.2820512820512821E-3</v>
      </c>
      <c r="AB114" s="19">
        <v>2</v>
      </c>
      <c r="AC114" s="19">
        <v>50</v>
      </c>
      <c r="AD114" s="4">
        <v>14</v>
      </c>
      <c r="AE114" s="4">
        <v>1</v>
      </c>
      <c r="AF114" s="3">
        <v>12</v>
      </c>
      <c r="AG114" s="3">
        <v>1</v>
      </c>
      <c r="AH114" s="19">
        <f t="shared" si="27"/>
        <v>2.3809523809523812E-3</v>
      </c>
      <c r="AI114" s="7" t="s">
        <v>534</v>
      </c>
      <c r="AJ114" s="19">
        <v>9.1594283691479442E-2</v>
      </c>
      <c r="AK114" s="19">
        <v>2.1684737281067556E-3</v>
      </c>
      <c r="AL114" s="19">
        <v>1.2820512820512821E-3</v>
      </c>
      <c r="AM114" s="19">
        <v>2.3809523809523812E-3</v>
      </c>
      <c r="AN114" s="19">
        <f>(AJ114+AK114+AL114+AM114)-1</f>
        <v>-0.90257423891741018</v>
      </c>
      <c r="AO114" s="19">
        <v>1</v>
      </c>
    </row>
    <row r="115" spans="1:41" ht="30" x14ac:dyDescent="0.25">
      <c r="A115" s="3" t="s">
        <v>536</v>
      </c>
      <c r="B115" s="7" t="s">
        <v>537</v>
      </c>
      <c r="C115" s="3" t="s">
        <v>812</v>
      </c>
      <c r="D115" s="19">
        <v>11</v>
      </c>
      <c r="E115" s="19">
        <v>1436</v>
      </c>
      <c r="F115" s="19">
        <f t="shared" si="17"/>
        <v>7.6601671309192198E-3</v>
      </c>
      <c r="G115" s="19">
        <f t="shared" si="18"/>
        <v>4.8717214768097987</v>
      </c>
      <c r="H115" s="19">
        <f t="shared" si="19"/>
        <v>3.7318200727651657E-2</v>
      </c>
      <c r="I115" s="19">
        <f t="shared" si="20"/>
        <v>0.37318200727651657</v>
      </c>
      <c r="J115" s="19">
        <v>177</v>
      </c>
      <c r="K115" s="19">
        <v>23980</v>
      </c>
      <c r="L115" s="19">
        <v>11</v>
      </c>
      <c r="M115" s="19">
        <v>50</v>
      </c>
      <c r="N115" s="19">
        <f t="shared" si="15"/>
        <v>7.3811509591326105E-3</v>
      </c>
      <c r="O115" s="19">
        <f t="shared" si="16"/>
        <v>0.22</v>
      </c>
      <c r="P115" s="19">
        <f t="shared" si="21"/>
        <v>1.6238532110091743E-3</v>
      </c>
      <c r="Q115" s="19">
        <f t="shared" si="22"/>
        <v>0.16238532110091744</v>
      </c>
      <c r="R115" s="19">
        <v>4</v>
      </c>
      <c r="S115" s="19">
        <v>312</v>
      </c>
      <c r="T115" s="2">
        <v>0.5</v>
      </c>
      <c r="U115" s="17">
        <v>4</v>
      </c>
      <c r="V115" s="19">
        <v>11</v>
      </c>
      <c r="W115" s="19">
        <v>50</v>
      </c>
      <c r="X115" s="19">
        <f t="shared" si="23"/>
        <v>1.282051282051282E-2</v>
      </c>
      <c r="Y115" s="19">
        <f t="shared" si="24"/>
        <v>4.5</v>
      </c>
      <c r="Z115" s="19">
        <f t="shared" si="25"/>
        <v>0.22</v>
      </c>
      <c r="AA115" s="19">
        <f t="shared" si="26"/>
        <v>0.12692307692307692</v>
      </c>
      <c r="AB115" s="19">
        <v>11</v>
      </c>
      <c r="AC115" s="19">
        <v>50</v>
      </c>
      <c r="AD115" s="4">
        <v>14</v>
      </c>
      <c r="AE115" s="4">
        <v>5</v>
      </c>
      <c r="AF115" s="3">
        <v>12</v>
      </c>
      <c r="AG115" s="3">
        <v>4</v>
      </c>
      <c r="AH115" s="19">
        <f t="shared" si="27"/>
        <v>0.26190476190476186</v>
      </c>
      <c r="AI115" s="7" t="s">
        <v>537</v>
      </c>
      <c r="AJ115" s="19">
        <v>0.37318200727651657</v>
      </c>
      <c r="AK115" s="19">
        <v>0.16238532110091744</v>
      </c>
      <c r="AL115" s="19">
        <v>0.12692307692307692</v>
      </c>
      <c r="AM115" s="19">
        <v>0.26190476190476186</v>
      </c>
      <c r="AN115" s="19">
        <f t="shared" si="28"/>
        <v>1.9243951672052728</v>
      </c>
      <c r="AO115" s="19">
        <v>0</v>
      </c>
    </row>
    <row r="116" spans="1:41" ht="30" x14ac:dyDescent="0.25">
      <c r="A116" s="13" t="s">
        <v>538</v>
      </c>
      <c r="B116" s="5" t="s">
        <v>539</v>
      </c>
      <c r="C116" s="5" t="s">
        <v>540</v>
      </c>
      <c r="D116" s="19">
        <v>5</v>
      </c>
      <c r="E116" s="19">
        <v>1436</v>
      </c>
      <c r="F116" s="19">
        <f t="shared" si="17"/>
        <v>3.4818941504178272E-3</v>
      </c>
      <c r="G116" s="19">
        <f t="shared" si="18"/>
        <v>5.6601788371740689</v>
      </c>
      <c r="H116" s="19">
        <f t="shared" si="19"/>
        <v>1.9708143583475168E-2</v>
      </c>
      <c r="I116" s="19">
        <f t="shared" si="20"/>
        <v>0.19708143583475168</v>
      </c>
      <c r="J116" s="19">
        <v>49</v>
      </c>
      <c r="K116" s="19">
        <v>23980</v>
      </c>
      <c r="L116" s="19">
        <v>5</v>
      </c>
      <c r="M116" s="19">
        <v>50</v>
      </c>
      <c r="N116" s="19">
        <f t="shared" si="15"/>
        <v>2.043369474562135E-3</v>
      </c>
      <c r="O116" s="19">
        <f t="shared" si="16"/>
        <v>0.1</v>
      </c>
      <c r="P116" s="19">
        <f t="shared" si="21"/>
        <v>2.043369474562135E-4</v>
      </c>
      <c r="Q116" s="19">
        <f t="shared" si="22"/>
        <v>2.0433694745621352E-2</v>
      </c>
      <c r="R116" s="19">
        <v>1</v>
      </c>
      <c r="S116" s="19">
        <v>312</v>
      </c>
      <c r="T116" s="2">
        <v>0</v>
      </c>
      <c r="U116" s="17">
        <v>1</v>
      </c>
      <c r="V116" s="19">
        <v>5</v>
      </c>
      <c r="W116" s="19">
        <v>50</v>
      </c>
      <c r="X116" s="19">
        <f t="shared" si="23"/>
        <v>3.205128205128205E-3</v>
      </c>
      <c r="Y116" s="19">
        <f t="shared" si="24"/>
        <v>1</v>
      </c>
      <c r="Z116" s="19">
        <f t="shared" si="25"/>
        <v>0.1</v>
      </c>
      <c r="AA116" s="19">
        <f t="shared" si="26"/>
        <v>3.205128205128205E-3</v>
      </c>
      <c r="AB116" s="19">
        <v>5</v>
      </c>
      <c r="AC116" s="19">
        <v>50</v>
      </c>
      <c r="AD116" s="4">
        <v>14</v>
      </c>
      <c r="AE116" s="4">
        <v>2</v>
      </c>
      <c r="AF116" s="3">
        <v>12</v>
      </c>
      <c r="AG116" s="3">
        <v>1</v>
      </c>
      <c r="AH116" s="19">
        <f t="shared" si="27"/>
        <v>1.1904761904761906E-2</v>
      </c>
      <c r="AI116" s="5" t="s">
        <v>539</v>
      </c>
      <c r="AJ116" s="19">
        <v>0.19708143583475168</v>
      </c>
      <c r="AK116" s="19">
        <v>2.0433694745621352E-2</v>
      </c>
      <c r="AL116" s="19">
        <v>3.205128205128205E-3</v>
      </c>
      <c r="AM116" s="19">
        <v>1.1904761904761906E-2</v>
      </c>
      <c r="AN116" s="19">
        <f t="shared" si="28"/>
        <v>1.2326250206902631</v>
      </c>
      <c r="AO116" s="19">
        <v>0</v>
      </c>
    </row>
    <row r="117" spans="1:41" ht="30" x14ac:dyDescent="0.25">
      <c r="A117" s="3" t="s">
        <v>541</v>
      </c>
      <c r="B117" s="7" t="s">
        <v>542</v>
      </c>
      <c r="C117" s="3" t="s">
        <v>813</v>
      </c>
      <c r="D117" s="19">
        <v>6</v>
      </c>
      <c r="E117" s="19">
        <v>1436</v>
      </c>
      <c r="F117" s="19">
        <f t="shared" si="17"/>
        <v>4.178272980501393E-3</v>
      </c>
      <c r="G117" s="19">
        <f t="shared" si="18"/>
        <v>5.4778572803801149</v>
      </c>
      <c r="H117" s="19">
        <f t="shared" si="19"/>
        <v>2.2887983065655076E-2</v>
      </c>
      <c r="I117" s="19">
        <f t="shared" si="20"/>
        <v>0.22887983065655076</v>
      </c>
      <c r="J117" s="19">
        <v>106</v>
      </c>
      <c r="K117" s="19">
        <v>23980</v>
      </c>
      <c r="L117" s="19">
        <v>6</v>
      </c>
      <c r="M117" s="19">
        <v>50</v>
      </c>
      <c r="N117" s="19">
        <f t="shared" si="15"/>
        <v>4.420350291909925E-3</v>
      </c>
      <c r="O117" s="19">
        <f t="shared" si="16"/>
        <v>0.12</v>
      </c>
      <c r="P117" s="19">
        <f t="shared" si="21"/>
        <v>5.3044203502919103E-4</v>
      </c>
      <c r="Q117" s="19">
        <f t="shared" si="22"/>
        <v>5.30442035029191E-2</v>
      </c>
      <c r="R117" s="19">
        <v>2</v>
      </c>
      <c r="S117" s="19">
        <v>312</v>
      </c>
      <c r="T117" s="2">
        <v>0.25</v>
      </c>
      <c r="U117" s="17">
        <v>2</v>
      </c>
      <c r="V117" s="19">
        <v>6</v>
      </c>
      <c r="W117" s="19">
        <v>50</v>
      </c>
      <c r="X117" s="19">
        <f t="shared" si="23"/>
        <v>6.41025641025641E-3</v>
      </c>
      <c r="Y117" s="19">
        <f t="shared" si="24"/>
        <v>2.25</v>
      </c>
      <c r="Z117" s="19">
        <f t="shared" si="25"/>
        <v>0.12</v>
      </c>
      <c r="AA117" s="19">
        <f t="shared" si="26"/>
        <v>1.7307692307692305E-2</v>
      </c>
      <c r="AB117" s="19">
        <v>6</v>
      </c>
      <c r="AC117" s="19">
        <v>50</v>
      </c>
      <c r="AD117" s="4">
        <v>14</v>
      </c>
      <c r="AE117" s="4">
        <v>3</v>
      </c>
      <c r="AF117" s="3">
        <v>12</v>
      </c>
      <c r="AG117" s="3">
        <v>3</v>
      </c>
      <c r="AH117" s="19">
        <f t="shared" si="27"/>
        <v>6.4285714285714279E-2</v>
      </c>
      <c r="AI117" s="7" t="s">
        <v>542</v>
      </c>
      <c r="AJ117" s="19">
        <v>0.22887983065655076</v>
      </c>
      <c r="AK117" s="19">
        <v>5.30442035029191E-2</v>
      </c>
      <c r="AL117" s="19">
        <v>1.7307692307692305E-2</v>
      </c>
      <c r="AM117" s="19">
        <v>6.4285714285714279E-2</v>
      </c>
      <c r="AN117" s="19">
        <f t="shared" si="28"/>
        <v>1.3635174407528765</v>
      </c>
      <c r="AO117" s="19">
        <v>0</v>
      </c>
    </row>
    <row r="118" spans="1:41" ht="30" x14ac:dyDescent="0.25">
      <c r="A118" s="4" t="s">
        <v>543</v>
      </c>
      <c r="B118" s="7" t="s">
        <v>544</v>
      </c>
      <c r="C118" s="3" t="s">
        <v>814</v>
      </c>
      <c r="D118" s="19">
        <v>4</v>
      </c>
      <c r="E118" s="19">
        <v>1436</v>
      </c>
      <c r="F118" s="19">
        <f t="shared" si="17"/>
        <v>2.7855153203342618E-3</v>
      </c>
      <c r="G118" s="19">
        <f t="shared" si="18"/>
        <v>5.8833223884882786</v>
      </c>
      <c r="H118" s="19">
        <f t="shared" si="19"/>
        <v>1.6388084647599662E-2</v>
      </c>
      <c r="I118" s="19">
        <f t="shared" si="20"/>
        <v>0.16388084647599663</v>
      </c>
      <c r="J118" s="19">
        <v>27</v>
      </c>
      <c r="K118" s="19">
        <v>23980</v>
      </c>
      <c r="L118" s="19">
        <v>4</v>
      </c>
      <c r="M118" s="19">
        <v>50</v>
      </c>
      <c r="N118" s="19">
        <f t="shared" si="15"/>
        <v>1.1259382819015847E-3</v>
      </c>
      <c r="O118" s="19">
        <f t="shared" si="16"/>
        <v>0.08</v>
      </c>
      <c r="P118" s="19">
        <f t="shared" si="21"/>
        <v>9.0075062552126775E-5</v>
      </c>
      <c r="Q118" s="19">
        <f t="shared" si="22"/>
        <v>9.0075062552126776E-3</v>
      </c>
      <c r="R118" s="19">
        <v>2</v>
      </c>
      <c r="S118" s="19">
        <v>312</v>
      </c>
      <c r="T118" s="2">
        <v>0.25</v>
      </c>
      <c r="U118" s="17">
        <v>2</v>
      </c>
      <c r="V118" s="19">
        <v>4</v>
      </c>
      <c r="W118" s="19">
        <v>50</v>
      </c>
      <c r="X118" s="19">
        <f t="shared" si="23"/>
        <v>6.41025641025641E-3</v>
      </c>
      <c r="Y118" s="19">
        <f t="shared" si="24"/>
        <v>2.25</v>
      </c>
      <c r="Z118" s="19">
        <f t="shared" si="25"/>
        <v>0.08</v>
      </c>
      <c r="AA118" s="19">
        <f t="shared" si="26"/>
        <v>1.1538461538461537E-2</v>
      </c>
      <c r="AB118" s="19">
        <v>4</v>
      </c>
      <c r="AC118" s="19">
        <v>50</v>
      </c>
      <c r="AD118" s="4">
        <v>14</v>
      </c>
      <c r="AE118" s="4">
        <v>4</v>
      </c>
      <c r="AF118" s="3">
        <v>12</v>
      </c>
      <c r="AG118" s="3">
        <v>2</v>
      </c>
      <c r="AH118" s="19">
        <f t="shared" si="27"/>
        <v>3.8095238095238099E-2</v>
      </c>
      <c r="AI118" s="7" t="s">
        <v>544</v>
      </c>
      <c r="AJ118" s="19">
        <v>0.16388084647599663</v>
      </c>
      <c r="AK118" s="19">
        <v>9.0075062552126776E-3</v>
      </c>
      <c r="AL118" s="19">
        <v>1.1538461538461537E-2</v>
      </c>
      <c r="AM118" s="19">
        <v>3.8095238095238099E-2</v>
      </c>
      <c r="AN118" s="19">
        <f t="shared" si="28"/>
        <v>1.222522052364909</v>
      </c>
      <c r="AO118" s="19">
        <v>0</v>
      </c>
    </row>
    <row r="119" spans="1:41" ht="30" x14ac:dyDescent="0.25">
      <c r="A119" s="3" t="s">
        <v>545</v>
      </c>
      <c r="B119" s="7" t="s">
        <v>546</v>
      </c>
      <c r="C119" s="3" t="s">
        <v>547</v>
      </c>
      <c r="D119" s="19">
        <v>2</v>
      </c>
      <c r="E119" s="19">
        <v>1436</v>
      </c>
      <c r="F119" s="19">
        <f t="shared" si="17"/>
        <v>1.3927576601671309E-3</v>
      </c>
      <c r="G119" s="19">
        <f t="shared" si="18"/>
        <v>6.576469569048224</v>
      </c>
      <c r="H119" s="19">
        <f t="shared" si="19"/>
        <v>9.1594283691479438E-3</v>
      </c>
      <c r="I119" s="19">
        <f t="shared" si="20"/>
        <v>9.1594283691479442E-2</v>
      </c>
      <c r="J119" s="19">
        <v>44</v>
      </c>
      <c r="K119" s="19">
        <v>23980</v>
      </c>
      <c r="L119" s="19">
        <v>2</v>
      </c>
      <c r="M119" s="19">
        <v>50</v>
      </c>
      <c r="N119" s="19">
        <f t="shared" si="15"/>
        <v>1.834862385321101E-3</v>
      </c>
      <c r="O119" s="19">
        <f t="shared" si="16"/>
        <v>0.04</v>
      </c>
      <c r="P119" s="19">
        <f t="shared" si="21"/>
        <v>7.3394495412844045E-5</v>
      </c>
      <c r="Q119" s="19">
        <f t="shared" si="22"/>
        <v>7.3394495412844041E-3</v>
      </c>
      <c r="R119" s="19">
        <v>1</v>
      </c>
      <c r="S119" s="19">
        <v>312</v>
      </c>
      <c r="T119" s="2">
        <v>0</v>
      </c>
      <c r="U119" s="17">
        <v>1</v>
      </c>
      <c r="V119" s="19">
        <v>2</v>
      </c>
      <c r="W119" s="19">
        <v>50</v>
      </c>
      <c r="X119" s="19">
        <f t="shared" si="23"/>
        <v>3.205128205128205E-3</v>
      </c>
      <c r="Y119" s="19">
        <f t="shared" si="24"/>
        <v>1</v>
      </c>
      <c r="Z119" s="19">
        <f t="shared" si="25"/>
        <v>0.04</v>
      </c>
      <c r="AA119" s="19">
        <f t="shared" si="26"/>
        <v>1.2820512820512821E-3</v>
      </c>
      <c r="AB119" s="19">
        <v>2</v>
      </c>
      <c r="AC119" s="19">
        <v>50</v>
      </c>
      <c r="AD119" s="4">
        <v>14</v>
      </c>
      <c r="AE119" s="4">
        <v>2</v>
      </c>
      <c r="AF119" s="3">
        <v>12</v>
      </c>
      <c r="AG119" s="3">
        <v>1</v>
      </c>
      <c r="AH119" s="19">
        <f t="shared" si="27"/>
        <v>4.7619047619047623E-3</v>
      </c>
      <c r="AI119" s="7" t="s">
        <v>546</v>
      </c>
      <c r="AJ119" s="19">
        <v>9.1594283691479442E-2</v>
      </c>
      <c r="AK119" s="19">
        <v>7.3394495412844041E-3</v>
      </c>
      <c r="AL119" s="19">
        <v>1.2820512820512821E-3</v>
      </c>
      <c r="AM119" s="19">
        <v>4.7619047619047623E-3</v>
      </c>
      <c r="AN119" s="19">
        <f t="shared" ref="AN119:AN127" si="30">(AJ119+AK119+AL119+AM119)-1</f>
        <v>-0.89502231072328009</v>
      </c>
      <c r="AO119" s="19">
        <v>1</v>
      </c>
    </row>
    <row r="120" spans="1:41" x14ac:dyDescent="0.25">
      <c r="A120" s="3"/>
      <c r="B120" s="7" t="s">
        <v>548</v>
      </c>
      <c r="C120" s="3" t="s">
        <v>549</v>
      </c>
      <c r="D120" s="19">
        <v>16</v>
      </c>
      <c r="E120" s="19">
        <v>1436</v>
      </c>
      <c r="F120" s="19">
        <f t="shared" si="17"/>
        <v>1.1142061281337047E-2</v>
      </c>
      <c r="G120" s="19">
        <f t="shared" si="18"/>
        <v>4.4970280273683887</v>
      </c>
      <c r="H120" s="19">
        <f t="shared" si="19"/>
        <v>5.0106161864828844E-2</v>
      </c>
      <c r="I120" s="19">
        <f t="shared" si="20"/>
        <v>0.50106161864828846</v>
      </c>
      <c r="J120" s="19">
        <v>185</v>
      </c>
      <c r="K120" s="19">
        <v>23980</v>
      </c>
      <c r="L120" s="19">
        <v>16</v>
      </c>
      <c r="M120" s="19">
        <v>50</v>
      </c>
      <c r="N120" s="19">
        <f t="shared" si="15"/>
        <v>7.7147623019182656E-3</v>
      </c>
      <c r="O120" s="19">
        <f t="shared" si="16"/>
        <v>0.32</v>
      </c>
      <c r="P120" s="19">
        <f t="shared" si="21"/>
        <v>2.468723936613845E-3</v>
      </c>
      <c r="Q120" s="19">
        <f t="shared" si="22"/>
        <v>0.2468723936613845</v>
      </c>
      <c r="R120" s="19">
        <v>1</v>
      </c>
      <c r="S120" s="19">
        <v>312</v>
      </c>
      <c r="T120" s="2">
        <v>0</v>
      </c>
      <c r="U120" s="17">
        <v>1</v>
      </c>
      <c r="V120" s="19">
        <v>16</v>
      </c>
      <c r="W120" s="19">
        <v>50</v>
      </c>
      <c r="X120" s="19">
        <f t="shared" si="23"/>
        <v>3.205128205128205E-3</v>
      </c>
      <c r="Y120" s="19">
        <f t="shared" si="24"/>
        <v>1</v>
      </c>
      <c r="Z120" s="19">
        <f t="shared" si="25"/>
        <v>0.32</v>
      </c>
      <c r="AA120" s="19">
        <f t="shared" si="26"/>
        <v>1.0256410256410256E-2</v>
      </c>
      <c r="AB120" s="19">
        <v>16</v>
      </c>
      <c r="AC120" s="19">
        <v>50</v>
      </c>
      <c r="AD120" s="4">
        <v>14</v>
      </c>
      <c r="AE120" s="4">
        <v>3</v>
      </c>
      <c r="AF120" s="3">
        <v>12</v>
      </c>
      <c r="AG120" s="3">
        <v>1</v>
      </c>
      <c r="AH120" s="19">
        <f t="shared" si="27"/>
        <v>5.7142857142857141E-2</v>
      </c>
      <c r="AI120" s="7" t="s">
        <v>548</v>
      </c>
      <c r="AJ120" s="19">
        <v>0.50106161864828846</v>
      </c>
      <c r="AK120" s="19">
        <v>0.2468723936613845</v>
      </c>
      <c r="AL120" s="19">
        <v>1.0256410256410256E-2</v>
      </c>
      <c r="AM120" s="19">
        <v>5.7142857142857141E-2</v>
      </c>
      <c r="AN120" s="19">
        <f t="shared" si="30"/>
        <v>-0.18466672029105968</v>
      </c>
      <c r="AO120" s="19">
        <v>1</v>
      </c>
    </row>
    <row r="121" spans="1:41" x14ac:dyDescent="0.25">
      <c r="A121" s="3"/>
      <c r="B121" s="7" t="s">
        <v>550</v>
      </c>
      <c r="C121" s="3" t="s">
        <v>551</v>
      </c>
      <c r="D121" s="19">
        <v>12</v>
      </c>
      <c r="E121" s="19">
        <v>1436</v>
      </c>
      <c r="F121" s="19">
        <f t="shared" si="17"/>
        <v>8.356545961002786E-3</v>
      </c>
      <c r="G121" s="19">
        <f t="shared" si="18"/>
        <v>4.7847100998201695</v>
      </c>
      <c r="H121" s="19">
        <f t="shared" si="19"/>
        <v>3.9983649859221475E-2</v>
      </c>
      <c r="I121" s="19">
        <f t="shared" si="20"/>
        <v>0.39983649859221476</v>
      </c>
      <c r="J121" s="19">
        <v>102</v>
      </c>
      <c r="K121" s="19">
        <v>23980</v>
      </c>
      <c r="L121" s="19">
        <v>12</v>
      </c>
      <c r="M121" s="19">
        <v>50</v>
      </c>
      <c r="N121" s="19">
        <f t="shared" si="15"/>
        <v>4.2535446205170975E-3</v>
      </c>
      <c r="O121" s="19">
        <f t="shared" si="16"/>
        <v>0.24</v>
      </c>
      <c r="P121" s="19">
        <f t="shared" si="21"/>
        <v>1.0208507089241035E-3</v>
      </c>
      <c r="Q121" s="19">
        <f t="shared" si="22"/>
        <v>0.10208507089241034</v>
      </c>
      <c r="R121" s="19">
        <v>1</v>
      </c>
      <c r="S121" s="19">
        <v>312</v>
      </c>
      <c r="T121" s="2">
        <v>0</v>
      </c>
      <c r="U121" s="17">
        <v>1</v>
      </c>
      <c r="V121" s="19">
        <v>12</v>
      </c>
      <c r="W121" s="19">
        <v>50</v>
      </c>
      <c r="X121" s="19">
        <f t="shared" si="23"/>
        <v>3.205128205128205E-3</v>
      </c>
      <c r="Y121" s="19">
        <f t="shared" si="24"/>
        <v>1</v>
      </c>
      <c r="Z121" s="19">
        <f t="shared" si="25"/>
        <v>0.24</v>
      </c>
      <c r="AA121" s="19">
        <f t="shared" si="26"/>
        <v>7.692307692307691E-3</v>
      </c>
      <c r="AB121" s="19">
        <v>12</v>
      </c>
      <c r="AC121" s="19">
        <v>50</v>
      </c>
      <c r="AD121" s="4">
        <v>14</v>
      </c>
      <c r="AE121" s="4">
        <v>3</v>
      </c>
      <c r="AF121" s="3">
        <v>12</v>
      </c>
      <c r="AG121" s="3">
        <v>2</v>
      </c>
      <c r="AH121" s="19">
        <f t="shared" si="27"/>
        <v>8.5714285714285701E-2</v>
      </c>
      <c r="AI121" s="7" t="s">
        <v>550</v>
      </c>
      <c r="AJ121" s="19">
        <v>0.39983649859221476</v>
      </c>
      <c r="AK121" s="19">
        <v>0.10208507089241034</v>
      </c>
      <c r="AL121" s="19">
        <v>7.692307692307691E-3</v>
      </c>
      <c r="AM121" s="19">
        <v>8.5714285714285701E-2</v>
      </c>
      <c r="AN121" s="19">
        <f t="shared" si="30"/>
        <v>-0.40467183710878152</v>
      </c>
      <c r="AO121" s="19">
        <v>1</v>
      </c>
    </row>
    <row r="122" spans="1:41" x14ac:dyDescent="0.25">
      <c r="A122" s="3"/>
      <c r="B122" s="7" t="s">
        <v>552</v>
      </c>
      <c r="C122" s="3" t="s">
        <v>553</v>
      </c>
      <c r="D122" s="19">
        <v>1</v>
      </c>
      <c r="E122" s="19">
        <v>1436</v>
      </c>
      <c r="F122" s="19">
        <f t="shared" si="17"/>
        <v>6.9637883008356546E-4</v>
      </c>
      <c r="G122" s="19">
        <f t="shared" si="18"/>
        <v>7.2696167496081694</v>
      </c>
      <c r="H122" s="19">
        <f t="shared" si="19"/>
        <v>5.0624072072480292E-3</v>
      </c>
      <c r="I122" s="19">
        <f t="shared" si="20"/>
        <v>5.0624072072480292E-2</v>
      </c>
      <c r="J122" s="19">
        <v>24</v>
      </c>
      <c r="K122" s="19">
        <v>23980</v>
      </c>
      <c r="L122" s="19">
        <v>1</v>
      </c>
      <c r="M122" s="19">
        <v>50</v>
      </c>
      <c r="N122" s="19">
        <f t="shared" si="15"/>
        <v>1.0008340283569641E-3</v>
      </c>
      <c r="O122" s="19">
        <f t="shared" si="16"/>
        <v>0.02</v>
      </c>
      <c r="P122" s="19">
        <f t="shared" si="21"/>
        <v>2.0016680567139281E-5</v>
      </c>
      <c r="Q122" s="19">
        <f t="shared" si="22"/>
        <v>2.0016680567139281E-3</v>
      </c>
      <c r="R122" s="19">
        <v>1</v>
      </c>
      <c r="S122" s="19">
        <v>312</v>
      </c>
      <c r="T122" s="2">
        <v>0</v>
      </c>
      <c r="U122" s="17">
        <v>1</v>
      </c>
      <c r="V122" s="19">
        <v>1</v>
      </c>
      <c r="W122" s="19">
        <v>50</v>
      </c>
      <c r="X122" s="19">
        <f t="shared" si="23"/>
        <v>3.205128205128205E-3</v>
      </c>
      <c r="Y122" s="19">
        <f t="shared" si="24"/>
        <v>1</v>
      </c>
      <c r="Z122" s="19">
        <f t="shared" si="25"/>
        <v>0.02</v>
      </c>
      <c r="AA122" s="19">
        <f t="shared" si="26"/>
        <v>6.4102564102564103E-4</v>
      </c>
      <c r="AB122" s="19">
        <v>1</v>
      </c>
      <c r="AC122" s="19">
        <v>50</v>
      </c>
      <c r="AD122" s="4">
        <v>14</v>
      </c>
      <c r="AE122" s="4">
        <v>1</v>
      </c>
      <c r="AF122" s="3">
        <v>12</v>
      </c>
      <c r="AG122" s="3">
        <v>1</v>
      </c>
      <c r="AH122" s="19">
        <f t="shared" si="27"/>
        <v>1.1904761904761906E-3</v>
      </c>
      <c r="AI122" s="7" t="s">
        <v>552</v>
      </c>
      <c r="AJ122" s="19">
        <v>5.0624072072480292E-2</v>
      </c>
      <c r="AK122" s="19">
        <v>2.0016680567139281E-3</v>
      </c>
      <c r="AL122" s="19">
        <v>6.4102564102564103E-4</v>
      </c>
      <c r="AM122" s="19">
        <v>1.1904761904761906E-3</v>
      </c>
      <c r="AN122" s="19">
        <f t="shared" si="30"/>
        <v>-0.94554275803930399</v>
      </c>
      <c r="AO122" s="19">
        <v>1</v>
      </c>
    </row>
    <row r="123" spans="1:41" x14ac:dyDescent="0.25">
      <c r="A123" s="3"/>
      <c r="B123" s="7" t="s">
        <v>554</v>
      </c>
      <c r="C123" s="3" t="s">
        <v>555</v>
      </c>
      <c r="D123" s="19">
        <v>1</v>
      </c>
      <c r="E123" s="19">
        <v>1436</v>
      </c>
      <c r="F123" s="19">
        <f t="shared" si="17"/>
        <v>6.9637883008356546E-4</v>
      </c>
      <c r="G123" s="19">
        <f t="shared" si="18"/>
        <v>7.2696167496081694</v>
      </c>
      <c r="H123" s="19">
        <f t="shared" si="19"/>
        <v>5.0624072072480292E-3</v>
      </c>
      <c r="I123" s="19">
        <f t="shared" si="20"/>
        <v>5.0624072072480292E-2</v>
      </c>
      <c r="J123" s="19">
        <v>17</v>
      </c>
      <c r="K123" s="19">
        <v>23980</v>
      </c>
      <c r="L123" s="19">
        <v>1</v>
      </c>
      <c r="M123" s="19">
        <v>50</v>
      </c>
      <c r="N123" s="19">
        <f t="shared" si="15"/>
        <v>7.0892410341951621E-4</v>
      </c>
      <c r="O123" s="19">
        <f t="shared" si="16"/>
        <v>0.02</v>
      </c>
      <c r="P123" s="19">
        <f t="shared" si="21"/>
        <v>1.4178482068390325E-5</v>
      </c>
      <c r="Q123" s="19">
        <f t="shared" si="22"/>
        <v>1.4178482068390324E-3</v>
      </c>
      <c r="R123" s="19">
        <v>1</v>
      </c>
      <c r="S123" s="19">
        <v>312</v>
      </c>
      <c r="T123" s="2">
        <v>0</v>
      </c>
      <c r="U123" s="17">
        <v>1</v>
      </c>
      <c r="V123" s="19">
        <v>1</v>
      </c>
      <c r="W123" s="19">
        <v>50</v>
      </c>
      <c r="X123" s="19">
        <f t="shared" si="23"/>
        <v>3.205128205128205E-3</v>
      </c>
      <c r="Y123" s="19">
        <f t="shared" si="24"/>
        <v>1</v>
      </c>
      <c r="Z123" s="19">
        <f t="shared" si="25"/>
        <v>0.02</v>
      </c>
      <c r="AA123" s="19">
        <f t="shared" si="26"/>
        <v>6.4102564102564103E-4</v>
      </c>
      <c r="AB123" s="19">
        <v>1</v>
      </c>
      <c r="AC123" s="19">
        <v>50</v>
      </c>
      <c r="AD123" s="4">
        <v>14</v>
      </c>
      <c r="AE123" s="4">
        <v>3</v>
      </c>
      <c r="AF123" s="3">
        <v>12</v>
      </c>
      <c r="AG123" s="3">
        <v>1</v>
      </c>
      <c r="AH123" s="19">
        <f t="shared" si="27"/>
        <v>3.5714285714285713E-3</v>
      </c>
      <c r="AI123" s="7" t="s">
        <v>554</v>
      </c>
      <c r="AJ123" s="19">
        <v>5.0624072072480292E-2</v>
      </c>
      <c r="AK123" s="19">
        <v>1.4178482068390324E-3</v>
      </c>
      <c r="AL123" s="19">
        <v>6.4102564102564103E-4</v>
      </c>
      <c r="AM123" s="19">
        <v>3.5714285714285713E-3</v>
      </c>
      <c r="AN123" s="19">
        <f t="shared" si="30"/>
        <v>-0.94374562550822649</v>
      </c>
      <c r="AO123" s="19">
        <v>1</v>
      </c>
    </row>
    <row r="124" spans="1:41" x14ac:dyDescent="0.25">
      <c r="A124" s="3"/>
      <c r="B124" s="7" t="s">
        <v>556</v>
      </c>
      <c r="C124" s="3" t="s">
        <v>557</v>
      </c>
      <c r="D124" s="19">
        <v>1</v>
      </c>
      <c r="E124" s="19">
        <v>1436</v>
      </c>
      <c r="F124" s="19">
        <f t="shared" si="17"/>
        <v>6.9637883008356546E-4</v>
      </c>
      <c r="G124" s="19">
        <f t="shared" si="18"/>
        <v>7.2696167496081694</v>
      </c>
      <c r="H124" s="19">
        <f t="shared" si="19"/>
        <v>5.0624072072480292E-3</v>
      </c>
      <c r="I124" s="19">
        <f t="shared" si="20"/>
        <v>5.0624072072480292E-2</v>
      </c>
      <c r="J124" s="19">
        <v>11</v>
      </c>
      <c r="K124" s="19">
        <v>23980</v>
      </c>
      <c r="L124" s="19">
        <v>1</v>
      </c>
      <c r="M124" s="19">
        <v>50</v>
      </c>
      <c r="N124" s="19">
        <f t="shared" si="15"/>
        <v>4.5871559633027525E-4</v>
      </c>
      <c r="O124" s="19">
        <f t="shared" si="16"/>
        <v>0.02</v>
      </c>
      <c r="P124" s="19">
        <f t="shared" si="21"/>
        <v>9.1743119266055056E-6</v>
      </c>
      <c r="Q124" s="19">
        <f t="shared" si="22"/>
        <v>9.1743119266055051E-4</v>
      </c>
      <c r="R124" s="19">
        <v>1</v>
      </c>
      <c r="S124" s="19">
        <v>312</v>
      </c>
      <c r="T124" s="2">
        <v>0</v>
      </c>
      <c r="U124" s="17">
        <v>1</v>
      </c>
      <c r="V124" s="19">
        <v>1</v>
      </c>
      <c r="W124" s="19">
        <v>50</v>
      </c>
      <c r="X124" s="19">
        <f t="shared" si="23"/>
        <v>3.205128205128205E-3</v>
      </c>
      <c r="Y124" s="19">
        <f t="shared" si="24"/>
        <v>1</v>
      </c>
      <c r="Z124" s="19">
        <f t="shared" si="25"/>
        <v>0.02</v>
      </c>
      <c r="AA124" s="19">
        <f t="shared" si="26"/>
        <v>6.4102564102564103E-4</v>
      </c>
      <c r="AB124" s="19">
        <v>1</v>
      </c>
      <c r="AC124" s="19">
        <v>50</v>
      </c>
      <c r="AD124" s="4">
        <v>14</v>
      </c>
      <c r="AE124" s="4">
        <v>2</v>
      </c>
      <c r="AF124" s="3">
        <v>12</v>
      </c>
      <c r="AG124" s="3">
        <v>2</v>
      </c>
      <c r="AH124" s="19">
        <f t="shared" si="27"/>
        <v>4.7619047619047623E-3</v>
      </c>
      <c r="AI124" s="7" t="s">
        <v>556</v>
      </c>
      <c r="AJ124" s="19">
        <v>5.0624072072480292E-2</v>
      </c>
      <c r="AK124" s="19">
        <v>9.1743119266055051E-4</v>
      </c>
      <c r="AL124" s="19">
        <v>6.4102564102564103E-4</v>
      </c>
      <c r="AM124" s="19">
        <v>4.7619047619047623E-3</v>
      </c>
      <c r="AN124" s="19">
        <f t="shared" si="30"/>
        <v>-0.94305556633192877</v>
      </c>
      <c r="AO124" s="19">
        <v>1</v>
      </c>
    </row>
    <row r="125" spans="1:41" x14ac:dyDescent="0.25">
      <c r="A125" s="5"/>
      <c r="B125" s="5" t="s">
        <v>558</v>
      </c>
      <c r="C125" s="5" t="s">
        <v>559</v>
      </c>
      <c r="D125" s="19">
        <v>3</v>
      </c>
      <c r="E125" s="19">
        <v>1436</v>
      </c>
      <c r="F125" s="19">
        <f t="shared" si="17"/>
        <v>2.0891364902506965E-3</v>
      </c>
      <c r="G125" s="19">
        <f t="shared" si="18"/>
        <v>6.1710044609400594</v>
      </c>
      <c r="H125" s="19">
        <f t="shared" si="19"/>
        <v>1.2892070600849707E-2</v>
      </c>
      <c r="I125" s="19">
        <f t="shared" si="20"/>
        <v>0.12892070600849706</v>
      </c>
      <c r="J125" s="19">
        <v>27</v>
      </c>
      <c r="K125" s="19">
        <v>23980</v>
      </c>
      <c r="L125" s="19">
        <v>3</v>
      </c>
      <c r="M125" s="19">
        <v>50</v>
      </c>
      <c r="N125" s="19">
        <f t="shared" si="15"/>
        <v>1.1259382819015847E-3</v>
      </c>
      <c r="O125" s="19">
        <f t="shared" si="16"/>
        <v>0.06</v>
      </c>
      <c r="P125" s="19">
        <f t="shared" si="21"/>
        <v>6.7556296914095078E-5</v>
      </c>
      <c r="Q125" s="19">
        <f t="shared" si="22"/>
        <v>6.7556296914095077E-3</v>
      </c>
      <c r="R125" s="19">
        <v>1</v>
      </c>
      <c r="S125" s="19">
        <v>312</v>
      </c>
      <c r="T125" s="2">
        <v>0</v>
      </c>
      <c r="U125" s="17">
        <v>1</v>
      </c>
      <c r="V125" s="19">
        <v>3</v>
      </c>
      <c r="W125" s="19">
        <v>50</v>
      </c>
      <c r="X125" s="19">
        <f t="shared" si="23"/>
        <v>3.205128205128205E-3</v>
      </c>
      <c r="Y125" s="19">
        <f t="shared" si="24"/>
        <v>1</v>
      </c>
      <c r="Z125" s="19">
        <f t="shared" si="25"/>
        <v>0.06</v>
      </c>
      <c r="AA125" s="19">
        <f t="shared" si="26"/>
        <v>1.9230769230769227E-3</v>
      </c>
      <c r="AB125" s="19">
        <v>3</v>
      </c>
      <c r="AC125" s="19">
        <v>50</v>
      </c>
      <c r="AD125" s="4">
        <v>14</v>
      </c>
      <c r="AE125" s="4">
        <v>2</v>
      </c>
      <c r="AF125" s="3">
        <v>12</v>
      </c>
      <c r="AG125" s="3">
        <v>1</v>
      </c>
      <c r="AH125" s="19">
        <f t="shared" si="27"/>
        <v>7.1428571428571418E-3</v>
      </c>
      <c r="AI125" s="5" t="s">
        <v>558</v>
      </c>
      <c r="AJ125" s="19">
        <v>0.12892070600849706</v>
      </c>
      <c r="AK125" s="19">
        <v>6.7556296914095077E-3</v>
      </c>
      <c r="AL125" s="19">
        <v>1.9230769230769227E-3</v>
      </c>
      <c r="AM125" s="19">
        <v>7.1428571428571418E-3</v>
      </c>
      <c r="AN125" s="19">
        <f t="shared" si="30"/>
        <v>-0.85525773023415941</v>
      </c>
      <c r="AO125" s="19">
        <v>1</v>
      </c>
    </row>
    <row r="126" spans="1:41" ht="30" x14ac:dyDescent="0.25">
      <c r="A126" s="3" t="s">
        <v>560</v>
      </c>
      <c r="B126" s="7" t="s">
        <v>561</v>
      </c>
      <c r="C126" s="3" t="s">
        <v>562</v>
      </c>
      <c r="D126" s="19">
        <v>3</v>
      </c>
      <c r="E126" s="19">
        <v>1436</v>
      </c>
      <c r="F126" s="19">
        <f t="shared" si="17"/>
        <v>2.0891364902506965E-3</v>
      </c>
      <c r="G126" s="19">
        <f t="shared" si="18"/>
        <v>6.1710044609400594</v>
      </c>
      <c r="H126" s="19">
        <f t="shared" si="19"/>
        <v>1.2892070600849707E-2</v>
      </c>
      <c r="I126" s="19">
        <f t="shared" si="20"/>
        <v>0.12892070600849706</v>
      </c>
      <c r="J126" s="19">
        <v>75</v>
      </c>
      <c r="K126" s="19">
        <v>23980</v>
      </c>
      <c r="L126" s="19">
        <v>3</v>
      </c>
      <c r="M126" s="19">
        <v>50</v>
      </c>
      <c r="N126" s="19">
        <f t="shared" si="15"/>
        <v>3.127606338615513E-3</v>
      </c>
      <c r="O126" s="19">
        <f t="shared" si="16"/>
        <v>0.06</v>
      </c>
      <c r="P126" s="19">
        <f t="shared" si="21"/>
        <v>1.8765638031693077E-4</v>
      </c>
      <c r="Q126" s="19">
        <f t="shared" si="22"/>
        <v>1.8765638031693076E-2</v>
      </c>
      <c r="R126" s="19">
        <v>1</v>
      </c>
      <c r="S126" s="19">
        <v>312</v>
      </c>
      <c r="T126" s="2">
        <v>0</v>
      </c>
      <c r="U126" s="17">
        <v>1</v>
      </c>
      <c r="V126" s="19">
        <v>3</v>
      </c>
      <c r="W126" s="19">
        <v>50</v>
      </c>
      <c r="X126" s="19">
        <f t="shared" si="23"/>
        <v>3.205128205128205E-3</v>
      </c>
      <c r="Y126" s="19">
        <f t="shared" si="24"/>
        <v>1</v>
      </c>
      <c r="Z126" s="19">
        <f t="shared" si="25"/>
        <v>0.06</v>
      </c>
      <c r="AA126" s="19">
        <f t="shared" si="26"/>
        <v>1.9230769230769227E-3</v>
      </c>
      <c r="AB126" s="19">
        <v>3</v>
      </c>
      <c r="AC126" s="19">
        <v>50</v>
      </c>
      <c r="AD126" s="4">
        <v>14</v>
      </c>
      <c r="AE126" s="4">
        <v>0</v>
      </c>
      <c r="AF126" s="3">
        <v>12</v>
      </c>
      <c r="AG126" s="3">
        <v>0</v>
      </c>
      <c r="AH126" s="19">
        <f t="shared" si="27"/>
        <v>0</v>
      </c>
      <c r="AI126" s="7" t="s">
        <v>561</v>
      </c>
      <c r="AJ126" s="19">
        <v>0.12892070600849706</v>
      </c>
      <c r="AK126" s="19">
        <v>1.8765638031693076E-2</v>
      </c>
      <c r="AL126" s="19">
        <v>1.9230769230769227E-3</v>
      </c>
      <c r="AM126" s="19">
        <v>0</v>
      </c>
      <c r="AN126" s="19">
        <f t="shared" si="30"/>
        <v>-0.85039057903673299</v>
      </c>
      <c r="AO126" s="19">
        <v>1</v>
      </c>
    </row>
    <row r="127" spans="1:41" ht="30" x14ac:dyDescent="0.25">
      <c r="A127" s="3"/>
      <c r="B127" s="7" t="s">
        <v>563</v>
      </c>
      <c r="C127" s="3" t="s">
        <v>564</v>
      </c>
      <c r="D127" s="19">
        <v>3</v>
      </c>
      <c r="E127" s="19">
        <v>1436</v>
      </c>
      <c r="F127" s="19">
        <f t="shared" si="17"/>
        <v>2.0891364902506965E-3</v>
      </c>
      <c r="G127" s="19">
        <f t="shared" si="18"/>
        <v>6.1710044609400594</v>
      </c>
      <c r="H127" s="19">
        <f t="shared" si="19"/>
        <v>1.2892070600849707E-2</v>
      </c>
      <c r="I127" s="19">
        <f t="shared" si="20"/>
        <v>0.12892070600849706</v>
      </c>
      <c r="J127" s="19">
        <v>73</v>
      </c>
      <c r="K127" s="19">
        <v>23980</v>
      </c>
      <c r="L127" s="19">
        <v>3</v>
      </c>
      <c r="M127" s="19">
        <v>50</v>
      </c>
      <c r="N127" s="19">
        <f t="shared" si="15"/>
        <v>3.0442035029190993E-3</v>
      </c>
      <c r="O127" s="19">
        <f t="shared" si="16"/>
        <v>0.06</v>
      </c>
      <c r="P127" s="19">
        <f t="shared" si="21"/>
        <v>1.8265221017514595E-4</v>
      </c>
      <c r="Q127" s="19">
        <f t="shared" si="22"/>
        <v>1.8265221017514596E-2</v>
      </c>
      <c r="R127" s="19">
        <v>1</v>
      </c>
      <c r="S127" s="19">
        <v>312</v>
      </c>
      <c r="T127" s="2">
        <v>0</v>
      </c>
      <c r="U127" s="17">
        <v>1</v>
      </c>
      <c r="V127" s="19">
        <v>3</v>
      </c>
      <c r="W127" s="19">
        <v>50</v>
      </c>
      <c r="X127" s="19">
        <f t="shared" si="23"/>
        <v>3.205128205128205E-3</v>
      </c>
      <c r="Y127" s="19">
        <f t="shared" si="24"/>
        <v>1</v>
      </c>
      <c r="Z127" s="19">
        <f t="shared" si="25"/>
        <v>0.06</v>
      </c>
      <c r="AA127" s="19">
        <f t="shared" si="26"/>
        <v>1.9230769230769227E-3</v>
      </c>
      <c r="AB127" s="19">
        <v>3</v>
      </c>
      <c r="AC127" s="19">
        <v>50</v>
      </c>
      <c r="AD127" s="4">
        <v>14</v>
      </c>
      <c r="AE127" s="4">
        <v>3</v>
      </c>
      <c r="AF127" s="3">
        <v>12</v>
      </c>
      <c r="AG127" s="3">
        <v>1</v>
      </c>
      <c r="AH127" s="19">
        <f t="shared" si="27"/>
        <v>1.0714285714285713E-2</v>
      </c>
      <c r="AI127" s="7" t="s">
        <v>563</v>
      </c>
      <c r="AJ127" s="19">
        <v>0.12892070600849706</v>
      </c>
      <c r="AK127" s="19">
        <v>1.8265221017514596E-2</v>
      </c>
      <c r="AL127" s="19">
        <v>1.9230769230769227E-3</v>
      </c>
      <c r="AM127" s="19">
        <v>1.0714285714285713E-2</v>
      </c>
      <c r="AN127" s="19">
        <f t="shared" si="30"/>
        <v>-0.84017671033662578</v>
      </c>
      <c r="AO127" s="19">
        <v>1</v>
      </c>
    </row>
    <row r="128" spans="1:41" ht="30" x14ac:dyDescent="0.25">
      <c r="A128" s="5"/>
      <c r="B128" s="5" t="s">
        <v>565</v>
      </c>
      <c r="C128" s="5" t="s">
        <v>815</v>
      </c>
      <c r="D128" s="19">
        <v>1</v>
      </c>
      <c r="E128" s="19">
        <v>1436</v>
      </c>
      <c r="F128" s="19">
        <f t="shared" si="17"/>
        <v>6.9637883008356546E-4</v>
      </c>
      <c r="G128" s="19">
        <f t="shared" si="18"/>
        <v>7.2696167496081694</v>
      </c>
      <c r="H128" s="19">
        <f t="shared" si="19"/>
        <v>5.0624072072480292E-3</v>
      </c>
      <c r="I128" s="19">
        <f t="shared" si="20"/>
        <v>5.0624072072480292E-2</v>
      </c>
      <c r="J128" s="19">
        <v>15</v>
      </c>
      <c r="K128" s="19">
        <v>23980</v>
      </c>
      <c r="L128" s="19">
        <v>1</v>
      </c>
      <c r="M128" s="19">
        <v>50</v>
      </c>
      <c r="N128" s="19">
        <f t="shared" si="15"/>
        <v>6.2552126772310256E-4</v>
      </c>
      <c r="O128" s="19">
        <f t="shared" si="16"/>
        <v>0.02</v>
      </c>
      <c r="P128" s="19">
        <f t="shared" si="21"/>
        <v>1.2510425354462051E-5</v>
      </c>
      <c r="Q128" s="19">
        <f t="shared" si="22"/>
        <v>1.2510425354462051E-3</v>
      </c>
      <c r="R128" s="19">
        <v>1</v>
      </c>
      <c r="S128" s="19">
        <v>312</v>
      </c>
      <c r="T128" s="2">
        <v>0</v>
      </c>
      <c r="U128" s="17">
        <v>1</v>
      </c>
      <c r="V128" s="19">
        <v>1</v>
      </c>
      <c r="W128" s="19">
        <v>50</v>
      </c>
      <c r="X128" s="19">
        <f t="shared" si="23"/>
        <v>3.205128205128205E-3</v>
      </c>
      <c r="Y128" s="19">
        <f t="shared" si="24"/>
        <v>1</v>
      </c>
      <c r="Z128" s="19">
        <f t="shared" si="25"/>
        <v>0.02</v>
      </c>
      <c r="AA128" s="19">
        <f t="shared" si="26"/>
        <v>6.4102564102564103E-4</v>
      </c>
      <c r="AB128" s="19">
        <v>1</v>
      </c>
      <c r="AC128" s="19">
        <v>50</v>
      </c>
      <c r="AD128" s="4">
        <v>14</v>
      </c>
      <c r="AE128" s="4">
        <v>1</v>
      </c>
      <c r="AF128" s="3">
        <v>12</v>
      </c>
      <c r="AG128" s="3">
        <v>1</v>
      </c>
      <c r="AH128" s="19">
        <f t="shared" si="27"/>
        <v>1.1904761904761906E-3</v>
      </c>
      <c r="AI128" s="5" t="s">
        <v>565</v>
      </c>
      <c r="AJ128" s="19">
        <v>5.0624072072480292E-2</v>
      </c>
      <c r="AK128" s="19">
        <v>1.2510425354462051E-3</v>
      </c>
      <c r="AL128" s="19">
        <v>6.4102564102564103E-4</v>
      </c>
      <c r="AM128" s="19">
        <v>1.1904761904761906E-3</v>
      </c>
      <c r="AN128" s="19">
        <f t="shared" si="28"/>
        <v>1.0537066164394284</v>
      </c>
      <c r="AO128" s="19">
        <v>0</v>
      </c>
    </row>
    <row r="129" spans="1:41" x14ac:dyDescent="0.25">
      <c r="A129" s="3"/>
      <c r="B129" s="7" t="s">
        <v>566</v>
      </c>
      <c r="C129" s="3" t="s">
        <v>816</v>
      </c>
      <c r="D129" s="19">
        <v>23</v>
      </c>
      <c r="E129" s="19">
        <v>1436</v>
      </c>
      <c r="F129" s="19">
        <f t="shared" si="17"/>
        <v>1.6016713091922007E-2</v>
      </c>
      <c r="G129" s="19">
        <f t="shared" si="18"/>
        <v>4.1341225336790197</v>
      </c>
      <c r="H129" s="19">
        <f t="shared" si="19"/>
        <v>6.6215054508786536E-2</v>
      </c>
      <c r="I129" s="19">
        <f t="shared" si="20"/>
        <v>0.66215054508786531</v>
      </c>
      <c r="J129" s="19">
        <v>372</v>
      </c>
      <c r="K129" s="19">
        <v>23980</v>
      </c>
      <c r="L129" s="19">
        <v>23</v>
      </c>
      <c r="M129" s="19">
        <v>50</v>
      </c>
      <c r="N129" s="19">
        <f t="shared" si="15"/>
        <v>1.5512927439532944E-2</v>
      </c>
      <c r="O129" s="19">
        <f t="shared" si="16"/>
        <v>0.46</v>
      </c>
      <c r="P129" s="19">
        <f t="shared" si="21"/>
        <v>7.1359466221851547E-3</v>
      </c>
      <c r="Q129" s="19">
        <f t="shared" si="22"/>
        <v>0.71359466221851542</v>
      </c>
      <c r="R129" s="19">
        <v>2</v>
      </c>
      <c r="S129" s="19">
        <v>312</v>
      </c>
      <c r="T129" s="2">
        <v>0.25</v>
      </c>
      <c r="U129" s="17">
        <v>2</v>
      </c>
      <c r="V129" s="19">
        <v>23</v>
      </c>
      <c r="W129" s="19">
        <v>50</v>
      </c>
      <c r="X129" s="19">
        <f t="shared" si="23"/>
        <v>6.41025641025641E-3</v>
      </c>
      <c r="Y129" s="19">
        <f t="shared" si="24"/>
        <v>2.25</v>
      </c>
      <c r="Z129" s="19">
        <f t="shared" si="25"/>
        <v>0.46</v>
      </c>
      <c r="AA129" s="19">
        <f t="shared" si="26"/>
        <v>6.6346153846153846E-2</v>
      </c>
      <c r="AB129" s="19">
        <v>23</v>
      </c>
      <c r="AC129" s="19">
        <v>50</v>
      </c>
      <c r="AD129" s="4">
        <v>14</v>
      </c>
      <c r="AE129" s="4">
        <v>5</v>
      </c>
      <c r="AF129" s="3">
        <v>12</v>
      </c>
      <c r="AG129" s="3">
        <v>5</v>
      </c>
      <c r="AH129" s="19">
        <f t="shared" si="27"/>
        <v>0.68452380952380953</v>
      </c>
      <c r="AI129" s="7" t="s">
        <v>566</v>
      </c>
      <c r="AJ129" s="19">
        <v>0.66215054508786531</v>
      </c>
      <c r="AK129" s="19">
        <v>0.71359466221851542</v>
      </c>
      <c r="AL129" s="19">
        <v>6.6346153846153846E-2</v>
      </c>
      <c r="AM129" s="19">
        <v>0.68452380952380953</v>
      </c>
      <c r="AN129" s="19">
        <f t="shared" si="28"/>
        <v>3.1266151706763443</v>
      </c>
      <c r="AO129" s="19">
        <v>0</v>
      </c>
    </row>
    <row r="130" spans="1:41" ht="45" x14ac:dyDescent="0.25">
      <c r="A130" s="3"/>
      <c r="B130" s="11" t="s">
        <v>567</v>
      </c>
      <c r="C130" s="3" t="s">
        <v>568</v>
      </c>
      <c r="D130" s="19">
        <v>6</v>
      </c>
      <c r="E130" s="19">
        <v>1436</v>
      </c>
      <c r="F130" s="19">
        <f t="shared" si="17"/>
        <v>4.178272980501393E-3</v>
      </c>
      <c r="G130" s="19">
        <f t="shared" si="18"/>
        <v>5.4778572803801149</v>
      </c>
      <c r="H130" s="19">
        <f t="shared" si="19"/>
        <v>2.2887983065655076E-2</v>
      </c>
      <c r="I130" s="19">
        <f t="shared" si="20"/>
        <v>0.22887983065655076</v>
      </c>
      <c r="J130" s="19">
        <v>154</v>
      </c>
      <c r="K130" s="19">
        <v>23980</v>
      </c>
      <c r="L130" s="19">
        <v>6</v>
      </c>
      <c r="M130" s="19">
        <v>50</v>
      </c>
      <c r="N130" s="19">
        <f t="shared" ref="N130:N193" si="31">(J130/K130)</f>
        <v>6.4220183486238536E-3</v>
      </c>
      <c r="O130" s="19">
        <f t="shared" ref="O130:O193" si="32">(L130/M130)</f>
        <v>0.12</v>
      </c>
      <c r="P130" s="19">
        <f t="shared" si="21"/>
        <v>7.7064220183486239E-4</v>
      </c>
      <c r="Q130" s="19">
        <f t="shared" si="22"/>
        <v>7.7064220183486243E-2</v>
      </c>
      <c r="R130" s="19">
        <v>2</v>
      </c>
      <c r="S130" s="19">
        <v>312</v>
      </c>
      <c r="T130" s="2">
        <v>0.25</v>
      </c>
      <c r="U130" s="17">
        <v>2</v>
      </c>
      <c r="V130" s="19">
        <v>6</v>
      </c>
      <c r="W130" s="19">
        <v>50</v>
      </c>
      <c r="X130" s="19">
        <f t="shared" si="23"/>
        <v>6.41025641025641E-3</v>
      </c>
      <c r="Y130" s="19">
        <f t="shared" si="24"/>
        <v>2.25</v>
      </c>
      <c r="Z130" s="19">
        <f t="shared" si="25"/>
        <v>0.12</v>
      </c>
      <c r="AA130" s="19">
        <f t="shared" si="26"/>
        <v>1.7307692307692305E-2</v>
      </c>
      <c r="AB130" s="19">
        <v>6</v>
      </c>
      <c r="AC130" s="19">
        <v>50</v>
      </c>
      <c r="AD130" s="4">
        <v>14</v>
      </c>
      <c r="AE130" s="4">
        <v>3</v>
      </c>
      <c r="AF130" s="3">
        <v>12</v>
      </c>
      <c r="AG130" s="3">
        <v>2</v>
      </c>
      <c r="AH130" s="19">
        <f t="shared" si="27"/>
        <v>4.2857142857142851E-2</v>
      </c>
      <c r="AI130" s="11" t="s">
        <v>567</v>
      </c>
      <c r="AJ130" s="19">
        <v>0.22887983065655076</v>
      </c>
      <c r="AK130" s="19">
        <v>7.7064220183486243E-2</v>
      </c>
      <c r="AL130" s="19">
        <v>1.7307692307692305E-2</v>
      </c>
      <c r="AM130" s="19">
        <v>4.2857142857142851E-2</v>
      </c>
      <c r="AN130" s="19">
        <f t="shared" si="28"/>
        <v>1.3661088860048722</v>
      </c>
      <c r="AO130" s="19">
        <v>0</v>
      </c>
    </row>
    <row r="131" spans="1:41" x14ac:dyDescent="0.25">
      <c r="A131" s="3"/>
      <c r="B131" s="7" t="s">
        <v>569</v>
      </c>
      <c r="C131" s="3" t="s">
        <v>817</v>
      </c>
      <c r="D131" s="19">
        <v>10</v>
      </c>
      <c r="E131" s="19">
        <v>1436</v>
      </c>
      <c r="F131" s="19">
        <f t="shared" ref="F131:F194" si="33">(D131/E131)</f>
        <v>6.9637883008356544E-3</v>
      </c>
      <c r="G131" s="19">
        <f t="shared" ref="G131:G194" si="34">-LN(F131)</f>
        <v>4.9670316566141235</v>
      </c>
      <c r="H131" s="19">
        <f t="shared" ref="H131:H194" si="35">(F131*G131)</f>
        <v>3.4589356940209773E-2</v>
      </c>
      <c r="I131" s="19">
        <f t="shared" ref="I131:I194" si="36">(H131*10)</f>
        <v>0.3458935694020977</v>
      </c>
      <c r="J131" s="19">
        <v>256</v>
      </c>
      <c r="K131" s="19">
        <v>23980</v>
      </c>
      <c r="L131" s="19">
        <v>10</v>
      </c>
      <c r="M131" s="19">
        <v>50</v>
      </c>
      <c r="N131" s="19">
        <f t="shared" si="31"/>
        <v>1.0675562969140951E-2</v>
      </c>
      <c r="O131" s="19">
        <f t="shared" si="32"/>
        <v>0.2</v>
      </c>
      <c r="P131" s="19">
        <f t="shared" ref="P131:P194" si="37">(N131*O131)</f>
        <v>2.1351125938281904E-3</v>
      </c>
      <c r="Q131" s="19">
        <f t="shared" ref="Q131:Q194" si="38">(P131*100)</f>
        <v>0.21351125938281904</v>
      </c>
      <c r="R131" s="19">
        <v>2</v>
      </c>
      <c r="S131" s="19">
        <v>312</v>
      </c>
      <c r="T131" s="2">
        <v>0.25</v>
      </c>
      <c r="U131" s="17">
        <v>2</v>
      </c>
      <c r="V131" s="19">
        <v>10</v>
      </c>
      <c r="W131" s="19">
        <v>50</v>
      </c>
      <c r="X131" s="19">
        <f t="shared" ref="X131:X194" si="39">(R131/S131)</f>
        <v>6.41025641025641E-3</v>
      </c>
      <c r="Y131" s="19">
        <f t="shared" ref="Y131:Y194" si="40">(T131+U131)</f>
        <v>2.25</v>
      </c>
      <c r="Z131" s="19">
        <f t="shared" ref="Z131:Z194" si="41">(V131/W131)</f>
        <v>0.2</v>
      </c>
      <c r="AA131" s="19">
        <f t="shared" ref="AA131:AA194" si="42">(X131*Y131*Z131)*10</f>
        <v>2.8846153846153848E-2</v>
      </c>
      <c r="AB131" s="19">
        <v>10</v>
      </c>
      <c r="AC131" s="19">
        <v>50</v>
      </c>
      <c r="AD131" s="4">
        <v>14</v>
      </c>
      <c r="AE131" s="4">
        <v>3</v>
      </c>
      <c r="AF131" s="3">
        <v>12</v>
      </c>
      <c r="AG131" s="3">
        <v>2</v>
      </c>
      <c r="AH131" s="19">
        <f t="shared" ref="AH131:AH194" si="43">(AE131/AD131)*(AG131/AF131)*(AB131/AC131)*10</f>
        <v>7.1428571428571425E-2</v>
      </c>
      <c r="AI131" s="7" t="s">
        <v>569</v>
      </c>
      <c r="AJ131" s="19">
        <v>0.3458935694020977</v>
      </c>
      <c r="AK131" s="19">
        <v>0.21351125938281904</v>
      </c>
      <c r="AL131" s="19">
        <v>2.8846153846153848E-2</v>
      </c>
      <c r="AM131" s="19">
        <v>7.1428571428571425E-2</v>
      </c>
      <c r="AN131" s="19">
        <f t="shared" ref="AN131:AN193" si="44">(AJ131+AK131+AL131+AM131)+1</f>
        <v>1.6596795540596418</v>
      </c>
      <c r="AO131" s="19">
        <v>0</v>
      </c>
    </row>
    <row r="132" spans="1:41" x14ac:dyDescent="0.25">
      <c r="A132" s="3" t="s">
        <v>570</v>
      </c>
      <c r="B132" s="7" t="s">
        <v>571</v>
      </c>
      <c r="C132" s="3" t="s">
        <v>572</v>
      </c>
      <c r="D132" s="19">
        <v>2</v>
      </c>
      <c r="E132" s="19">
        <v>1436</v>
      </c>
      <c r="F132" s="19">
        <f t="shared" si="33"/>
        <v>1.3927576601671309E-3</v>
      </c>
      <c r="G132" s="19">
        <f t="shared" si="34"/>
        <v>6.576469569048224</v>
      </c>
      <c r="H132" s="19">
        <f t="shared" si="35"/>
        <v>9.1594283691479438E-3</v>
      </c>
      <c r="I132" s="19">
        <f t="shared" si="36"/>
        <v>9.1594283691479442E-2</v>
      </c>
      <c r="J132" s="19">
        <v>61</v>
      </c>
      <c r="K132" s="19">
        <v>23980</v>
      </c>
      <c r="L132" s="19">
        <v>2</v>
      </c>
      <c r="M132" s="19">
        <v>50</v>
      </c>
      <c r="N132" s="19">
        <f t="shared" si="31"/>
        <v>2.5437864887406171E-3</v>
      </c>
      <c r="O132" s="19">
        <f t="shared" si="32"/>
        <v>0.04</v>
      </c>
      <c r="P132" s="19">
        <f t="shared" si="37"/>
        <v>1.0175145954962468E-4</v>
      </c>
      <c r="Q132" s="19">
        <f t="shared" si="38"/>
        <v>1.0175145954962469E-2</v>
      </c>
      <c r="R132" s="19">
        <v>1</v>
      </c>
      <c r="S132" s="19">
        <v>312</v>
      </c>
      <c r="T132" s="2">
        <v>0</v>
      </c>
      <c r="U132" s="17">
        <v>1</v>
      </c>
      <c r="V132" s="19">
        <v>2</v>
      </c>
      <c r="W132" s="19">
        <v>50</v>
      </c>
      <c r="X132" s="19">
        <f t="shared" si="39"/>
        <v>3.205128205128205E-3</v>
      </c>
      <c r="Y132" s="19">
        <f t="shared" si="40"/>
        <v>1</v>
      </c>
      <c r="Z132" s="19">
        <f t="shared" si="41"/>
        <v>0.04</v>
      </c>
      <c r="AA132" s="19">
        <f t="shared" si="42"/>
        <v>1.2820512820512821E-3</v>
      </c>
      <c r="AB132" s="19">
        <v>2</v>
      </c>
      <c r="AC132" s="19">
        <v>50</v>
      </c>
      <c r="AD132" s="4">
        <v>14</v>
      </c>
      <c r="AE132" s="4">
        <v>3</v>
      </c>
      <c r="AF132" s="3">
        <v>12</v>
      </c>
      <c r="AG132" s="3">
        <v>1</v>
      </c>
      <c r="AH132" s="19">
        <f t="shared" si="43"/>
        <v>7.1428571428571426E-3</v>
      </c>
      <c r="AI132" s="7" t="s">
        <v>571</v>
      </c>
      <c r="AJ132" s="19">
        <v>9.1594283691479442E-2</v>
      </c>
      <c r="AK132" s="19">
        <v>1.0175145954962469E-2</v>
      </c>
      <c r="AL132" s="19">
        <v>1.2820512820512821E-3</v>
      </c>
      <c r="AM132" s="19">
        <v>7.1428571428571426E-3</v>
      </c>
      <c r="AN132" s="19">
        <f>(AJ132+AK132+AL132+AM132)-1</f>
        <v>-0.88980566192864963</v>
      </c>
      <c r="AO132" s="19">
        <v>1</v>
      </c>
    </row>
    <row r="133" spans="1:41" ht="30" x14ac:dyDescent="0.25">
      <c r="A133" s="4" t="s">
        <v>573</v>
      </c>
      <c r="B133" s="8" t="s">
        <v>574</v>
      </c>
      <c r="C133" s="4" t="s">
        <v>575</v>
      </c>
      <c r="D133" s="19">
        <v>2</v>
      </c>
      <c r="E133" s="19">
        <v>1436</v>
      </c>
      <c r="F133" s="19">
        <f t="shared" si="33"/>
        <v>1.3927576601671309E-3</v>
      </c>
      <c r="G133" s="19">
        <f t="shared" si="34"/>
        <v>6.576469569048224</v>
      </c>
      <c r="H133" s="19">
        <f t="shared" si="35"/>
        <v>9.1594283691479438E-3</v>
      </c>
      <c r="I133" s="19">
        <f t="shared" si="36"/>
        <v>9.1594283691479442E-2</v>
      </c>
      <c r="J133" s="19">
        <v>32</v>
      </c>
      <c r="K133" s="19">
        <v>23980</v>
      </c>
      <c r="L133" s="19">
        <v>2</v>
      </c>
      <c r="M133" s="19">
        <v>50</v>
      </c>
      <c r="N133" s="19">
        <f t="shared" si="31"/>
        <v>1.3344453711426189E-3</v>
      </c>
      <c r="O133" s="19">
        <f t="shared" si="32"/>
        <v>0.04</v>
      </c>
      <c r="P133" s="19">
        <f t="shared" si="37"/>
        <v>5.337781484570476E-5</v>
      </c>
      <c r="Q133" s="19">
        <f t="shared" si="38"/>
        <v>5.3377814845704755E-3</v>
      </c>
      <c r="R133" s="19">
        <v>1</v>
      </c>
      <c r="S133" s="19">
        <v>312</v>
      </c>
      <c r="T133" s="2">
        <v>0.25</v>
      </c>
      <c r="U133" s="17">
        <v>1</v>
      </c>
      <c r="V133" s="19">
        <v>2</v>
      </c>
      <c r="W133" s="19">
        <v>50</v>
      </c>
      <c r="X133" s="19">
        <f t="shared" si="39"/>
        <v>3.205128205128205E-3</v>
      </c>
      <c r="Y133" s="19">
        <f t="shared" si="40"/>
        <v>1.25</v>
      </c>
      <c r="Z133" s="19">
        <f t="shared" si="41"/>
        <v>0.04</v>
      </c>
      <c r="AA133" s="19">
        <f t="shared" si="42"/>
        <v>1.6025641025641025E-3</v>
      </c>
      <c r="AB133" s="19">
        <v>2</v>
      </c>
      <c r="AC133" s="19">
        <v>50</v>
      </c>
      <c r="AD133" s="4">
        <v>14</v>
      </c>
      <c r="AE133" s="4">
        <v>0</v>
      </c>
      <c r="AF133" s="3">
        <v>12</v>
      </c>
      <c r="AG133" s="3">
        <v>0</v>
      </c>
      <c r="AH133" s="19">
        <f t="shared" si="43"/>
        <v>0</v>
      </c>
      <c r="AI133" s="8" t="s">
        <v>574</v>
      </c>
      <c r="AJ133" s="19">
        <v>9.1594283691479442E-2</v>
      </c>
      <c r="AK133" s="19">
        <v>5.3377814845704755E-3</v>
      </c>
      <c r="AL133" s="19">
        <v>1.6025641025641025E-3</v>
      </c>
      <c r="AM133" s="19">
        <v>0</v>
      </c>
      <c r="AN133" s="19">
        <f t="shared" si="44"/>
        <v>1.098534629278614</v>
      </c>
      <c r="AO133" s="19">
        <v>0</v>
      </c>
    </row>
    <row r="134" spans="1:41" x14ac:dyDescent="0.25">
      <c r="A134" s="3" t="s">
        <v>576</v>
      </c>
      <c r="B134" s="4" t="s">
        <v>577</v>
      </c>
      <c r="C134" s="4" t="s">
        <v>578</v>
      </c>
      <c r="D134" s="19">
        <v>3</v>
      </c>
      <c r="E134" s="19">
        <v>1436</v>
      </c>
      <c r="F134" s="19">
        <f t="shared" si="33"/>
        <v>2.0891364902506965E-3</v>
      </c>
      <c r="G134" s="19">
        <f t="shared" si="34"/>
        <v>6.1710044609400594</v>
      </c>
      <c r="H134" s="19">
        <f t="shared" si="35"/>
        <v>1.2892070600849707E-2</v>
      </c>
      <c r="I134" s="19">
        <f t="shared" si="36"/>
        <v>0.12892070600849706</v>
      </c>
      <c r="J134" s="19">
        <v>36</v>
      </c>
      <c r="K134" s="19">
        <v>23980</v>
      </c>
      <c r="L134" s="19">
        <v>3</v>
      </c>
      <c r="M134" s="19">
        <v>50</v>
      </c>
      <c r="N134" s="19">
        <f t="shared" si="31"/>
        <v>1.5012510425354462E-3</v>
      </c>
      <c r="O134" s="19">
        <f t="shared" si="32"/>
        <v>0.06</v>
      </c>
      <c r="P134" s="19">
        <f t="shared" si="37"/>
        <v>9.0075062552126762E-5</v>
      </c>
      <c r="Q134" s="19">
        <f t="shared" si="38"/>
        <v>9.0075062552126758E-3</v>
      </c>
      <c r="R134" s="19">
        <v>1</v>
      </c>
      <c r="S134" s="19">
        <v>312</v>
      </c>
      <c r="T134" s="2">
        <v>0</v>
      </c>
      <c r="U134" s="17">
        <v>1</v>
      </c>
      <c r="V134" s="19">
        <v>3</v>
      </c>
      <c r="W134" s="19">
        <v>50</v>
      </c>
      <c r="X134" s="19">
        <f t="shared" si="39"/>
        <v>3.205128205128205E-3</v>
      </c>
      <c r="Y134" s="19">
        <f t="shared" si="40"/>
        <v>1</v>
      </c>
      <c r="Z134" s="19">
        <f t="shared" si="41"/>
        <v>0.06</v>
      </c>
      <c r="AA134" s="19">
        <f t="shared" si="42"/>
        <v>1.9230769230769227E-3</v>
      </c>
      <c r="AB134" s="19">
        <v>3</v>
      </c>
      <c r="AC134" s="19">
        <v>50</v>
      </c>
      <c r="AD134" s="4">
        <v>14</v>
      </c>
      <c r="AE134" s="4">
        <v>1</v>
      </c>
      <c r="AF134" s="3">
        <v>12</v>
      </c>
      <c r="AG134" s="3">
        <v>2</v>
      </c>
      <c r="AH134" s="19">
        <f t="shared" si="43"/>
        <v>7.1428571428571418E-3</v>
      </c>
      <c r="AI134" s="4" t="s">
        <v>577</v>
      </c>
      <c r="AJ134" s="19">
        <v>0.12892070600849706</v>
      </c>
      <c r="AK134" s="19">
        <v>9.0075062552126758E-3</v>
      </c>
      <c r="AL134" s="19">
        <v>1.9230769230769227E-3</v>
      </c>
      <c r="AM134" s="19">
        <v>7.1428571428571418E-3</v>
      </c>
      <c r="AN134" s="19">
        <f>(AJ134+AK134+AL134+AM134)-1</f>
        <v>-0.8530058536703562</v>
      </c>
      <c r="AO134" s="19">
        <v>1</v>
      </c>
    </row>
    <row r="135" spans="1:41" ht="30" x14ac:dyDescent="0.25">
      <c r="A135" s="3"/>
      <c r="B135" s="7" t="s">
        <v>579</v>
      </c>
      <c r="C135" s="3" t="s">
        <v>818</v>
      </c>
      <c r="D135" s="19">
        <v>7</v>
      </c>
      <c r="E135" s="19">
        <v>1436</v>
      </c>
      <c r="F135" s="19">
        <f t="shared" si="33"/>
        <v>4.8746518105849583E-3</v>
      </c>
      <c r="G135" s="19">
        <f t="shared" si="34"/>
        <v>5.3237066005528559</v>
      </c>
      <c r="H135" s="19">
        <f t="shared" si="35"/>
        <v>2.5951216019408072E-2</v>
      </c>
      <c r="I135" s="19">
        <f t="shared" si="36"/>
        <v>0.25951216019408074</v>
      </c>
      <c r="J135" s="19">
        <v>117</v>
      </c>
      <c r="K135" s="19">
        <v>23980</v>
      </c>
      <c r="L135" s="19">
        <v>7</v>
      </c>
      <c r="M135" s="19">
        <v>50</v>
      </c>
      <c r="N135" s="19">
        <f t="shared" si="31"/>
        <v>4.8790658882402003E-3</v>
      </c>
      <c r="O135" s="19">
        <f t="shared" si="32"/>
        <v>0.14000000000000001</v>
      </c>
      <c r="P135" s="19">
        <f t="shared" si="37"/>
        <v>6.8306922435362814E-4</v>
      </c>
      <c r="Q135" s="19">
        <f t="shared" si="38"/>
        <v>6.8306922435362807E-2</v>
      </c>
      <c r="R135" s="19">
        <v>1</v>
      </c>
      <c r="S135" s="19">
        <v>312</v>
      </c>
      <c r="T135" s="2">
        <v>0.25</v>
      </c>
      <c r="U135" s="17">
        <v>1</v>
      </c>
      <c r="V135" s="19">
        <v>7</v>
      </c>
      <c r="W135" s="19">
        <v>50</v>
      </c>
      <c r="X135" s="19">
        <f t="shared" si="39"/>
        <v>3.205128205128205E-3</v>
      </c>
      <c r="Y135" s="19">
        <f t="shared" si="40"/>
        <v>1.25</v>
      </c>
      <c r="Z135" s="19">
        <f t="shared" si="41"/>
        <v>0.14000000000000001</v>
      </c>
      <c r="AA135" s="19">
        <f t="shared" si="42"/>
        <v>5.6089743589743581E-3</v>
      </c>
      <c r="AB135" s="19">
        <v>7</v>
      </c>
      <c r="AC135" s="19">
        <v>50</v>
      </c>
      <c r="AD135" s="4">
        <v>14</v>
      </c>
      <c r="AE135" s="4">
        <v>3</v>
      </c>
      <c r="AF135" s="3">
        <v>12</v>
      </c>
      <c r="AG135" s="3">
        <v>4</v>
      </c>
      <c r="AH135" s="19">
        <f t="shared" si="43"/>
        <v>0.1</v>
      </c>
      <c r="AI135" s="7" t="s">
        <v>579</v>
      </c>
      <c r="AJ135" s="19">
        <v>0.25951216019408074</v>
      </c>
      <c r="AK135" s="19">
        <v>6.8306922435362807E-2</v>
      </c>
      <c r="AL135" s="19">
        <v>5.6089743589743581E-3</v>
      </c>
      <c r="AM135" s="19">
        <v>0.1</v>
      </c>
      <c r="AN135" s="19">
        <f t="shared" si="44"/>
        <v>1.4334280569884179</v>
      </c>
      <c r="AO135" s="19">
        <v>0</v>
      </c>
    </row>
    <row r="136" spans="1:41" ht="30" x14ac:dyDescent="0.25">
      <c r="A136" s="3" t="s">
        <v>580</v>
      </c>
      <c r="B136" s="7" t="s">
        <v>581</v>
      </c>
      <c r="C136" s="3" t="s">
        <v>819</v>
      </c>
      <c r="D136" s="19">
        <v>4</v>
      </c>
      <c r="E136" s="19">
        <v>1436</v>
      </c>
      <c r="F136" s="19">
        <f t="shared" si="33"/>
        <v>2.7855153203342618E-3</v>
      </c>
      <c r="G136" s="19">
        <f t="shared" si="34"/>
        <v>5.8833223884882786</v>
      </c>
      <c r="H136" s="19">
        <f t="shared" si="35"/>
        <v>1.6388084647599662E-2</v>
      </c>
      <c r="I136" s="19">
        <f t="shared" si="36"/>
        <v>0.16388084647599663</v>
      </c>
      <c r="J136" s="19">
        <v>48</v>
      </c>
      <c r="K136" s="19">
        <v>23980</v>
      </c>
      <c r="L136" s="19">
        <v>4</v>
      </c>
      <c r="M136" s="19">
        <v>50</v>
      </c>
      <c r="N136" s="19">
        <f t="shared" si="31"/>
        <v>2.0016680567139281E-3</v>
      </c>
      <c r="O136" s="19">
        <f t="shared" si="32"/>
        <v>0.08</v>
      </c>
      <c r="P136" s="19">
        <f t="shared" si="37"/>
        <v>1.6013344453711425E-4</v>
      </c>
      <c r="Q136" s="19">
        <f t="shared" si="38"/>
        <v>1.6013344453711425E-2</v>
      </c>
      <c r="R136" s="19">
        <v>1</v>
      </c>
      <c r="S136" s="19">
        <v>312</v>
      </c>
      <c r="T136" s="2">
        <v>0</v>
      </c>
      <c r="U136" s="17">
        <v>1</v>
      </c>
      <c r="V136" s="19">
        <v>4</v>
      </c>
      <c r="W136" s="19">
        <v>50</v>
      </c>
      <c r="X136" s="19">
        <f t="shared" si="39"/>
        <v>3.205128205128205E-3</v>
      </c>
      <c r="Y136" s="19">
        <f t="shared" si="40"/>
        <v>1</v>
      </c>
      <c r="Z136" s="19">
        <f t="shared" si="41"/>
        <v>0.08</v>
      </c>
      <c r="AA136" s="19">
        <f t="shared" si="42"/>
        <v>2.5641025641025641E-3</v>
      </c>
      <c r="AB136" s="19">
        <v>4</v>
      </c>
      <c r="AC136" s="19">
        <v>50</v>
      </c>
      <c r="AD136" s="4">
        <v>14</v>
      </c>
      <c r="AE136" s="4">
        <v>1</v>
      </c>
      <c r="AF136" s="3">
        <v>12</v>
      </c>
      <c r="AG136" s="3">
        <v>1</v>
      </c>
      <c r="AH136" s="19">
        <f t="shared" si="43"/>
        <v>4.7619047619047623E-3</v>
      </c>
      <c r="AI136" s="7" t="s">
        <v>581</v>
      </c>
      <c r="AJ136" s="19">
        <v>0.16388084647599663</v>
      </c>
      <c r="AK136" s="19">
        <v>1.6013344453711425E-2</v>
      </c>
      <c r="AL136" s="19">
        <v>2.5641025641025641E-3</v>
      </c>
      <c r="AM136" s="19">
        <v>4.7619047619047623E-3</v>
      </c>
      <c r="AN136" s="19">
        <f t="shared" si="44"/>
        <v>1.1872201982557153</v>
      </c>
      <c r="AO136" s="19">
        <v>0</v>
      </c>
    </row>
    <row r="137" spans="1:41" ht="30" x14ac:dyDescent="0.25">
      <c r="A137" s="3"/>
      <c r="B137" s="5" t="s">
        <v>582</v>
      </c>
      <c r="C137" s="3" t="s">
        <v>820</v>
      </c>
      <c r="D137" s="19">
        <v>3</v>
      </c>
      <c r="E137" s="19">
        <v>1436</v>
      </c>
      <c r="F137" s="19">
        <f t="shared" si="33"/>
        <v>2.0891364902506965E-3</v>
      </c>
      <c r="G137" s="19">
        <f t="shared" si="34"/>
        <v>6.1710044609400594</v>
      </c>
      <c r="H137" s="19">
        <f t="shared" si="35"/>
        <v>1.2892070600849707E-2</v>
      </c>
      <c r="I137" s="19">
        <f t="shared" si="36"/>
        <v>0.12892070600849706</v>
      </c>
      <c r="J137" s="19">
        <v>38</v>
      </c>
      <c r="K137" s="19">
        <v>23980</v>
      </c>
      <c r="L137" s="19">
        <v>3</v>
      </c>
      <c r="M137" s="19">
        <v>50</v>
      </c>
      <c r="N137" s="19">
        <f t="shared" si="31"/>
        <v>1.58465387823186E-3</v>
      </c>
      <c r="O137" s="19">
        <f t="shared" si="32"/>
        <v>0.06</v>
      </c>
      <c r="P137" s="19">
        <f t="shared" si="37"/>
        <v>9.50792326939116E-5</v>
      </c>
      <c r="Q137" s="19">
        <f t="shared" si="38"/>
        <v>9.5079232693911601E-3</v>
      </c>
      <c r="R137" s="19">
        <v>1</v>
      </c>
      <c r="S137" s="19">
        <v>312</v>
      </c>
      <c r="T137" s="2">
        <v>0.25</v>
      </c>
      <c r="U137" s="17">
        <v>1</v>
      </c>
      <c r="V137" s="19">
        <v>3</v>
      </c>
      <c r="W137" s="19">
        <v>50</v>
      </c>
      <c r="X137" s="19">
        <f t="shared" si="39"/>
        <v>3.205128205128205E-3</v>
      </c>
      <c r="Y137" s="19">
        <f t="shared" si="40"/>
        <v>1.25</v>
      </c>
      <c r="Z137" s="19">
        <f t="shared" si="41"/>
        <v>0.06</v>
      </c>
      <c r="AA137" s="19">
        <f t="shared" si="42"/>
        <v>2.4038461538461535E-3</v>
      </c>
      <c r="AB137" s="19">
        <v>3</v>
      </c>
      <c r="AC137" s="19">
        <v>50</v>
      </c>
      <c r="AD137" s="4">
        <v>14</v>
      </c>
      <c r="AE137" s="4">
        <v>3</v>
      </c>
      <c r="AF137" s="3">
        <v>12</v>
      </c>
      <c r="AG137" s="3">
        <v>3</v>
      </c>
      <c r="AH137" s="19">
        <f t="shared" si="43"/>
        <v>3.214285714285714E-2</v>
      </c>
      <c r="AI137" s="5" t="s">
        <v>582</v>
      </c>
      <c r="AJ137" s="19">
        <v>0.12892070600849706</v>
      </c>
      <c r="AK137" s="19">
        <v>9.5079232693911601E-3</v>
      </c>
      <c r="AL137" s="19">
        <v>2.4038461538461535E-3</v>
      </c>
      <c r="AM137" s="19">
        <v>3.214285714285714E-2</v>
      </c>
      <c r="AN137" s="19">
        <f t="shared" si="44"/>
        <v>1.1729753325745915</v>
      </c>
      <c r="AO137" s="19">
        <v>0</v>
      </c>
    </row>
    <row r="138" spans="1:41" x14ac:dyDescent="0.25">
      <c r="A138" s="3" t="s">
        <v>583</v>
      </c>
      <c r="B138" s="7" t="s">
        <v>584</v>
      </c>
      <c r="C138" s="3" t="s">
        <v>585</v>
      </c>
      <c r="D138" s="19">
        <v>4</v>
      </c>
      <c r="E138" s="19">
        <v>1436</v>
      </c>
      <c r="F138" s="19">
        <f t="shared" si="33"/>
        <v>2.7855153203342618E-3</v>
      </c>
      <c r="G138" s="19">
        <f t="shared" si="34"/>
        <v>5.8833223884882786</v>
      </c>
      <c r="H138" s="19">
        <f t="shared" si="35"/>
        <v>1.6388084647599662E-2</v>
      </c>
      <c r="I138" s="19">
        <f t="shared" si="36"/>
        <v>0.16388084647599663</v>
      </c>
      <c r="J138" s="19">
        <v>135</v>
      </c>
      <c r="K138" s="19">
        <v>23980</v>
      </c>
      <c r="L138" s="19">
        <v>4</v>
      </c>
      <c r="M138" s="19">
        <v>50</v>
      </c>
      <c r="N138" s="19">
        <f t="shared" si="31"/>
        <v>5.6296914095079233E-3</v>
      </c>
      <c r="O138" s="19">
        <f t="shared" si="32"/>
        <v>0.08</v>
      </c>
      <c r="P138" s="19">
        <f t="shared" si="37"/>
        <v>4.5037531276063389E-4</v>
      </c>
      <c r="Q138" s="19">
        <f t="shared" si="38"/>
        <v>4.5037531276063386E-2</v>
      </c>
      <c r="R138" s="19">
        <v>1</v>
      </c>
      <c r="S138" s="19">
        <v>312</v>
      </c>
      <c r="T138" s="2">
        <v>0</v>
      </c>
      <c r="U138" s="17">
        <v>1</v>
      </c>
      <c r="V138" s="19">
        <v>4</v>
      </c>
      <c r="W138" s="19">
        <v>50</v>
      </c>
      <c r="X138" s="19">
        <f t="shared" si="39"/>
        <v>3.205128205128205E-3</v>
      </c>
      <c r="Y138" s="19">
        <f t="shared" si="40"/>
        <v>1</v>
      </c>
      <c r="Z138" s="19">
        <f t="shared" si="41"/>
        <v>0.08</v>
      </c>
      <c r="AA138" s="19">
        <f t="shared" si="42"/>
        <v>2.5641025641025641E-3</v>
      </c>
      <c r="AB138" s="19">
        <v>4</v>
      </c>
      <c r="AC138" s="19">
        <v>50</v>
      </c>
      <c r="AD138" s="4">
        <v>14</v>
      </c>
      <c r="AE138" s="4">
        <v>2</v>
      </c>
      <c r="AF138" s="3">
        <v>12</v>
      </c>
      <c r="AG138" s="3">
        <v>2</v>
      </c>
      <c r="AH138" s="19">
        <f t="shared" si="43"/>
        <v>1.9047619047619049E-2</v>
      </c>
      <c r="AI138" s="7" t="s">
        <v>584</v>
      </c>
      <c r="AJ138" s="19">
        <v>0.16388084647599663</v>
      </c>
      <c r="AK138" s="19">
        <v>4.5037531276063386E-2</v>
      </c>
      <c r="AL138" s="19">
        <v>2.5641025641025641E-3</v>
      </c>
      <c r="AM138" s="19">
        <v>1.9047619047619049E-2</v>
      </c>
      <c r="AN138" s="19">
        <f t="shared" si="44"/>
        <v>1.2305300993637815</v>
      </c>
      <c r="AO138" s="19">
        <v>0</v>
      </c>
    </row>
    <row r="139" spans="1:41" x14ac:dyDescent="0.25">
      <c r="A139" s="5"/>
      <c r="B139" s="9" t="s">
        <v>586</v>
      </c>
      <c r="C139" s="5" t="s">
        <v>587</v>
      </c>
      <c r="D139" s="19">
        <v>2</v>
      </c>
      <c r="E139" s="19">
        <v>1436</v>
      </c>
      <c r="F139" s="19">
        <f t="shared" si="33"/>
        <v>1.3927576601671309E-3</v>
      </c>
      <c r="G139" s="19">
        <f t="shared" si="34"/>
        <v>6.576469569048224</v>
      </c>
      <c r="H139" s="19">
        <f t="shared" si="35"/>
        <v>9.1594283691479438E-3</v>
      </c>
      <c r="I139" s="19">
        <f t="shared" si="36"/>
        <v>9.1594283691479442E-2</v>
      </c>
      <c r="J139" s="19">
        <v>43</v>
      </c>
      <c r="K139" s="19">
        <v>23980</v>
      </c>
      <c r="L139" s="19">
        <v>2</v>
      </c>
      <c r="M139" s="19">
        <v>50</v>
      </c>
      <c r="N139" s="19">
        <f t="shared" si="31"/>
        <v>1.7931609674728941E-3</v>
      </c>
      <c r="O139" s="19">
        <f t="shared" si="32"/>
        <v>0.04</v>
      </c>
      <c r="P139" s="19">
        <f t="shared" si="37"/>
        <v>7.1726438698915761E-5</v>
      </c>
      <c r="Q139" s="19">
        <f t="shared" si="38"/>
        <v>7.1726438698915757E-3</v>
      </c>
      <c r="R139" s="19">
        <v>1</v>
      </c>
      <c r="S139" s="19">
        <v>312</v>
      </c>
      <c r="T139" s="2">
        <v>0</v>
      </c>
      <c r="U139" s="17">
        <v>1</v>
      </c>
      <c r="V139" s="19">
        <v>2</v>
      </c>
      <c r="W139" s="19">
        <v>50</v>
      </c>
      <c r="X139" s="19">
        <f t="shared" si="39"/>
        <v>3.205128205128205E-3</v>
      </c>
      <c r="Y139" s="19">
        <f t="shared" si="40"/>
        <v>1</v>
      </c>
      <c r="Z139" s="19">
        <f t="shared" si="41"/>
        <v>0.04</v>
      </c>
      <c r="AA139" s="19">
        <f t="shared" si="42"/>
        <v>1.2820512820512821E-3</v>
      </c>
      <c r="AB139" s="19">
        <v>2</v>
      </c>
      <c r="AC139" s="19">
        <v>50</v>
      </c>
      <c r="AD139" s="4">
        <v>14</v>
      </c>
      <c r="AE139" s="4">
        <v>2</v>
      </c>
      <c r="AF139" s="3">
        <v>12</v>
      </c>
      <c r="AG139" s="3">
        <v>1</v>
      </c>
      <c r="AH139" s="19">
        <f t="shared" si="43"/>
        <v>4.7619047619047623E-3</v>
      </c>
      <c r="AI139" s="9" t="s">
        <v>586</v>
      </c>
      <c r="AJ139" s="19">
        <v>9.1594283691479442E-2</v>
      </c>
      <c r="AK139" s="19">
        <v>7.1726438698915757E-3</v>
      </c>
      <c r="AL139" s="19">
        <v>1.2820512820512821E-3</v>
      </c>
      <c r="AM139" s="19">
        <v>4.7619047619047623E-3</v>
      </c>
      <c r="AN139" s="19">
        <f>(AJ139+AK139+AL139+AM139)-1</f>
        <v>-0.89518911639467291</v>
      </c>
      <c r="AO139" s="19">
        <v>1</v>
      </c>
    </row>
    <row r="140" spans="1:41" ht="30" x14ac:dyDescent="0.25">
      <c r="A140" s="3"/>
      <c r="B140" s="7" t="s">
        <v>588</v>
      </c>
      <c r="C140" s="3" t="s">
        <v>589</v>
      </c>
      <c r="D140" s="19">
        <v>3</v>
      </c>
      <c r="E140" s="19">
        <v>1436</v>
      </c>
      <c r="F140" s="19">
        <f t="shared" si="33"/>
        <v>2.0891364902506965E-3</v>
      </c>
      <c r="G140" s="19">
        <f t="shared" si="34"/>
        <v>6.1710044609400594</v>
      </c>
      <c r="H140" s="19">
        <f t="shared" si="35"/>
        <v>1.2892070600849707E-2</v>
      </c>
      <c r="I140" s="19">
        <f t="shared" si="36"/>
        <v>0.12892070600849706</v>
      </c>
      <c r="J140" s="19">
        <v>79</v>
      </c>
      <c r="K140" s="19">
        <v>23980</v>
      </c>
      <c r="L140" s="19">
        <v>3</v>
      </c>
      <c r="M140" s="19">
        <v>50</v>
      </c>
      <c r="N140" s="19">
        <f t="shared" si="31"/>
        <v>3.2944120100083401E-3</v>
      </c>
      <c r="O140" s="19">
        <f t="shared" si="32"/>
        <v>0.06</v>
      </c>
      <c r="P140" s="19">
        <f t="shared" si="37"/>
        <v>1.976647206005004E-4</v>
      </c>
      <c r="Q140" s="19">
        <f t="shared" si="38"/>
        <v>1.9766472060050038E-2</v>
      </c>
      <c r="R140" s="19">
        <v>1</v>
      </c>
      <c r="S140" s="19">
        <v>312</v>
      </c>
      <c r="T140" s="2">
        <v>0</v>
      </c>
      <c r="U140" s="17">
        <v>1</v>
      </c>
      <c r="V140" s="19">
        <v>3</v>
      </c>
      <c r="W140" s="19">
        <v>50</v>
      </c>
      <c r="X140" s="19">
        <f t="shared" si="39"/>
        <v>3.205128205128205E-3</v>
      </c>
      <c r="Y140" s="19">
        <f t="shared" si="40"/>
        <v>1</v>
      </c>
      <c r="Z140" s="19">
        <f t="shared" si="41"/>
        <v>0.06</v>
      </c>
      <c r="AA140" s="19">
        <f t="shared" si="42"/>
        <v>1.9230769230769227E-3</v>
      </c>
      <c r="AB140" s="19">
        <v>3</v>
      </c>
      <c r="AC140" s="19">
        <v>50</v>
      </c>
      <c r="AD140" s="4">
        <v>14</v>
      </c>
      <c r="AE140" s="4">
        <v>1</v>
      </c>
      <c r="AF140" s="3">
        <v>12</v>
      </c>
      <c r="AG140" s="3">
        <v>1</v>
      </c>
      <c r="AH140" s="19">
        <f t="shared" si="43"/>
        <v>3.5714285714285709E-3</v>
      </c>
      <c r="AI140" s="7" t="s">
        <v>588</v>
      </c>
      <c r="AJ140" s="19">
        <v>0.12892070600849706</v>
      </c>
      <c r="AK140" s="19">
        <v>1.9766472060050038E-2</v>
      </c>
      <c r="AL140" s="19">
        <v>1.9230769230769227E-3</v>
      </c>
      <c r="AM140" s="19">
        <v>3.5714285714285709E-3</v>
      </c>
      <c r="AN140" s="19">
        <f t="shared" si="44"/>
        <v>1.1541816835630525</v>
      </c>
      <c r="AO140" s="19">
        <v>0</v>
      </c>
    </row>
    <row r="141" spans="1:41" ht="30" x14ac:dyDescent="0.25">
      <c r="A141" s="3"/>
      <c r="B141" s="5" t="s">
        <v>590</v>
      </c>
      <c r="C141" s="5" t="s">
        <v>821</v>
      </c>
      <c r="D141" s="19">
        <v>5</v>
      </c>
      <c r="E141" s="19">
        <v>1436</v>
      </c>
      <c r="F141" s="19">
        <f t="shared" si="33"/>
        <v>3.4818941504178272E-3</v>
      </c>
      <c r="G141" s="19">
        <f t="shared" si="34"/>
        <v>5.6601788371740689</v>
      </c>
      <c r="H141" s="19">
        <f t="shared" si="35"/>
        <v>1.9708143583475168E-2</v>
      </c>
      <c r="I141" s="19">
        <f t="shared" si="36"/>
        <v>0.19708143583475168</v>
      </c>
      <c r="J141" s="19">
        <v>46</v>
      </c>
      <c r="K141" s="19">
        <v>23980</v>
      </c>
      <c r="L141" s="19">
        <v>5</v>
      </c>
      <c r="M141" s="19">
        <v>50</v>
      </c>
      <c r="N141" s="19">
        <f t="shared" si="31"/>
        <v>1.9182652210175146E-3</v>
      </c>
      <c r="O141" s="19">
        <f t="shared" si="32"/>
        <v>0.1</v>
      </c>
      <c r="P141" s="19">
        <f t="shared" si="37"/>
        <v>1.9182652210175146E-4</v>
      </c>
      <c r="Q141" s="19">
        <f t="shared" si="38"/>
        <v>1.9182652210175146E-2</v>
      </c>
      <c r="R141" s="19">
        <v>1</v>
      </c>
      <c r="S141" s="19">
        <v>312</v>
      </c>
      <c r="T141" s="2">
        <v>0.25</v>
      </c>
      <c r="U141" s="17">
        <v>1</v>
      </c>
      <c r="V141" s="19">
        <v>5</v>
      </c>
      <c r="W141" s="19">
        <v>50</v>
      </c>
      <c r="X141" s="19">
        <f t="shared" si="39"/>
        <v>3.205128205128205E-3</v>
      </c>
      <c r="Y141" s="19">
        <f t="shared" si="40"/>
        <v>1.25</v>
      </c>
      <c r="Z141" s="19">
        <f t="shared" si="41"/>
        <v>0.1</v>
      </c>
      <c r="AA141" s="19">
        <f t="shared" si="42"/>
        <v>4.0064102564102561E-3</v>
      </c>
      <c r="AB141" s="19">
        <v>5</v>
      </c>
      <c r="AC141" s="19">
        <v>50</v>
      </c>
      <c r="AD141" s="4">
        <v>14</v>
      </c>
      <c r="AE141" s="4">
        <v>1</v>
      </c>
      <c r="AF141" s="3">
        <v>12</v>
      </c>
      <c r="AG141" s="3">
        <v>1</v>
      </c>
      <c r="AH141" s="19">
        <f t="shared" si="43"/>
        <v>5.9523809523809529E-3</v>
      </c>
      <c r="AI141" s="5" t="s">
        <v>590</v>
      </c>
      <c r="AJ141" s="19">
        <v>0.19708143583475168</v>
      </c>
      <c r="AK141" s="19">
        <v>1.9182652210175146E-2</v>
      </c>
      <c r="AL141" s="19">
        <v>4.0064102564102561E-3</v>
      </c>
      <c r="AM141" s="19">
        <v>5.9523809523809529E-3</v>
      </c>
      <c r="AN141" s="19">
        <f t="shared" si="44"/>
        <v>1.226222879253718</v>
      </c>
      <c r="AO141" s="19">
        <v>0</v>
      </c>
    </row>
    <row r="142" spans="1:41" ht="30" x14ac:dyDescent="0.25">
      <c r="A142" s="3" t="s">
        <v>591</v>
      </c>
      <c r="B142" s="7" t="s">
        <v>592</v>
      </c>
      <c r="C142" s="3" t="s">
        <v>822</v>
      </c>
      <c r="D142" s="19">
        <v>9</v>
      </c>
      <c r="E142" s="19">
        <v>1436</v>
      </c>
      <c r="F142" s="19">
        <f t="shared" si="33"/>
        <v>6.267409470752089E-3</v>
      </c>
      <c r="G142" s="19">
        <f t="shared" si="34"/>
        <v>5.0723921722719503</v>
      </c>
      <c r="H142" s="19">
        <f t="shared" si="35"/>
        <v>3.1790758739865983E-2</v>
      </c>
      <c r="I142" s="19">
        <f t="shared" si="36"/>
        <v>0.31790758739865982</v>
      </c>
      <c r="J142" s="19">
        <v>140</v>
      </c>
      <c r="K142" s="19">
        <v>23980</v>
      </c>
      <c r="L142" s="19">
        <v>9</v>
      </c>
      <c r="M142" s="19">
        <v>50</v>
      </c>
      <c r="N142" s="19">
        <f t="shared" si="31"/>
        <v>5.8381984987489572E-3</v>
      </c>
      <c r="O142" s="19">
        <f t="shared" si="32"/>
        <v>0.18</v>
      </c>
      <c r="P142" s="19">
        <f t="shared" si="37"/>
        <v>1.0508757297748124E-3</v>
      </c>
      <c r="Q142" s="19">
        <f t="shared" si="38"/>
        <v>0.10508757297748124</v>
      </c>
      <c r="R142" s="19">
        <v>2</v>
      </c>
      <c r="S142" s="19">
        <v>312</v>
      </c>
      <c r="T142" s="2">
        <v>0.25</v>
      </c>
      <c r="U142" s="17">
        <v>2</v>
      </c>
      <c r="V142" s="19">
        <v>9</v>
      </c>
      <c r="W142" s="19">
        <v>50</v>
      </c>
      <c r="X142" s="19">
        <f t="shared" si="39"/>
        <v>6.41025641025641E-3</v>
      </c>
      <c r="Y142" s="19">
        <f t="shared" si="40"/>
        <v>2.25</v>
      </c>
      <c r="Z142" s="19">
        <f t="shared" si="41"/>
        <v>0.18</v>
      </c>
      <c r="AA142" s="19">
        <f t="shared" si="42"/>
        <v>2.5961538461538456E-2</v>
      </c>
      <c r="AB142" s="19">
        <v>9</v>
      </c>
      <c r="AC142" s="19">
        <v>50</v>
      </c>
      <c r="AD142" s="4">
        <v>14</v>
      </c>
      <c r="AE142" s="4">
        <v>1</v>
      </c>
      <c r="AF142" s="3">
        <v>12</v>
      </c>
      <c r="AG142" s="3">
        <v>1</v>
      </c>
      <c r="AH142" s="19">
        <f t="shared" si="43"/>
        <v>1.0714285714285713E-2</v>
      </c>
      <c r="AI142" s="7" t="s">
        <v>592</v>
      </c>
      <c r="AJ142" s="19">
        <v>0.31790758739865982</v>
      </c>
      <c r="AK142" s="19">
        <v>0.10508757297748124</v>
      </c>
      <c r="AL142" s="19">
        <v>2.5961538461538456E-2</v>
      </c>
      <c r="AM142" s="19">
        <v>1.0714285714285713E-2</v>
      </c>
      <c r="AN142" s="19">
        <f t="shared" si="44"/>
        <v>1.4596709845519653</v>
      </c>
      <c r="AO142" s="19">
        <v>0</v>
      </c>
    </row>
    <row r="143" spans="1:41" ht="30" x14ac:dyDescent="0.25">
      <c r="A143" s="3" t="s">
        <v>593</v>
      </c>
      <c r="B143" s="8" t="s">
        <v>594</v>
      </c>
      <c r="C143" s="4" t="s">
        <v>595</v>
      </c>
      <c r="D143" s="19">
        <v>1</v>
      </c>
      <c r="E143" s="19">
        <v>1436</v>
      </c>
      <c r="F143" s="19">
        <f t="shared" si="33"/>
        <v>6.9637883008356546E-4</v>
      </c>
      <c r="G143" s="19">
        <f t="shared" si="34"/>
        <v>7.2696167496081694</v>
      </c>
      <c r="H143" s="19">
        <f t="shared" si="35"/>
        <v>5.0624072072480292E-3</v>
      </c>
      <c r="I143" s="19">
        <f t="shared" si="36"/>
        <v>5.0624072072480292E-2</v>
      </c>
      <c r="J143" s="19">
        <v>21</v>
      </c>
      <c r="K143" s="19">
        <v>23980</v>
      </c>
      <c r="L143" s="19">
        <v>1</v>
      </c>
      <c r="M143" s="19">
        <v>50</v>
      </c>
      <c r="N143" s="19">
        <f t="shared" si="31"/>
        <v>8.7572977481234363E-4</v>
      </c>
      <c r="O143" s="19">
        <f t="shared" si="32"/>
        <v>0.02</v>
      </c>
      <c r="P143" s="19">
        <f t="shared" si="37"/>
        <v>1.7514595496246873E-5</v>
      </c>
      <c r="Q143" s="19">
        <f t="shared" si="38"/>
        <v>1.7514595496246873E-3</v>
      </c>
      <c r="R143" s="19">
        <v>1</v>
      </c>
      <c r="S143" s="19">
        <v>312</v>
      </c>
      <c r="T143" s="2">
        <v>0</v>
      </c>
      <c r="U143" s="17">
        <v>1</v>
      </c>
      <c r="V143" s="19">
        <v>1</v>
      </c>
      <c r="W143" s="19">
        <v>50</v>
      </c>
      <c r="X143" s="19">
        <f t="shared" si="39"/>
        <v>3.205128205128205E-3</v>
      </c>
      <c r="Y143" s="19">
        <f t="shared" si="40"/>
        <v>1</v>
      </c>
      <c r="Z143" s="19">
        <f t="shared" si="41"/>
        <v>0.02</v>
      </c>
      <c r="AA143" s="19">
        <f t="shared" si="42"/>
        <v>6.4102564102564103E-4</v>
      </c>
      <c r="AB143" s="19">
        <v>1</v>
      </c>
      <c r="AC143" s="19">
        <v>50</v>
      </c>
      <c r="AD143" s="4">
        <v>14</v>
      </c>
      <c r="AE143" s="4">
        <v>3</v>
      </c>
      <c r="AF143" s="3">
        <v>12</v>
      </c>
      <c r="AG143" s="3">
        <v>2</v>
      </c>
      <c r="AH143" s="19">
        <f t="shared" si="43"/>
        <v>7.1428571428571426E-3</v>
      </c>
      <c r="AI143" s="8" t="s">
        <v>594</v>
      </c>
      <c r="AJ143" s="19">
        <v>5.0624072072480292E-2</v>
      </c>
      <c r="AK143" s="19">
        <v>1.7514595496246873E-3</v>
      </c>
      <c r="AL143" s="19">
        <v>6.4102564102564103E-4</v>
      </c>
      <c r="AM143" s="19">
        <v>7.1428571428571426E-3</v>
      </c>
      <c r="AN143" s="19">
        <f>(AJ143+AK143+AL143+AM143)-1</f>
        <v>-0.93984058559401218</v>
      </c>
      <c r="AO143" s="19">
        <v>1</v>
      </c>
    </row>
    <row r="144" spans="1:41" x14ac:dyDescent="0.25">
      <c r="A144" s="4"/>
      <c r="B144" s="11" t="s">
        <v>596</v>
      </c>
      <c r="C144" s="3" t="s">
        <v>597</v>
      </c>
      <c r="D144" s="19">
        <v>42</v>
      </c>
      <c r="E144" s="19">
        <v>1436</v>
      </c>
      <c r="F144" s="19">
        <f t="shared" si="33"/>
        <v>2.9247910863509748E-2</v>
      </c>
      <c r="G144" s="19">
        <f t="shared" si="34"/>
        <v>3.5319471313248014</v>
      </c>
      <c r="H144" s="19">
        <f t="shared" si="35"/>
        <v>0.10330207487161674</v>
      </c>
      <c r="I144" s="19">
        <f t="shared" si="36"/>
        <v>1.0330207487161673</v>
      </c>
      <c r="J144" s="19">
        <v>321</v>
      </c>
      <c r="K144" s="19">
        <v>23980</v>
      </c>
      <c r="L144" s="19">
        <v>42</v>
      </c>
      <c r="M144" s="19">
        <v>50</v>
      </c>
      <c r="N144" s="19">
        <f t="shared" si="31"/>
        <v>1.3386155129274395E-2</v>
      </c>
      <c r="O144" s="19">
        <f t="shared" si="32"/>
        <v>0.84</v>
      </c>
      <c r="P144" s="19">
        <f t="shared" si="37"/>
        <v>1.1244370308590492E-2</v>
      </c>
      <c r="Q144" s="19">
        <f t="shared" si="38"/>
        <v>1.1244370308590492</v>
      </c>
      <c r="R144" s="19">
        <v>2</v>
      </c>
      <c r="S144" s="19">
        <v>312</v>
      </c>
      <c r="T144" s="2">
        <v>0</v>
      </c>
      <c r="U144" s="17">
        <v>2</v>
      </c>
      <c r="V144" s="19">
        <v>42</v>
      </c>
      <c r="W144" s="19">
        <v>50</v>
      </c>
      <c r="X144" s="19">
        <f t="shared" si="39"/>
        <v>6.41025641025641E-3</v>
      </c>
      <c r="Y144" s="19">
        <f t="shared" si="40"/>
        <v>2</v>
      </c>
      <c r="Z144" s="19">
        <f t="shared" si="41"/>
        <v>0.84</v>
      </c>
      <c r="AA144" s="19">
        <f t="shared" si="42"/>
        <v>0.10769230769230768</v>
      </c>
      <c r="AB144" s="19">
        <v>42</v>
      </c>
      <c r="AC144" s="19">
        <v>50</v>
      </c>
      <c r="AD144" s="4">
        <v>14</v>
      </c>
      <c r="AE144" s="4">
        <v>4</v>
      </c>
      <c r="AF144" s="3">
        <v>12</v>
      </c>
      <c r="AG144" s="3">
        <v>2</v>
      </c>
      <c r="AH144" s="19">
        <f t="shared" si="43"/>
        <v>0.39999999999999991</v>
      </c>
      <c r="AI144" s="11" t="s">
        <v>596</v>
      </c>
      <c r="AJ144" s="19">
        <v>1.0330207487161673</v>
      </c>
      <c r="AK144" s="19">
        <v>1.1244370308590492</v>
      </c>
      <c r="AL144" s="19">
        <v>0.10769230769230768</v>
      </c>
      <c r="AM144" s="19">
        <v>0.39999999999999991</v>
      </c>
      <c r="AN144" s="19">
        <f t="shared" si="44"/>
        <v>3.6651500872675244</v>
      </c>
      <c r="AO144" s="19">
        <v>0</v>
      </c>
    </row>
    <row r="145" spans="1:41" x14ac:dyDescent="0.25">
      <c r="A145" s="3"/>
      <c r="B145" s="7" t="s">
        <v>598</v>
      </c>
      <c r="C145" s="3" t="s">
        <v>823</v>
      </c>
      <c r="D145" s="19">
        <v>3</v>
      </c>
      <c r="E145" s="19">
        <v>1436</v>
      </c>
      <c r="F145" s="19">
        <f t="shared" si="33"/>
        <v>2.0891364902506965E-3</v>
      </c>
      <c r="G145" s="19">
        <f t="shared" si="34"/>
        <v>6.1710044609400594</v>
      </c>
      <c r="H145" s="19">
        <f t="shared" si="35"/>
        <v>1.2892070600849707E-2</v>
      </c>
      <c r="I145" s="19">
        <f t="shared" si="36"/>
        <v>0.12892070600849706</v>
      </c>
      <c r="J145" s="19">
        <v>46</v>
      </c>
      <c r="K145" s="19">
        <v>23980</v>
      </c>
      <c r="L145" s="19">
        <v>3</v>
      </c>
      <c r="M145" s="19">
        <v>50</v>
      </c>
      <c r="N145" s="19">
        <f t="shared" si="31"/>
        <v>1.9182652210175146E-3</v>
      </c>
      <c r="O145" s="19">
        <f t="shared" si="32"/>
        <v>0.06</v>
      </c>
      <c r="P145" s="19">
        <f t="shared" si="37"/>
        <v>1.1509591326105087E-4</v>
      </c>
      <c r="Q145" s="19">
        <f t="shared" si="38"/>
        <v>1.1509591326105087E-2</v>
      </c>
      <c r="R145" s="19">
        <v>2</v>
      </c>
      <c r="S145" s="19">
        <v>312</v>
      </c>
      <c r="T145" s="2">
        <v>0.25</v>
      </c>
      <c r="U145" s="17">
        <v>2</v>
      </c>
      <c r="V145" s="19">
        <v>3</v>
      </c>
      <c r="W145" s="19">
        <v>50</v>
      </c>
      <c r="X145" s="19">
        <f t="shared" si="39"/>
        <v>6.41025641025641E-3</v>
      </c>
      <c r="Y145" s="19">
        <f t="shared" si="40"/>
        <v>2.25</v>
      </c>
      <c r="Z145" s="19">
        <f t="shared" si="41"/>
        <v>0.06</v>
      </c>
      <c r="AA145" s="19">
        <f t="shared" si="42"/>
        <v>8.6538461538461526E-3</v>
      </c>
      <c r="AB145" s="19">
        <v>3</v>
      </c>
      <c r="AC145" s="19">
        <v>50</v>
      </c>
      <c r="AD145" s="4">
        <v>14</v>
      </c>
      <c r="AE145" s="4">
        <v>1</v>
      </c>
      <c r="AF145" s="3">
        <v>12</v>
      </c>
      <c r="AG145" s="3">
        <v>1</v>
      </c>
      <c r="AH145" s="19">
        <f t="shared" si="43"/>
        <v>3.5714285714285709E-3</v>
      </c>
      <c r="AI145" s="7" t="s">
        <v>598</v>
      </c>
      <c r="AJ145" s="19">
        <v>0.12892070600849706</v>
      </c>
      <c r="AK145" s="19">
        <v>1.1509591326105087E-2</v>
      </c>
      <c r="AL145" s="19">
        <v>8.6538461538461526E-3</v>
      </c>
      <c r="AM145" s="19">
        <v>3.5714285714285709E-3</v>
      </c>
      <c r="AN145" s="19">
        <f t="shared" si="44"/>
        <v>1.1526555720598768</v>
      </c>
      <c r="AO145" s="19">
        <v>0</v>
      </c>
    </row>
    <row r="146" spans="1:41" x14ac:dyDescent="0.25">
      <c r="A146" s="3"/>
      <c r="B146" s="7" t="s">
        <v>599</v>
      </c>
      <c r="C146" s="3" t="s">
        <v>600</v>
      </c>
      <c r="D146" s="19">
        <v>20</v>
      </c>
      <c r="E146" s="19">
        <v>1436</v>
      </c>
      <c r="F146" s="19">
        <f t="shared" si="33"/>
        <v>1.3927576601671309E-2</v>
      </c>
      <c r="G146" s="19">
        <f t="shared" si="34"/>
        <v>4.2738844760541781</v>
      </c>
      <c r="H146" s="19">
        <f t="shared" si="35"/>
        <v>5.9524853426938411E-2</v>
      </c>
      <c r="I146" s="19">
        <f t="shared" si="36"/>
        <v>0.59524853426938407</v>
      </c>
      <c r="J146" s="19">
        <v>245</v>
      </c>
      <c r="K146" s="19">
        <v>23980</v>
      </c>
      <c r="L146" s="19">
        <v>20</v>
      </c>
      <c r="M146" s="19">
        <v>50</v>
      </c>
      <c r="N146" s="19">
        <f t="shared" si="31"/>
        <v>1.0216847372810676E-2</v>
      </c>
      <c r="O146" s="19">
        <f t="shared" si="32"/>
        <v>0.4</v>
      </c>
      <c r="P146" s="19">
        <f t="shared" si="37"/>
        <v>4.0867389491242708E-3</v>
      </c>
      <c r="Q146" s="19">
        <f t="shared" si="38"/>
        <v>0.40867389491242706</v>
      </c>
      <c r="R146" s="19">
        <v>1</v>
      </c>
      <c r="S146" s="19">
        <v>312</v>
      </c>
      <c r="T146" s="2">
        <v>0</v>
      </c>
      <c r="U146" s="17">
        <v>1</v>
      </c>
      <c r="V146" s="19">
        <v>20</v>
      </c>
      <c r="W146" s="19">
        <v>50</v>
      </c>
      <c r="X146" s="19">
        <f t="shared" si="39"/>
        <v>3.205128205128205E-3</v>
      </c>
      <c r="Y146" s="19">
        <f t="shared" si="40"/>
        <v>1</v>
      </c>
      <c r="Z146" s="19">
        <f t="shared" si="41"/>
        <v>0.4</v>
      </c>
      <c r="AA146" s="19">
        <f t="shared" si="42"/>
        <v>1.282051282051282E-2</v>
      </c>
      <c r="AB146" s="19">
        <v>20</v>
      </c>
      <c r="AC146" s="19">
        <v>50</v>
      </c>
      <c r="AD146" s="4">
        <v>14</v>
      </c>
      <c r="AE146" s="4">
        <v>2</v>
      </c>
      <c r="AF146" s="3">
        <v>12</v>
      </c>
      <c r="AG146" s="3">
        <v>3</v>
      </c>
      <c r="AH146" s="19">
        <f t="shared" si="43"/>
        <v>0.14285714285714285</v>
      </c>
      <c r="AI146" s="7" t="s">
        <v>599</v>
      </c>
      <c r="AJ146" s="19">
        <v>0.59524853426938407</v>
      </c>
      <c r="AK146" s="19">
        <v>0.40867389491242706</v>
      </c>
      <c r="AL146" s="19">
        <v>1.282051282051282E-2</v>
      </c>
      <c r="AM146" s="19">
        <v>0.14285714285714285</v>
      </c>
      <c r="AN146" s="19">
        <f t="shared" si="44"/>
        <v>2.1596000848594668</v>
      </c>
      <c r="AO146" s="19">
        <v>0</v>
      </c>
    </row>
    <row r="147" spans="1:41" ht="30" x14ac:dyDescent="0.25">
      <c r="A147" s="3"/>
      <c r="B147" s="7" t="s">
        <v>601</v>
      </c>
      <c r="C147" s="3" t="s">
        <v>602</v>
      </c>
      <c r="D147" s="19">
        <v>4</v>
      </c>
      <c r="E147" s="19">
        <v>1436</v>
      </c>
      <c r="F147" s="19">
        <f t="shared" si="33"/>
        <v>2.7855153203342618E-3</v>
      </c>
      <c r="G147" s="19">
        <f t="shared" si="34"/>
        <v>5.8833223884882786</v>
      </c>
      <c r="H147" s="19">
        <f t="shared" si="35"/>
        <v>1.6388084647599662E-2</v>
      </c>
      <c r="I147" s="19">
        <f t="shared" si="36"/>
        <v>0.16388084647599663</v>
      </c>
      <c r="J147" s="19">
        <v>88</v>
      </c>
      <c r="K147" s="19">
        <v>23980</v>
      </c>
      <c r="L147" s="19">
        <v>4</v>
      </c>
      <c r="M147" s="19">
        <v>50</v>
      </c>
      <c r="N147" s="19">
        <f t="shared" si="31"/>
        <v>3.669724770642202E-3</v>
      </c>
      <c r="O147" s="19">
        <f t="shared" si="32"/>
        <v>0.08</v>
      </c>
      <c r="P147" s="19">
        <f t="shared" si="37"/>
        <v>2.9357798165137618E-4</v>
      </c>
      <c r="Q147" s="19">
        <f t="shared" si="38"/>
        <v>2.9357798165137616E-2</v>
      </c>
      <c r="R147" s="19">
        <v>1</v>
      </c>
      <c r="S147" s="19">
        <v>312</v>
      </c>
      <c r="T147" s="2">
        <v>0</v>
      </c>
      <c r="U147" s="17">
        <v>1</v>
      </c>
      <c r="V147" s="19">
        <v>4</v>
      </c>
      <c r="W147" s="19">
        <v>50</v>
      </c>
      <c r="X147" s="19">
        <f t="shared" si="39"/>
        <v>3.205128205128205E-3</v>
      </c>
      <c r="Y147" s="19">
        <f t="shared" si="40"/>
        <v>1</v>
      </c>
      <c r="Z147" s="19">
        <f t="shared" si="41"/>
        <v>0.08</v>
      </c>
      <c r="AA147" s="19">
        <f t="shared" si="42"/>
        <v>2.5641025641025641E-3</v>
      </c>
      <c r="AB147" s="19">
        <v>4</v>
      </c>
      <c r="AC147" s="19">
        <v>50</v>
      </c>
      <c r="AD147" s="4">
        <v>14</v>
      </c>
      <c r="AE147" s="4">
        <v>5</v>
      </c>
      <c r="AF147" s="3">
        <v>12</v>
      </c>
      <c r="AG147" s="3">
        <v>3</v>
      </c>
      <c r="AH147" s="19">
        <f t="shared" si="43"/>
        <v>7.1428571428571438E-2</v>
      </c>
      <c r="AI147" s="7" t="s">
        <v>601</v>
      </c>
      <c r="AJ147" s="19">
        <v>0.16388084647599663</v>
      </c>
      <c r="AK147" s="19">
        <v>2.9357798165137616E-2</v>
      </c>
      <c r="AL147" s="19">
        <v>2.5641025641025641E-3</v>
      </c>
      <c r="AM147" s="19">
        <v>7.1428571428571438E-2</v>
      </c>
      <c r="AN147" s="19">
        <f t="shared" si="44"/>
        <v>1.2672313186338082</v>
      </c>
      <c r="AO147" s="19">
        <v>0</v>
      </c>
    </row>
    <row r="148" spans="1:41" ht="30" x14ac:dyDescent="0.25">
      <c r="A148" s="3" t="s">
        <v>603</v>
      </c>
      <c r="B148" s="7" t="s">
        <v>604</v>
      </c>
      <c r="C148" s="3" t="s">
        <v>824</v>
      </c>
      <c r="D148" s="19">
        <v>14</v>
      </c>
      <c r="E148" s="19">
        <v>1436</v>
      </c>
      <c r="F148" s="19">
        <f t="shared" si="33"/>
        <v>9.7493036211699167E-3</v>
      </c>
      <c r="G148" s="19">
        <f t="shared" si="34"/>
        <v>4.6305594199929105</v>
      </c>
      <c r="H148" s="19">
        <f t="shared" si="35"/>
        <v>4.5144729721379354E-2</v>
      </c>
      <c r="I148" s="19">
        <f t="shared" si="36"/>
        <v>0.45144729721379351</v>
      </c>
      <c r="J148" s="19">
        <v>206</v>
      </c>
      <c r="K148" s="19">
        <v>23980</v>
      </c>
      <c r="L148" s="19">
        <v>14</v>
      </c>
      <c r="M148" s="19">
        <v>50</v>
      </c>
      <c r="N148" s="19">
        <f t="shared" si="31"/>
        <v>8.5904920767306096E-3</v>
      </c>
      <c r="O148" s="19">
        <f t="shared" si="32"/>
        <v>0.28000000000000003</v>
      </c>
      <c r="P148" s="19">
        <f t="shared" si="37"/>
        <v>2.4053377814845711E-3</v>
      </c>
      <c r="Q148" s="19">
        <f t="shared" si="38"/>
        <v>0.24053377814845711</v>
      </c>
      <c r="R148" s="19">
        <v>2</v>
      </c>
      <c r="S148" s="19">
        <v>312</v>
      </c>
      <c r="T148" s="2">
        <v>0.25</v>
      </c>
      <c r="U148" s="17">
        <v>1</v>
      </c>
      <c r="V148" s="19">
        <v>14</v>
      </c>
      <c r="W148" s="19">
        <v>50</v>
      </c>
      <c r="X148" s="19">
        <f t="shared" si="39"/>
        <v>6.41025641025641E-3</v>
      </c>
      <c r="Y148" s="19">
        <f t="shared" si="40"/>
        <v>1.25</v>
      </c>
      <c r="Z148" s="19">
        <f t="shared" si="41"/>
        <v>0.28000000000000003</v>
      </c>
      <c r="AA148" s="19">
        <f t="shared" si="42"/>
        <v>2.2435897435897433E-2</v>
      </c>
      <c r="AB148" s="19">
        <v>14</v>
      </c>
      <c r="AC148" s="19">
        <v>50</v>
      </c>
      <c r="AD148" s="4">
        <v>14</v>
      </c>
      <c r="AE148" s="4">
        <v>3</v>
      </c>
      <c r="AF148" s="3">
        <v>12</v>
      </c>
      <c r="AG148" s="3">
        <v>3</v>
      </c>
      <c r="AH148" s="19">
        <f t="shared" si="43"/>
        <v>0.15000000000000002</v>
      </c>
      <c r="AI148" s="7" t="s">
        <v>604</v>
      </c>
      <c r="AJ148" s="19">
        <v>0.45144729721379351</v>
      </c>
      <c r="AK148" s="19">
        <v>0.24053377814845711</v>
      </c>
      <c r="AL148" s="19">
        <v>2.2435897435897433E-2</v>
      </c>
      <c r="AM148" s="19">
        <v>0.15000000000000002</v>
      </c>
      <c r="AN148" s="19">
        <f t="shared" si="44"/>
        <v>1.8644169727981481</v>
      </c>
      <c r="AO148" s="19">
        <v>0</v>
      </c>
    </row>
    <row r="149" spans="1:41" x14ac:dyDescent="0.25">
      <c r="A149" s="3"/>
      <c r="B149" s="7" t="s">
        <v>605</v>
      </c>
      <c r="C149" s="3" t="s">
        <v>824</v>
      </c>
      <c r="D149" s="19">
        <v>14</v>
      </c>
      <c r="E149" s="19">
        <v>1436</v>
      </c>
      <c r="F149" s="19">
        <f t="shared" si="33"/>
        <v>9.7493036211699167E-3</v>
      </c>
      <c r="G149" s="19">
        <f t="shared" si="34"/>
        <v>4.6305594199929105</v>
      </c>
      <c r="H149" s="19">
        <f t="shared" si="35"/>
        <v>4.5144729721379354E-2</v>
      </c>
      <c r="I149" s="19">
        <f t="shared" si="36"/>
        <v>0.45144729721379351</v>
      </c>
      <c r="J149" s="19">
        <v>206</v>
      </c>
      <c r="K149" s="19">
        <v>23980</v>
      </c>
      <c r="L149" s="19">
        <v>14</v>
      </c>
      <c r="M149" s="19">
        <v>50</v>
      </c>
      <c r="N149" s="19">
        <f t="shared" si="31"/>
        <v>8.5904920767306096E-3</v>
      </c>
      <c r="O149" s="19">
        <f t="shared" si="32"/>
        <v>0.28000000000000003</v>
      </c>
      <c r="P149" s="19">
        <f t="shared" si="37"/>
        <v>2.4053377814845711E-3</v>
      </c>
      <c r="Q149" s="19">
        <f t="shared" si="38"/>
        <v>0.24053377814845711</v>
      </c>
      <c r="R149" s="19">
        <v>2</v>
      </c>
      <c r="S149" s="19">
        <v>312</v>
      </c>
      <c r="T149" s="2">
        <v>0.25</v>
      </c>
      <c r="U149" s="17">
        <v>1</v>
      </c>
      <c r="V149" s="19">
        <v>14</v>
      </c>
      <c r="W149" s="19">
        <v>50</v>
      </c>
      <c r="X149" s="19">
        <f t="shared" si="39"/>
        <v>6.41025641025641E-3</v>
      </c>
      <c r="Y149" s="19">
        <f t="shared" si="40"/>
        <v>1.25</v>
      </c>
      <c r="Z149" s="19">
        <f t="shared" si="41"/>
        <v>0.28000000000000003</v>
      </c>
      <c r="AA149" s="19">
        <f t="shared" si="42"/>
        <v>2.2435897435897433E-2</v>
      </c>
      <c r="AB149" s="19">
        <v>14</v>
      </c>
      <c r="AC149" s="19">
        <v>50</v>
      </c>
      <c r="AD149" s="4">
        <v>14</v>
      </c>
      <c r="AE149" s="4">
        <v>3</v>
      </c>
      <c r="AF149" s="3">
        <v>12</v>
      </c>
      <c r="AG149" s="3">
        <v>3</v>
      </c>
      <c r="AH149" s="19">
        <f t="shared" si="43"/>
        <v>0.15000000000000002</v>
      </c>
      <c r="AI149" s="7" t="s">
        <v>605</v>
      </c>
      <c r="AJ149" s="19">
        <v>0.45144729721379351</v>
      </c>
      <c r="AK149" s="19">
        <v>0.24053377814845711</v>
      </c>
      <c r="AL149" s="19">
        <v>2.2435897435897433E-2</v>
      </c>
      <c r="AM149" s="19">
        <v>0.15000000000000002</v>
      </c>
      <c r="AN149" s="19">
        <f t="shared" si="44"/>
        <v>1.8644169727981481</v>
      </c>
      <c r="AO149" s="19">
        <v>0</v>
      </c>
    </row>
    <row r="150" spans="1:41" x14ac:dyDescent="0.25">
      <c r="A150" s="3" t="s">
        <v>606</v>
      </c>
      <c r="B150" s="5" t="s">
        <v>607</v>
      </c>
      <c r="C150" s="3" t="s">
        <v>608</v>
      </c>
      <c r="D150" s="19">
        <v>18</v>
      </c>
      <c r="E150" s="19">
        <v>1436</v>
      </c>
      <c r="F150" s="19">
        <f t="shared" si="33"/>
        <v>1.2534818941504178E-2</v>
      </c>
      <c r="G150" s="19">
        <f t="shared" si="34"/>
        <v>4.3792449917120049</v>
      </c>
      <c r="H150" s="19">
        <f t="shared" si="35"/>
        <v>5.4893043071598945E-2</v>
      </c>
      <c r="I150" s="19">
        <f t="shared" si="36"/>
        <v>0.54893043071598946</v>
      </c>
      <c r="J150" s="19">
        <v>240</v>
      </c>
      <c r="K150" s="19">
        <v>23980</v>
      </c>
      <c r="L150" s="19">
        <v>18</v>
      </c>
      <c r="M150" s="19">
        <v>50</v>
      </c>
      <c r="N150" s="19">
        <f t="shared" si="31"/>
        <v>1.0008340283569641E-2</v>
      </c>
      <c r="O150" s="19">
        <f t="shared" si="32"/>
        <v>0.36</v>
      </c>
      <c r="P150" s="19">
        <f t="shared" si="37"/>
        <v>3.6030025020850707E-3</v>
      </c>
      <c r="Q150" s="19">
        <f t="shared" si="38"/>
        <v>0.36030025020850709</v>
      </c>
      <c r="R150" s="19">
        <v>1</v>
      </c>
      <c r="S150" s="19">
        <v>312</v>
      </c>
      <c r="T150" s="2">
        <v>0</v>
      </c>
      <c r="U150" s="17">
        <v>1</v>
      </c>
      <c r="V150" s="19">
        <v>18</v>
      </c>
      <c r="W150" s="19">
        <v>50</v>
      </c>
      <c r="X150" s="19">
        <f t="shared" si="39"/>
        <v>3.205128205128205E-3</v>
      </c>
      <c r="Y150" s="19">
        <f t="shared" si="40"/>
        <v>1</v>
      </c>
      <c r="Z150" s="19">
        <f t="shared" si="41"/>
        <v>0.36</v>
      </c>
      <c r="AA150" s="19">
        <f t="shared" si="42"/>
        <v>1.1538461538461537E-2</v>
      </c>
      <c r="AB150" s="19">
        <v>18</v>
      </c>
      <c r="AC150" s="19">
        <v>50</v>
      </c>
      <c r="AD150" s="4">
        <v>14</v>
      </c>
      <c r="AE150" s="4">
        <v>3</v>
      </c>
      <c r="AF150" s="3">
        <v>12</v>
      </c>
      <c r="AG150" s="3">
        <v>3</v>
      </c>
      <c r="AH150" s="19">
        <f t="shared" si="43"/>
        <v>0.19285714285714284</v>
      </c>
      <c r="AI150" s="5" t="s">
        <v>607</v>
      </c>
      <c r="AJ150" s="19">
        <v>0.54893043071598946</v>
      </c>
      <c r="AK150" s="19">
        <v>0.36030025020850709</v>
      </c>
      <c r="AL150" s="19">
        <v>1.1538461538461537E-2</v>
      </c>
      <c r="AM150" s="19">
        <v>0.19285714285714284</v>
      </c>
      <c r="AN150" s="19">
        <f t="shared" si="44"/>
        <v>2.1136262853201009</v>
      </c>
      <c r="AO150" s="19">
        <v>0</v>
      </c>
    </row>
    <row r="151" spans="1:41" x14ac:dyDescent="0.25">
      <c r="A151" s="5"/>
      <c r="B151" s="5" t="s">
        <v>609</v>
      </c>
      <c r="C151" s="3" t="s">
        <v>610</v>
      </c>
      <c r="D151" s="19">
        <v>5</v>
      </c>
      <c r="E151" s="19">
        <v>1436</v>
      </c>
      <c r="F151" s="19">
        <f t="shared" si="33"/>
        <v>3.4818941504178272E-3</v>
      </c>
      <c r="G151" s="19">
        <f t="shared" si="34"/>
        <v>5.6601788371740689</v>
      </c>
      <c r="H151" s="19">
        <f t="shared" si="35"/>
        <v>1.9708143583475168E-2</v>
      </c>
      <c r="I151" s="19">
        <f t="shared" si="36"/>
        <v>0.19708143583475168</v>
      </c>
      <c r="J151" s="19">
        <v>95</v>
      </c>
      <c r="K151" s="19">
        <v>23980</v>
      </c>
      <c r="L151" s="19">
        <v>5</v>
      </c>
      <c r="M151" s="19">
        <v>50</v>
      </c>
      <c r="N151" s="19">
        <f t="shared" si="31"/>
        <v>3.9616346955796498E-3</v>
      </c>
      <c r="O151" s="19">
        <f t="shared" si="32"/>
        <v>0.1</v>
      </c>
      <c r="P151" s="19">
        <f t="shared" si="37"/>
        <v>3.9616346955796499E-4</v>
      </c>
      <c r="Q151" s="19">
        <f t="shared" si="38"/>
        <v>3.9616346955796501E-2</v>
      </c>
      <c r="R151" s="19">
        <v>1</v>
      </c>
      <c r="S151" s="19">
        <v>312</v>
      </c>
      <c r="T151" s="2">
        <v>0.25</v>
      </c>
      <c r="U151" s="17">
        <v>1</v>
      </c>
      <c r="V151" s="19">
        <v>5</v>
      </c>
      <c r="W151" s="19">
        <v>50</v>
      </c>
      <c r="X151" s="19">
        <f t="shared" si="39"/>
        <v>3.205128205128205E-3</v>
      </c>
      <c r="Y151" s="19">
        <f t="shared" si="40"/>
        <v>1.25</v>
      </c>
      <c r="Z151" s="19">
        <f t="shared" si="41"/>
        <v>0.1</v>
      </c>
      <c r="AA151" s="19">
        <f t="shared" si="42"/>
        <v>4.0064102564102561E-3</v>
      </c>
      <c r="AB151" s="19">
        <v>5</v>
      </c>
      <c r="AC151" s="19">
        <v>50</v>
      </c>
      <c r="AD151" s="4">
        <v>14</v>
      </c>
      <c r="AE151" s="4">
        <v>2</v>
      </c>
      <c r="AF151" s="3">
        <v>12</v>
      </c>
      <c r="AG151" s="3">
        <v>2</v>
      </c>
      <c r="AH151" s="19">
        <f t="shared" si="43"/>
        <v>2.3809523809523812E-2</v>
      </c>
      <c r="AI151" s="5" t="s">
        <v>609</v>
      </c>
      <c r="AJ151" s="19">
        <v>0.19708143583475168</v>
      </c>
      <c r="AK151" s="19">
        <v>3.9616346955796501E-2</v>
      </c>
      <c r="AL151" s="19">
        <v>4.0064102564102561E-3</v>
      </c>
      <c r="AM151" s="19">
        <v>2.3809523809523812E-2</v>
      </c>
      <c r="AN151" s="19">
        <f t="shared" si="44"/>
        <v>1.2645137168564822</v>
      </c>
      <c r="AO151" s="19">
        <v>0</v>
      </c>
    </row>
    <row r="152" spans="1:41" x14ac:dyDescent="0.25">
      <c r="A152" s="4"/>
      <c r="B152" s="7" t="s">
        <v>611</v>
      </c>
      <c r="C152" s="3" t="s">
        <v>825</v>
      </c>
      <c r="D152" s="19">
        <v>15</v>
      </c>
      <c r="E152" s="19">
        <v>1436</v>
      </c>
      <c r="F152" s="19">
        <f t="shared" si="33"/>
        <v>1.0445682451253482E-2</v>
      </c>
      <c r="G152" s="19">
        <f t="shared" si="34"/>
        <v>4.5615665485059598</v>
      </c>
      <c r="H152" s="19">
        <f t="shared" si="35"/>
        <v>4.7648675645953618E-2</v>
      </c>
      <c r="I152" s="19">
        <f t="shared" si="36"/>
        <v>0.4764867564595362</v>
      </c>
      <c r="J152" s="19">
        <v>123</v>
      </c>
      <c r="K152" s="19">
        <v>23980</v>
      </c>
      <c r="L152" s="19">
        <v>15</v>
      </c>
      <c r="M152" s="19">
        <v>50</v>
      </c>
      <c r="N152" s="19">
        <f t="shared" si="31"/>
        <v>5.1292743953294416E-3</v>
      </c>
      <c r="O152" s="19">
        <f t="shared" si="32"/>
        <v>0.3</v>
      </c>
      <c r="P152" s="19">
        <f t="shared" si="37"/>
        <v>1.5387823185988325E-3</v>
      </c>
      <c r="Q152" s="19">
        <f t="shared" si="38"/>
        <v>0.15387823185988325</v>
      </c>
      <c r="R152" s="19">
        <v>2</v>
      </c>
      <c r="S152" s="19">
        <v>312</v>
      </c>
      <c r="T152" s="2">
        <v>0.25</v>
      </c>
      <c r="U152" s="17">
        <v>2</v>
      </c>
      <c r="V152" s="19">
        <v>15</v>
      </c>
      <c r="W152" s="19">
        <v>50</v>
      </c>
      <c r="X152" s="19">
        <f t="shared" si="39"/>
        <v>6.41025641025641E-3</v>
      </c>
      <c r="Y152" s="19">
        <f t="shared" si="40"/>
        <v>2.25</v>
      </c>
      <c r="Z152" s="19">
        <f t="shared" si="41"/>
        <v>0.3</v>
      </c>
      <c r="AA152" s="19">
        <f t="shared" si="42"/>
        <v>4.3269230769230761E-2</v>
      </c>
      <c r="AB152" s="19">
        <v>15</v>
      </c>
      <c r="AC152" s="19">
        <v>50</v>
      </c>
      <c r="AD152" s="4">
        <v>14</v>
      </c>
      <c r="AE152" s="4">
        <v>2</v>
      </c>
      <c r="AF152" s="3">
        <v>12</v>
      </c>
      <c r="AG152" s="3">
        <v>2</v>
      </c>
      <c r="AH152" s="19">
        <f t="shared" si="43"/>
        <v>7.1428571428571425E-2</v>
      </c>
      <c r="AI152" s="7" t="s">
        <v>611</v>
      </c>
      <c r="AJ152" s="19">
        <v>0.4764867564595362</v>
      </c>
      <c r="AK152" s="19">
        <v>0.15387823185988325</v>
      </c>
      <c r="AL152" s="19">
        <v>4.3269230769230761E-2</v>
      </c>
      <c r="AM152" s="19">
        <v>7.1428571428571425E-2</v>
      </c>
      <c r="AN152" s="19">
        <f t="shared" si="44"/>
        <v>1.7450627905172216</v>
      </c>
      <c r="AO152" s="19">
        <v>0</v>
      </c>
    </row>
    <row r="153" spans="1:41" ht="30" x14ac:dyDescent="0.25">
      <c r="A153" s="4"/>
      <c r="B153" s="5" t="s">
        <v>612</v>
      </c>
      <c r="C153" s="3" t="s">
        <v>613</v>
      </c>
      <c r="D153" s="19">
        <v>6</v>
      </c>
      <c r="E153" s="19">
        <v>1436</v>
      </c>
      <c r="F153" s="19">
        <f t="shared" si="33"/>
        <v>4.178272980501393E-3</v>
      </c>
      <c r="G153" s="19">
        <f t="shared" si="34"/>
        <v>5.4778572803801149</v>
      </c>
      <c r="H153" s="19">
        <f t="shared" si="35"/>
        <v>2.2887983065655076E-2</v>
      </c>
      <c r="I153" s="19">
        <f t="shared" si="36"/>
        <v>0.22887983065655076</v>
      </c>
      <c r="J153" s="19">
        <v>93</v>
      </c>
      <c r="K153" s="19">
        <v>23980</v>
      </c>
      <c r="L153" s="19">
        <v>6</v>
      </c>
      <c r="M153" s="19">
        <v>50</v>
      </c>
      <c r="N153" s="19">
        <f t="shared" si="31"/>
        <v>3.878231859883236E-3</v>
      </c>
      <c r="O153" s="19">
        <f t="shared" si="32"/>
        <v>0.12</v>
      </c>
      <c r="P153" s="19">
        <f t="shared" si="37"/>
        <v>4.6538782318598828E-4</v>
      </c>
      <c r="Q153" s="19">
        <f t="shared" si="38"/>
        <v>4.6538782318598829E-2</v>
      </c>
      <c r="R153" s="19">
        <v>1</v>
      </c>
      <c r="S153" s="19">
        <v>312</v>
      </c>
      <c r="T153" s="2">
        <v>0</v>
      </c>
      <c r="U153" s="17">
        <v>1</v>
      </c>
      <c r="V153" s="19">
        <v>6</v>
      </c>
      <c r="W153" s="19">
        <v>50</v>
      </c>
      <c r="X153" s="19">
        <f t="shared" si="39"/>
        <v>3.205128205128205E-3</v>
      </c>
      <c r="Y153" s="19">
        <f t="shared" si="40"/>
        <v>1</v>
      </c>
      <c r="Z153" s="19">
        <f t="shared" si="41"/>
        <v>0.12</v>
      </c>
      <c r="AA153" s="19">
        <f t="shared" si="42"/>
        <v>3.8461538461538455E-3</v>
      </c>
      <c r="AB153" s="19">
        <v>6</v>
      </c>
      <c r="AC153" s="19">
        <v>50</v>
      </c>
      <c r="AD153" s="4">
        <v>14</v>
      </c>
      <c r="AE153" s="4">
        <v>3</v>
      </c>
      <c r="AF153" s="3">
        <v>12</v>
      </c>
      <c r="AG153" s="3">
        <v>3</v>
      </c>
      <c r="AH153" s="19">
        <f t="shared" si="43"/>
        <v>6.4285714285714279E-2</v>
      </c>
      <c r="AI153" s="5" t="s">
        <v>612</v>
      </c>
      <c r="AJ153" s="19">
        <v>0.22887983065655076</v>
      </c>
      <c r="AK153" s="19">
        <v>4.6538782318598829E-2</v>
      </c>
      <c r="AL153" s="19">
        <v>3.8461538461538455E-3</v>
      </c>
      <c r="AM153" s="19">
        <v>6.4285714285714279E-2</v>
      </c>
      <c r="AN153" s="19">
        <f t="shared" si="44"/>
        <v>1.3435504811070178</v>
      </c>
      <c r="AO153" s="19">
        <v>0</v>
      </c>
    </row>
    <row r="154" spans="1:41" x14ac:dyDescent="0.25">
      <c r="A154" s="13" t="s">
        <v>614</v>
      </c>
      <c r="B154" s="5" t="s">
        <v>615</v>
      </c>
      <c r="C154" s="5" t="s">
        <v>616</v>
      </c>
      <c r="D154" s="19">
        <v>2</v>
      </c>
      <c r="E154" s="19">
        <v>1436</v>
      </c>
      <c r="F154" s="19">
        <f t="shared" si="33"/>
        <v>1.3927576601671309E-3</v>
      </c>
      <c r="G154" s="19">
        <f t="shared" si="34"/>
        <v>6.576469569048224</v>
      </c>
      <c r="H154" s="19">
        <f t="shared" si="35"/>
        <v>9.1594283691479438E-3</v>
      </c>
      <c r="I154" s="19">
        <f t="shared" si="36"/>
        <v>9.1594283691479442E-2</v>
      </c>
      <c r="J154" s="19">
        <v>27</v>
      </c>
      <c r="K154" s="19">
        <v>23980</v>
      </c>
      <c r="L154" s="19">
        <v>2</v>
      </c>
      <c r="M154" s="19">
        <v>50</v>
      </c>
      <c r="N154" s="19">
        <f t="shared" si="31"/>
        <v>1.1259382819015847E-3</v>
      </c>
      <c r="O154" s="19">
        <f t="shared" si="32"/>
        <v>0.04</v>
      </c>
      <c r="P154" s="19">
        <f t="shared" si="37"/>
        <v>4.5037531276063388E-5</v>
      </c>
      <c r="Q154" s="19">
        <f t="shared" si="38"/>
        <v>4.5037531276063388E-3</v>
      </c>
      <c r="R154" s="19">
        <v>1</v>
      </c>
      <c r="S154" s="19">
        <v>312</v>
      </c>
      <c r="T154" s="2">
        <v>0</v>
      </c>
      <c r="U154" s="17">
        <v>1</v>
      </c>
      <c r="V154" s="19">
        <v>2</v>
      </c>
      <c r="W154" s="19">
        <v>50</v>
      </c>
      <c r="X154" s="19">
        <f t="shared" si="39"/>
        <v>3.205128205128205E-3</v>
      </c>
      <c r="Y154" s="19">
        <f t="shared" si="40"/>
        <v>1</v>
      </c>
      <c r="Z154" s="19">
        <f t="shared" si="41"/>
        <v>0.04</v>
      </c>
      <c r="AA154" s="19">
        <f t="shared" si="42"/>
        <v>1.2820512820512821E-3</v>
      </c>
      <c r="AB154" s="19">
        <v>2</v>
      </c>
      <c r="AC154" s="19">
        <v>50</v>
      </c>
      <c r="AD154" s="4">
        <v>14</v>
      </c>
      <c r="AE154" s="4">
        <v>1</v>
      </c>
      <c r="AF154" s="3">
        <v>12</v>
      </c>
      <c r="AG154" s="3">
        <v>1</v>
      </c>
      <c r="AH154" s="19">
        <f t="shared" si="43"/>
        <v>2.3809523809523812E-3</v>
      </c>
      <c r="AI154" s="5" t="s">
        <v>615</v>
      </c>
      <c r="AJ154" s="19">
        <v>9.1594283691479442E-2</v>
      </c>
      <c r="AK154" s="19">
        <v>4.5037531276063388E-3</v>
      </c>
      <c r="AL154" s="19">
        <v>1.2820512820512821E-3</v>
      </c>
      <c r="AM154" s="19">
        <v>2.3809523809523812E-3</v>
      </c>
      <c r="AN154" s="19">
        <f t="shared" si="44"/>
        <v>1.0997610404820894</v>
      </c>
      <c r="AO154" s="19">
        <v>0</v>
      </c>
    </row>
    <row r="155" spans="1:41" x14ac:dyDescent="0.25">
      <c r="A155" s="3" t="s">
        <v>617</v>
      </c>
      <c r="B155" s="7" t="s">
        <v>618</v>
      </c>
      <c r="C155" s="3" t="s">
        <v>619</v>
      </c>
      <c r="D155" s="19">
        <v>16</v>
      </c>
      <c r="E155" s="19">
        <v>1436</v>
      </c>
      <c r="F155" s="19">
        <f t="shared" si="33"/>
        <v>1.1142061281337047E-2</v>
      </c>
      <c r="G155" s="19">
        <f t="shared" si="34"/>
        <v>4.4970280273683887</v>
      </c>
      <c r="H155" s="19">
        <f t="shared" si="35"/>
        <v>5.0106161864828844E-2</v>
      </c>
      <c r="I155" s="19">
        <f t="shared" si="36"/>
        <v>0.50106161864828846</v>
      </c>
      <c r="J155" s="19">
        <v>360</v>
      </c>
      <c r="K155" s="19">
        <v>23980</v>
      </c>
      <c r="L155" s="19">
        <v>16</v>
      </c>
      <c r="M155" s="19">
        <v>50</v>
      </c>
      <c r="N155" s="19">
        <f t="shared" si="31"/>
        <v>1.5012510425354461E-2</v>
      </c>
      <c r="O155" s="19">
        <f t="shared" si="32"/>
        <v>0.32</v>
      </c>
      <c r="P155" s="19">
        <f t="shared" si="37"/>
        <v>4.8040033361134282E-3</v>
      </c>
      <c r="Q155" s="19">
        <f t="shared" si="38"/>
        <v>0.48040033361134282</v>
      </c>
      <c r="R155" s="19">
        <v>1</v>
      </c>
      <c r="S155" s="19">
        <v>312</v>
      </c>
      <c r="T155" s="2">
        <v>0</v>
      </c>
      <c r="U155" s="17">
        <v>1</v>
      </c>
      <c r="V155" s="19">
        <v>16</v>
      </c>
      <c r="W155" s="19">
        <v>50</v>
      </c>
      <c r="X155" s="19">
        <f t="shared" si="39"/>
        <v>3.205128205128205E-3</v>
      </c>
      <c r="Y155" s="19">
        <f t="shared" si="40"/>
        <v>1</v>
      </c>
      <c r="Z155" s="19">
        <f t="shared" si="41"/>
        <v>0.32</v>
      </c>
      <c r="AA155" s="19">
        <f t="shared" si="42"/>
        <v>1.0256410256410256E-2</v>
      </c>
      <c r="AB155" s="19">
        <v>16</v>
      </c>
      <c r="AC155" s="19">
        <v>50</v>
      </c>
      <c r="AD155" s="4">
        <v>14</v>
      </c>
      <c r="AE155" s="4">
        <v>2</v>
      </c>
      <c r="AF155" s="3">
        <v>12</v>
      </c>
      <c r="AG155" s="3">
        <v>1</v>
      </c>
      <c r="AH155" s="19">
        <f t="shared" si="43"/>
        <v>3.8095238095238099E-2</v>
      </c>
      <c r="AI155" s="7" t="s">
        <v>618</v>
      </c>
      <c r="AJ155" s="19">
        <v>0.50106161864828846</v>
      </c>
      <c r="AK155" s="19">
        <v>0.48040033361134282</v>
      </c>
      <c r="AL155" s="19">
        <v>1.0256410256410256E-2</v>
      </c>
      <c r="AM155" s="19">
        <v>3.8095238095238099E-2</v>
      </c>
      <c r="AN155" s="19">
        <f t="shared" ref="AN155:AN156" si="45">(AJ155+AK155+AL155+AM155)-1</f>
        <v>2.9813600611279689E-2</v>
      </c>
      <c r="AO155" s="19">
        <v>1</v>
      </c>
    </row>
    <row r="156" spans="1:41" x14ac:dyDescent="0.25">
      <c r="A156" s="3"/>
      <c r="B156" s="7" t="s">
        <v>620</v>
      </c>
      <c r="C156" s="3" t="s">
        <v>621</v>
      </c>
      <c r="D156" s="19">
        <v>1</v>
      </c>
      <c r="E156" s="19">
        <v>1436</v>
      </c>
      <c r="F156" s="19">
        <f t="shared" si="33"/>
        <v>6.9637883008356546E-4</v>
      </c>
      <c r="G156" s="19">
        <f t="shared" si="34"/>
        <v>7.2696167496081694</v>
      </c>
      <c r="H156" s="19">
        <f t="shared" si="35"/>
        <v>5.0624072072480292E-3</v>
      </c>
      <c r="I156" s="19">
        <f t="shared" si="36"/>
        <v>5.0624072072480292E-2</v>
      </c>
      <c r="J156" s="19">
        <v>18</v>
      </c>
      <c r="K156" s="19">
        <v>23980</v>
      </c>
      <c r="L156" s="19">
        <v>1</v>
      </c>
      <c r="M156" s="19">
        <v>50</v>
      </c>
      <c r="N156" s="19">
        <f t="shared" si="31"/>
        <v>7.5062552126772309E-4</v>
      </c>
      <c r="O156" s="19">
        <f t="shared" si="32"/>
        <v>0.02</v>
      </c>
      <c r="P156" s="19">
        <f t="shared" si="37"/>
        <v>1.5012510425354462E-5</v>
      </c>
      <c r="Q156" s="19">
        <f t="shared" si="38"/>
        <v>1.5012510425354462E-3</v>
      </c>
      <c r="R156" s="19">
        <v>1</v>
      </c>
      <c r="S156" s="19">
        <v>312</v>
      </c>
      <c r="T156" s="2">
        <v>0.25</v>
      </c>
      <c r="U156" s="17">
        <v>1</v>
      </c>
      <c r="V156" s="19">
        <v>1</v>
      </c>
      <c r="W156" s="19">
        <v>50</v>
      </c>
      <c r="X156" s="19">
        <f t="shared" si="39"/>
        <v>3.205128205128205E-3</v>
      </c>
      <c r="Y156" s="19">
        <f t="shared" si="40"/>
        <v>1.25</v>
      </c>
      <c r="Z156" s="19">
        <f t="shared" si="41"/>
        <v>0.02</v>
      </c>
      <c r="AA156" s="19">
        <f t="shared" si="42"/>
        <v>8.0128205128205125E-4</v>
      </c>
      <c r="AB156" s="19">
        <v>1</v>
      </c>
      <c r="AC156" s="19">
        <v>50</v>
      </c>
      <c r="AD156" s="4">
        <v>14</v>
      </c>
      <c r="AE156" s="4">
        <v>2</v>
      </c>
      <c r="AF156" s="3">
        <v>12</v>
      </c>
      <c r="AG156" s="3">
        <v>1</v>
      </c>
      <c r="AH156" s="19">
        <f t="shared" si="43"/>
        <v>2.3809523809523812E-3</v>
      </c>
      <c r="AI156" s="7" t="s">
        <v>620</v>
      </c>
      <c r="AJ156" s="19">
        <v>5.0624072072480292E-2</v>
      </c>
      <c r="AK156" s="19">
        <v>1.5012510425354462E-3</v>
      </c>
      <c r="AL156" s="19">
        <v>8.0128205128205125E-4</v>
      </c>
      <c r="AM156" s="19">
        <v>2.3809523809523812E-3</v>
      </c>
      <c r="AN156" s="19">
        <f t="shared" si="45"/>
        <v>-0.94469244245274986</v>
      </c>
      <c r="AO156" s="19">
        <v>1</v>
      </c>
    </row>
    <row r="157" spans="1:41" x14ac:dyDescent="0.25">
      <c r="A157" s="3" t="s">
        <v>622</v>
      </c>
      <c r="B157" s="7" t="s">
        <v>623</v>
      </c>
      <c r="C157" s="3" t="s">
        <v>624</v>
      </c>
      <c r="D157" s="19">
        <v>13</v>
      </c>
      <c r="E157" s="19">
        <v>1436</v>
      </c>
      <c r="F157" s="19">
        <f t="shared" si="33"/>
        <v>9.0529247910863513E-3</v>
      </c>
      <c r="G157" s="19">
        <f t="shared" si="34"/>
        <v>4.7046673921466331</v>
      </c>
      <c r="H157" s="19">
        <f t="shared" si="35"/>
        <v>4.2591000068179827E-2</v>
      </c>
      <c r="I157" s="19">
        <f t="shared" si="36"/>
        <v>0.4259100006817983</v>
      </c>
      <c r="J157" s="19">
        <v>263</v>
      </c>
      <c r="K157" s="19">
        <v>23980</v>
      </c>
      <c r="L157" s="19">
        <v>13</v>
      </c>
      <c r="M157" s="19">
        <v>50</v>
      </c>
      <c r="N157" s="19">
        <f t="shared" si="31"/>
        <v>1.0967472894078399E-2</v>
      </c>
      <c r="O157" s="19">
        <f t="shared" si="32"/>
        <v>0.26</v>
      </c>
      <c r="P157" s="19">
        <f t="shared" si="37"/>
        <v>2.8515429524603839E-3</v>
      </c>
      <c r="Q157" s="19">
        <f t="shared" si="38"/>
        <v>0.28515429524603841</v>
      </c>
      <c r="R157" s="19">
        <v>1</v>
      </c>
      <c r="S157" s="19">
        <v>312</v>
      </c>
      <c r="T157" s="2">
        <v>0</v>
      </c>
      <c r="U157" s="17">
        <v>1</v>
      </c>
      <c r="V157" s="19">
        <v>13</v>
      </c>
      <c r="W157" s="19">
        <v>50</v>
      </c>
      <c r="X157" s="19">
        <f t="shared" si="39"/>
        <v>3.205128205128205E-3</v>
      </c>
      <c r="Y157" s="19">
        <f t="shared" si="40"/>
        <v>1</v>
      </c>
      <c r="Z157" s="19">
        <f t="shared" si="41"/>
        <v>0.26</v>
      </c>
      <c r="AA157" s="19">
        <f t="shared" si="42"/>
        <v>8.3333333333333332E-3</v>
      </c>
      <c r="AB157" s="19">
        <v>13</v>
      </c>
      <c r="AC157" s="19">
        <v>50</v>
      </c>
      <c r="AD157" s="4">
        <v>14</v>
      </c>
      <c r="AE157" s="4">
        <v>3</v>
      </c>
      <c r="AF157" s="3">
        <v>12</v>
      </c>
      <c r="AG157" s="3">
        <v>2</v>
      </c>
      <c r="AH157" s="19">
        <f t="shared" si="43"/>
        <v>9.285714285714286E-2</v>
      </c>
      <c r="AI157" s="7" t="s">
        <v>623</v>
      </c>
      <c r="AJ157" s="19">
        <v>0.4259100006817983</v>
      </c>
      <c r="AK157" s="19">
        <v>0.28515429524603841</v>
      </c>
      <c r="AL157" s="19">
        <v>8.3333333333333332E-3</v>
      </c>
      <c r="AM157" s="19">
        <v>9.285714285714286E-2</v>
      </c>
      <c r="AN157" s="19">
        <f t="shared" si="44"/>
        <v>1.8122547721183129</v>
      </c>
      <c r="AO157" s="19">
        <v>0</v>
      </c>
    </row>
    <row r="158" spans="1:41" ht="30" x14ac:dyDescent="0.25">
      <c r="A158" s="14" t="s">
        <v>625</v>
      </c>
      <c r="B158" s="5" t="s">
        <v>626</v>
      </c>
      <c r="C158" s="5" t="s">
        <v>627</v>
      </c>
      <c r="D158" s="19">
        <v>7</v>
      </c>
      <c r="E158" s="19">
        <v>1436</v>
      </c>
      <c r="F158" s="19">
        <f t="shared" si="33"/>
        <v>4.8746518105849583E-3</v>
      </c>
      <c r="G158" s="19">
        <f t="shared" si="34"/>
        <v>5.3237066005528559</v>
      </c>
      <c r="H158" s="19">
        <f t="shared" si="35"/>
        <v>2.5951216019408072E-2</v>
      </c>
      <c r="I158" s="19">
        <f t="shared" si="36"/>
        <v>0.25951216019408074</v>
      </c>
      <c r="J158" s="19">
        <v>135</v>
      </c>
      <c r="K158" s="19">
        <v>23980</v>
      </c>
      <c r="L158" s="19">
        <v>7</v>
      </c>
      <c r="M158" s="19">
        <v>50</v>
      </c>
      <c r="N158" s="19">
        <f t="shared" si="31"/>
        <v>5.6296914095079233E-3</v>
      </c>
      <c r="O158" s="19">
        <f t="shared" si="32"/>
        <v>0.14000000000000001</v>
      </c>
      <c r="P158" s="19">
        <f t="shared" si="37"/>
        <v>7.8815679733110937E-4</v>
      </c>
      <c r="Q158" s="19">
        <f t="shared" si="38"/>
        <v>7.8815679733110933E-2</v>
      </c>
      <c r="R158" s="19">
        <v>1</v>
      </c>
      <c r="S158" s="19">
        <v>312</v>
      </c>
      <c r="T158" s="2">
        <v>0</v>
      </c>
      <c r="U158" s="17">
        <v>1</v>
      </c>
      <c r="V158" s="19">
        <v>7</v>
      </c>
      <c r="W158" s="19">
        <v>50</v>
      </c>
      <c r="X158" s="19">
        <f t="shared" si="39"/>
        <v>3.205128205128205E-3</v>
      </c>
      <c r="Y158" s="19">
        <f t="shared" si="40"/>
        <v>1</v>
      </c>
      <c r="Z158" s="19">
        <f t="shared" si="41"/>
        <v>0.14000000000000001</v>
      </c>
      <c r="AA158" s="19">
        <f t="shared" si="42"/>
        <v>4.4871794871794877E-3</v>
      </c>
      <c r="AB158" s="19">
        <v>7</v>
      </c>
      <c r="AC158" s="19">
        <v>50</v>
      </c>
      <c r="AD158" s="4">
        <v>14</v>
      </c>
      <c r="AE158" s="4">
        <v>2</v>
      </c>
      <c r="AF158" s="3">
        <v>12</v>
      </c>
      <c r="AG158" s="3">
        <v>2</v>
      </c>
      <c r="AH158" s="19">
        <f t="shared" si="43"/>
        <v>3.3333333333333333E-2</v>
      </c>
      <c r="AI158" s="5" t="s">
        <v>626</v>
      </c>
      <c r="AJ158" s="19">
        <v>0.25951216019408074</v>
      </c>
      <c r="AK158" s="19">
        <v>7.8815679733110933E-2</v>
      </c>
      <c r="AL158" s="19">
        <v>4.4871794871794877E-3</v>
      </c>
      <c r="AM158" s="19">
        <v>3.3333333333333333E-2</v>
      </c>
      <c r="AN158" s="19">
        <f t="shared" si="44"/>
        <v>1.3761483527477045</v>
      </c>
      <c r="AO158" s="19">
        <v>0</v>
      </c>
    </row>
    <row r="159" spans="1:41" x14ac:dyDescent="0.25">
      <c r="A159" s="3"/>
      <c r="B159" s="7" t="s">
        <v>628</v>
      </c>
      <c r="C159" s="3" t="s">
        <v>629</v>
      </c>
      <c r="D159" s="19">
        <v>22</v>
      </c>
      <c r="E159" s="19">
        <v>1436</v>
      </c>
      <c r="F159" s="19">
        <f t="shared" si="33"/>
        <v>1.532033426183844E-2</v>
      </c>
      <c r="G159" s="19">
        <f t="shared" si="34"/>
        <v>4.1785742962498533</v>
      </c>
      <c r="H159" s="19">
        <f t="shared" si="35"/>
        <v>6.4017154956474073E-2</v>
      </c>
      <c r="I159" s="19">
        <f t="shared" si="36"/>
        <v>0.64017154956474076</v>
      </c>
      <c r="J159" s="19">
        <v>361</v>
      </c>
      <c r="K159" s="19">
        <v>23980</v>
      </c>
      <c r="L159" s="19">
        <v>22</v>
      </c>
      <c r="M159" s="19">
        <v>50</v>
      </c>
      <c r="N159" s="19">
        <f t="shared" si="31"/>
        <v>1.5054211843202669E-2</v>
      </c>
      <c r="O159" s="19">
        <f t="shared" si="32"/>
        <v>0.44</v>
      </c>
      <c r="P159" s="19">
        <f t="shared" si="37"/>
        <v>6.6238532110091744E-3</v>
      </c>
      <c r="Q159" s="19">
        <f t="shared" si="38"/>
        <v>0.66238532110091741</v>
      </c>
      <c r="R159" s="19">
        <v>1</v>
      </c>
      <c r="S159" s="19">
        <v>312</v>
      </c>
      <c r="T159" s="2">
        <v>0</v>
      </c>
      <c r="U159" s="17">
        <v>1</v>
      </c>
      <c r="V159" s="19">
        <v>22</v>
      </c>
      <c r="W159" s="19">
        <v>50</v>
      </c>
      <c r="X159" s="19">
        <f t="shared" si="39"/>
        <v>3.205128205128205E-3</v>
      </c>
      <c r="Y159" s="19">
        <f t="shared" si="40"/>
        <v>1</v>
      </c>
      <c r="Z159" s="19">
        <f t="shared" si="41"/>
        <v>0.44</v>
      </c>
      <c r="AA159" s="19">
        <f t="shared" si="42"/>
        <v>1.4102564102564101E-2</v>
      </c>
      <c r="AB159" s="19">
        <v>22</v>
      </c>
      <c r="AC159" s="19">
        <v>50</v>
      </c>
      <c r="AD159" s="4">
        <v>14</v>
      </c>
      <c r="AE159" s="4">
        <v>6</v>
      </c>
      <c r="AF159" s="3">
        <v>12</v>
      </c>
      <c r="AG159" s="3">
        <v>6</v>
      </c>
      <c r="AH159" s="19">
        <f t="shared" si="43"/>
        <v>0.94285714285714284</v>
      </c>
      <c r="AI159" s="7" t="s">
        <v>628</v>
      </c>
      <c r="AJ159" s="19">
        <v>0.64017154956474076</v>
      </c>
      <c r="AK159" s="19">
        <v>0.66238532110091741</v>
      </c>
      <c r="AL159" s="19">
        <v>1.4102564102564101E-2</v>
      </c>
      <c r="AM159" s="19">
        <v>0.94285714285714284</v>
      </c>
      <c r="AN159" s="19">
        <f t="shared" si="44"/>
        <v>3.259516577625365</v>
      </c>
      <c r="AO159" s="19">
        <v>0</v>
      </c>
    </row>
    <row r="160" spans="1:41" x14ac:dyDescent="0.25">
      <c r="A160" s="3"/>
      <c r="B160" s="7" t="s">
        <v>630</v>
      </c>
      <c r="C160" s="3" t="s">
        <v>826</v>
      </c>
      <c r="D160" s="19">
        <v>31</v>
      </c>
      <c r="E160" s="19">
        <v>1436</v>
      </c>
      <c r="F160" s="19">
        <f t="shared" si="33"/>
        <v>2.1587743732590529E-2</v>
      </c>
      <c r="G160" s="19">
        <f t="shared" si="34"/>
        <v>3.8356295451230231</v>
      </c>
      <c r="H160" s="19">
        <f t="shared" si="35"/>
        <v>8.2802587673268604E-2</v>
      </c>
      <c r="I160" s="19">
        <f t="shared" si="36"/>
        <v>0.82802587673268602</v>
      </c>
      <c r="J160" s="19">
        <v>392</v>
      </c>
      <c r="K160" s="19">
        <v>23980</v>
      </c>
      <c r="L160" s="19">
        <v>31</v>
      </c>
      <c r="M160" s="19">
        <v>50</v>
      </c>
      <c r="N160" s="19">
        <f t="shared" si="31"/>
        <v>1.634695579649708E-2</v>
      </c>
      <c r="O160" s="19">
        <f t="shared" si="32"/>
        <v>0.62</v>
      </c>
      <c r="P160" s="19">
        <f t="shared" si="37"/>
        <v>1.013511259382819E-2</v>
      </c>
      <c r="Q160" s="19">
        <f t="shared" si="38"/>
        <v>1.0135112593828191</v>
      </c>
      <c r="R160" s="19">
        <v>2</v>
      </c>
      <c r="S160" s="19">
        <v>312</v>
      </c>
      <c r="T160" s="2">
        <v>0.25</v>
      </c>
      <c r="U160" s="17">
        <v>2</v>
      </c>
      <c r="V160" s="19">
        <v>31</v>
      </c>
      <c r="W160" s="19">
        <v>50</v>
      </c>
      <c r="X160" s="19">
        <f t="shared" si="39"/>
        <v>6.41025641025641E-3</v>
      </c>
      <c r="Y160" s="19">
        <f t="shared" si="40"/>
        <v>2.25</v>
      </c>
      <c r="Z160" s="19">
        <f t="shared" si="41"/>
        <v>0.62</v>
      </c>
      <c r="AA160" s="19">
        <f t="shared" si="42"/>
        <v>8.9423076923076925E-2</v>
      </c>
      <c r="AB160" s="19">
        <v>31</v>
      </c>
      <c r="AC160" s="19">
        <v>50</v>
      </c>
      <c r="AD160" s="4">
        <v>14</v>
      </c>
      <c r="AE160" s="4">
        <v>5</v>
      </c>
      <c r="AF160" s="3">
        <v>12</v>
      </c>
      <c r="AG160" s="3">
        <v>5</v>
      </c>
      <c r="AH160" s="19">
        <f t="shared" si="43"/>
        <v>0.92261904761904767</v>
      </c>
      <c r="AI160" s="7" t="s">
        <v>630</v>
      </c>
      <c r="AJ160" s="19">
        <v>0.82802587673268602</v>
      </c>
      <c r="AK160" s="19">
        <v>1.0135112593828191</v>
      </c>
      <c r="AL160" s="19">
        <v>8.9423076923076925E-2</v>
      </c>
      <c r="AM160" s="19">
        <v>0.92261904761904767</v>
      </c>
      <c r="AN160" s="19">
        <f t="shared" si="44"/>
        <v>3.8535792606576296</v>
      </c>
      <c r="AO160" s="19">
        <v>0</v>
      </c>
    </row>
    <row r="161" spans="1:41" ht="30" x14ac:dyDescent="0.25">
      <c r="A161" s="3" t="s">
        <v>631</v>
      </c>
      <c r="B161" s="7" t="s">
        <v>632</v>
      </c>
      <c r="C161" s="3" t="s">
        <v>633</v>
      </c>
      <c r="D161" s="19">
        <v>4</v>
      </c>
      <c r="E161" s="19">
        <v>1436</v>
      </c>
      <c r="F161" s="19">
        <f t="shared" si="33"/>
        <v>2.7855153203342618E-3</v>
      </c>
      <c r="G161" s="19">
        <f t="shared" si="34"/>
        <v>5.8833223884882786</v>
      </c>
      <c r="H161" s="19">
        <f t="shared" si="35"/>
        <v>1.6388084647599662E-2</v>
      </c>
      <c r="I161" s="19">
        <f t="shared" si="36"/>
        <v>0.16388084647599663</v>
      </c>
      <c r="J161" s="19">
        <v>77</v>
      </c>
      <c r="K161" s="19">
        <v>23980</v>
      </c>
      <c r="L161" s="19">
        <v>4</v>
      </c>
      <c r="M161" s="19">
        <v>50</v>
      </c>
      <c r="N161" s="19">
        <f t="shared" si="31"/>
        <v>3.2110091743119268E-3</v>
      </c>
      <c r="O161" s="19">
        <f t="shared" si="32"/>
        <v>0.08</v>
      </c>
      <c r="P161" s="19">
        <f t="shared" si="37"/>
        <v>2.5688073394495415E-4</v>
      </c>
      <c r="Q161" s="19">
        <f t="shared" si="38"/>
        <v>2.5688073394495414E-2</v>
      </c>
      <c r="R161" s="19">
        <v>1</v>
      </c>
      <c r="S161" s="19">
        <v>312</v>
      </c>
      <c r="T161" s="2">
        <v>0</v>
      </c>
      <c r="U161" s="17">
        <v>1</v>
      </c>
      <c r="V161" s="19">
        <v>4</v>
      </c>
      <c r="W161" s="19">
        <v>50</v>
      </c>
      <c r="X161" s="19">
        <f t="shared" si="39"/>
        <v>3.205128205128205E-3</v>
      </c>
      <c r="Y161" s="19">
        <f t="shared" si="40"/>
        <v>1</v>
      </c>
      <c r="Z161" s="19">
        <f t="shared" si="41"/>
        <v>0.08</v>
      </c>
      <c r="AA161" s="19">
        <f t="shared" si="42"/>
        <v>2.5641025641025641E-3</v>
      </c>
      <c r="AB161" s="19">
        <v>4</v>
      </c>
      <c r="AC161" s="19">
        <v>50</v>
      </c>
      <c r="AD161" s="4">
        <v>14</v>
      </c>
      <c r="AE161" s="4">
        <v>1</v>
      </c>
      <c r="AF161" s="3">
        <v>12</v>
      </c>
      <c r="AG161" s="3">
        <v>2</v>
      </c>
      <c r="AH161" s="19">
        <f t="shared" si="43"/>
        <v>9.5238095238095247E-3</v>
      </c>
      <c r="AI161" s="7" t="s">
        <v>632</v>
      </c>
      <c r="AJ161" s="19">
        <v>0.16388084647599663</v>
      </c>
      <c r="AK161" s="19">
        <v>2.5688073394495414E-2</v>
      </c>
      <c r="AL161" s="19">
        <v>2.5641025641025641E-3</v>
      </c>
      <c r="AM161" s="19">
        <v>9.5238095238095247E-3</v>
      </c>
      <c r="AN161" s="19">
        <f>(AJ161+AK161+AL161+AM161)-1</f>
        <v>-0.79834316804159589</v>
      </c>
      <c r="AO161" s="19">
        <v>1</v>
      </c>
    </row>
    <row r="162" spans="1:41" ht="30" x14ac:dyDescent="0.25">
      <c r="A162" s="3" t="s">
        <v>634</v>
      </c>
      <c r="B162" s="7" t="s">
        <v>635</v>
      </c>
      <c r="C162" s="3" t="s">
        <v>636</v>
      </c>
      <c r="D162" s="19">
        <v>1</v>
      </c>
      <c r="E162" s="19">
        <v>1436</v>
      </c>
      <c r="F162" s="19">
        <f t="shared" si="33"/>
        <v>6.9637883008356546E-4</v>
      </c>
      <c r="G162" s="19">
        <f t="shared" si="34"/>
        <v>7.2696167496081694</v>
      </c>
      <c r="H162" s="19">
        <f t="shared" si="35"/>
        <v>5.0624072072480292E-3</v>
      </c>
      <c r="I162" s="19">
        <f t="shared" si="36"/>
        <v>5.0624072072480292E-2</v>
      </c>
      <c r="J162" s="19">
        <v>29</v>
      </c>
      <c r="K162" s="19">
        <v>23980</v>
      </c>
      <c r="L162" s="19">
        <v>1</v>
      </c>
      <c r="M162" s="19">
        <v>50</v>
      </c>
      <c r="N162" s="19">
        <f t="shared" si="31"/>
        <v>1.2093411175979982E-3</v>
      </c>
      <c r="O162" s="19">
        <f t="shared" si="32"/>
        <v>0.02</v>
      </c>
      <c r="P162" s="19">
        <f t="shared" si="37"/>
        <v>2.4186822351959964E-5</v>
      </c>
      <c r="Q162" s="19">
        <f t="shared" si="38"/>
        <v>2.4186822351959965E-3</v>
      </c>
      <c r="R162" s="19">
        <v>1</v>
      </c>
      <c r="S162" s="19">
        <v>312</v>
      </c>
      <c r="T162" s="2">
        <v>0</v>
      </c>
      <c r="U162" s="17">
        <v>1</v>
      </c>
      <c r="V162" s="19">
        <v>1</v>
      </c>
      <c r="W162" s="19">
        <v>50</v>
      </c>
      <c r="X162" s="19">
        <f t="shared" si="39"/>
        <v>3.205128205128205E-3</v>
      </c>
      <c r="Y162" s="19">
        <f t="shared" si="40"/>
        <v>1</v>
      </c>
      <c r="Z162" s="19">
        <f t="shared" si="41"/>
        <v>0.02</v>
      </c>
      <c r="AA162" s="19">
        <f t="shared" si="42"/>
        <v>6.4102564102564103E-4</v>
      </c>
      <c r="AB162" s="19">
        <v>1</v>
      </c>
      <c r="AC162" s="19">
        <v>50</v>
      </c>
      <c r="AD162" s="4">
        <v>14</v>
      </c>
      <c r="AE162" s="4">
        <v>1</v>
      </c>
      <c r="AF162" s="3">
        <v>12</v>
      </c>
      <c r="AG162" s="3">
        <v>2</v>
      </c>
      <c r="AH162" s="19">
        <f t="shared" si="43"/>
        <v>2.3809523809523812E-3</v>
      </c>
      <c r="AI162" s="7" t="s">
        <v>635</v>
      </c>
      <c r="AJ162" s="19">
        <v>5.0624072072480292E-2</v>
      </c>
      <c r="AK162" s="19">
        <v>2.4186822351959965E-3</v>
      </c>
      <c r="AL162" s="19">
        <v>6.4102564102564103E-4</v>
      </c>
      <c r="AM162" s="19">
        <v>2.3809523809523812E-3</v>
      </c>
      <c r="AN162" s="19">
        <f t="shared" si="44"/>
        <v>1.0560647323296544</v>
      </c>
      <c r="AO162" s="19">
        <v>0</v>
      </c>
    </row>
    <row r="163" spans="1:41" ht="30" x14ac:dyDescent="0.25">
      <c r="A163" s="3" t="s">
        <v>637</v>
      </c>
      <c r="B163" s="7" t="s">
        <v>638</v>
      </c>
      <c r="C163" s="3" t="s">
        <v>639</v>
      </c>
      <c r="D163" s="19">
        <v>7</v>
      </c>
      <c r="E163" s="19">
        <v>1436</v>
      </c>
      <c r="F163" s="19">
        <f t="shared" si="33"/>
        <v>4.8746518105849583E-3</v>
      </c>
      <c r="G163" s="19">
        <f t="shared" si="34"/>
        <v>5.3237066005528559</v>
      </c>
      <c r="H163" s="19">
        <f t="shared" si="35"/>
        <v>2.5951216019408072E-2</v>
      </c>
      <c r="I163" s="19">
        <f t="shared" si="36"/>
        <v>0.25951216019408074</v>
      </c>
      <c r="J163" s="19">
        <v>182</v>
      </c>
      <c r="K163" s="19">
        <v>23980</v>
      </c>
      <c r="L163" s="19">
        <v>7</v>
      </c>
      <c r="M163" s="19">
        <v>50</v>
      </c>
      <c r="N163" s="19">
        <f t="shared" si="31"/>
        <v>7.5896580483736445E-3</v>
      </c>
      <c r="O163" s="19">
        <f t="shared" si="32"/>
        <v>0.14000000000000001</v>
      </c>
      <c r="P163" s="19">
        <f t="shared" si="37"/>
        <v>1.0625521267723103E-3</v>
      </c>
      <c r="Q163" s="19">
        <f t="shared" si="38"/>
        <v>0.10625521267723104</v>
      </c>
      <c r="R163" s="19">
        <v>3</v>
      </c>
      <c r="S163" s="19">
        <v>312</v>
      </c>
      <c r="T163" s="2">
        <v>0.25</v>
      </c>
      <c r="U163" s="17">
        <v>3</v>
      </c>
      <c r="V163" s="19">
        <v>7</v>
      </c>
      <c r="W163" s="19">
        <v>50</v>
      </c>
      <c r="X163" s="19">
        <f t="shared" si="39"/>
        <v>9.6153846153846159E-3</v>
      </c>
      <c r="Y163" s="19">
        <f t="shared" si="40"/>
        <v>3.25</v>
      </c>
      <c r="Z163" s="19">
        <f t="shared" si="41"/>
        <v>0.14000000000000001</v>
      </c>
      <c r="AA163" s="19">
        <f t="shared" si="42"/>
        <v>4.3750000000000004E-2</v>
      </c>
      <c r="AB163" s="19">
        <v>7</v>
      </c>
      <c r="AC163" s="19">
        <v>50</v>
      </c>
      <c r="AD163" s="4">
        <v>14</v>
      </c>
      <c r="AE163" s="4">
        <v>2</v>
      </c>
      <c r="AF163" s="3">
        <v>12</v>
      </c>
      <c r="AG163" s="3">
        <v>1</v>
      </c>
      <c r="AH163" s="19">
        <f t="shared" si="43"/>
        <v>1.6666666666666666E-2</v>
      </c>
      <c r="AI163" s="7" t="s">
        <v>638</v>
      </c>
      <c r="AJ163" s="19">
        <v>0.25951216019408074</v>
      </c>
      <c r="AK163" s="19">
        <v>0.10625521267723104</v>
      </c>
      <c r="AL163" s="19">
        <v>4.3750000000000004E-2</v>
      </c>
      <c r="AM163" s="19">
        <v>1.6666666666666666E-2</v>
      </c>
      <c r="AN163" s="19">
        <f t="shared" si="44"/>
        <v>1.4261840395379783</v>
      </c>
      <c r="AO163" s="19">
        <v>0</v>
      </c>
    </row>
    <row r="164" spans="1:41" x14ac:dyDescent="0.25">
      <c r="A164" s="3"/>
      <c r="B164" s="7" t="s">
        <v>640</v>
      </c>
      <c r="C164" s="3" t="s">
        <v>641</v>
      </c>
      <c r="D164" s="19">
        <v>4</v>
      </c>
      <c r="E164" s="19">
        <v>1436</v>
      </c>
      <c r="F164" s="19">
        <f t="shared" si="33"/>
        <v>2.7855153203342618E-3</v>
      </c>
      <c r="G164" s="19">
        <f t="shared" si="34"/>
        <v>5.8833223884882786</v>
      </c>
      <c r="H164" s="19">
        <f t="shared" si="35"/>
        <v>1.6388084647599662E-2</v>
      </c>
      <c r="I164" s="19">
        <f t="shared" si="36"/>
        <v>0.16388084647599663</v>
      </c>
      <c r="J164" s="19">
        <v>117</v>
      </c>
      <c r="K164" s="19">
        <v>23980</v>
      </c>
      <c r="L164" s="19">
        <v>4</v>
      </c>
      <c r="M164" s="19">
        <v>50</v>
      </c>
      <c r="N164" s="19">
        <f t="shared" si="31"/>
        <v>4.8790658882402003E-3</v>
      </c>
      <c r="O164" s="19">
        <f t="shared" si="32"/>
        <v>0.08</v>
      </c>
      <c r="P164" s="19">
        <f t="shared" si="37"/>
        <v>3.9032527105921605E-4</v>
      </c>
      <c r="Q164" s="19">
        <f t="shared" si="38"/>
        <v>3.9032527105921602E-2</v>
      </c>
      <c r="R164" s="19">
        <v>1</v>
      </c>
      <c r="S164" s="19">
        <v>312</v>
      </c>
      <c r="T164" s="2">
        <v>0</v>
      </c>
      <c r="U164" s="17">
        <v>1</v>
      </c>
      <c r="V164" s="19">
        <v>4</v>
      </c>
      <c r="W164" s="19">
        <v>50</v>
      </c>
      <c r="X164" s="19">
        <f t="shared" si="39"/>
        <v>3.205128205128205E-3</v>
      </c>
      <c r="Y164" s="19">
        <f t="shared" si="40"/>
        <v>1</v>
      </c>
      <c r="Z164" s="19">
        <f t="shared" si="41"/>
        <v>0.08</v>
      </c>
      <c r="AA164" s="19">
        <f t="shared" si="42"/>
        <v>2.5641025641025641E-3</v>
      </c>
      <c r="AB164" s="19">
        <v>4</v>
      </c>
      <c r="AC164" s="19">
        <v>50</v>
      </c>
      <c r="AD164" s="4">
        <v>14</v>
      </c>
      <c r="AE164" s="4">
        <v>3</v>
      </c>
      <c r="AF164" s="3">
        <v>12</v>
      </c>
      <c r="AG164" s="3">
        <v>2</v>
      </c>
      <c r="AH164" s="19">
        <f t="shared" si="43"/>
        <v>2.8571428571428571E-2</v>
      </c>
      <c r="AI164" s="7" t="s">
        <v>640</v>
      </c>
      <c r="AJ164" s="19">
        <v>0.16388084647599663</v>
      </c>
      <c r="AK164" s="19">
        <v>3.9032527105921602E-2</v>
      </c>
      <c r="AL164" s="19">
        <v>2.5641025641025641E-3</v>
      </c>
      <c r="AM164" s="19">
        <v>2.8571428571428571E-2</v>
      </c>
      <c r="AN164" s="19">
        <f t="shared" si="44"/>
        <v>1.2340489047174494</v>
      </c>
      <c r="AO164" s="19">
        <v>0</v>
      </c>
    </row>
    <row r="165" spans="1:41" x14ac:dyDescent="0.25">
      <c r="A165" s="3" t="s">
        <v>642</v>
      </c>
      <c r="B165" s="9" t="s">
        <v>643</v>
      </c>
      <c r="C165" s="5" t="s">
        <v>644</v>
      </c>
      <c r="D165" s="19">
        <v>1</v>
      </c>
      <c r="E165" s="19">
        <v>1436</v>
      </c>
      <c r="F165" s="19">
        <f t="shared" si="33"/>
        <v>6.9637883008356546E-4</v>
      </c>
      <c r="G165" s="19">
        <f t="shared" si="34"/>
        <v>7.2696167496081694</v>
      </c>
      <c r="H165" s="19">
        <f t="shared" si="35"/>
        <v>5.0624072072480292E-3</v>
      </c>
      <c r="I165" s="19">
        <f t="shared" si="36"/>
        <v>5.0624072072480292E-2</v>
      </c>
      <c r="J165" s="19">
        <v>20</v>
      </c>
      <c r="K165" s="19">
        <v>23980</v>
      </c>
      <c r="L165" s="19">
        <v>1</v>
      </c>
      <c r="M165" s="19">
        <v>50</v>
      </c>
      <c r="N165" s="19">
        <f t="shared" si="31"/>
        <v>8.3402835696413675E-4</v>
      </c>
      <c r="O165" s="19">
        <f t="shared" si="32"/>
        <v>0.02</v>
      </c>
      <c r="P165" s="19">
        <f t="shared" si="37"/>
        <v>1.6680567139282734E-5</v>
      </c>
      <c r="Q165" s="19">
        <f t="shared" si="38"/>
        <v>1.6680567139282735E-3</v>
      </c>
      <c r="R165" s="19">
        <v>1</v>
      </c>
      <c r="S165" s="19">
        <v>312</v>
      </c>
      <c r="T165" s="2">
        <v>0</v>
      </c>
      <c r="U165" s="17">
        <v>1</v>
      </c>
      <c r="V165" s="19">
        <v>1</v>
      </c>
      <c r="W165" s="19">
        <v>50</v>
      </c>
      <c r="X165" s="19">
        <f t="shared" si="39"/>
        <v>3.205128205128205E-3</v>
      </c>
      <c r="Y165" s="19">
        <f t="shared" si="40"/>
        <v>1</v>
      </c>
      <c r="Z165" s="19">
        <f t="shared" si="41"/>
        <v>0.02</v>
      </c>
      <c r="AA165" s="19">
        <f t="shared" si="42"/>
        <v>6.4102564102564103E-4</v>
      </c>
      <c r="AB165" s="19">
        <v>1</v>
      </c>
      <c r="AC165" s="19">
        <v>50</v>
      </c>
      <c r="AD165" s="4">
        <v>14</v>
      </c>
      <c r="AE165" s="4">
        <v>3</v>
      </c>
      <c r="AF165" s="3">
        <v>12</v>
      </c>
      <c r="AG165" s="3">
        <v>2</v>
      </c>
      <c r="AH165" s="19">
        <f t="shared" si="43"/>
        <v>7.1428571428571426E-3</v>
      </c>
      <c r="AI165" s="9" t="s">
        <v>643</v>
      </c>
      <c r="AJ165" s="19">
        <v>5.0624072072480292E-2</v>
      </c>
      <c r="AK165" s="19">
        <v>1.6680567139282735E-3</v>
      </c>
      <c r="AL165" s="19">
        <v>6.4102564102564103E-4</v>
      </c>
      <c r="AM165" s="19">
        <v>7.1428571428571426E-3</v>
      </c>
      <c r="AN165" s="19">
        <f>(AJ165+AK165+AL165+AM165)-1</f>
        <v>-0.9399239884297087</v>
      </c>
      <c r="AO165" s="19">
        <v>1</v>
      </c>
    </row>
    <row r="166" spans="1:41" x14ac:dyDescent="0.25">
      <c r="A166" s="3" t="s">
        <v>645</v>
      </c>
      <c r="B166" s="7" t="s">
        <v>646</v>
      </c>
      <c r="C166" s="3" t="s">
        <v>827</v>
      </c>
      <c r="D166" s="19">
        <v>3</v>
      </c>
      <c r="E166" s="19">
        <v>1436</v>
      </c>
      <c r="F166" s="19">
        <f t="shared" si="33"/>
        <v>2.0891364902506965E-3</v>
      </c>
      <c r="G166" s="19">
        <f t="shared" si="34"/>
        <v>6.1710044609400594</v>
      </c>
      <c r="H166" s="19">
        <f t="shared" si="35"/>
        <v>1.2892070600849707E-2</v>
      </c>
      <c r="I166" s="19">
        <f t="shared" si="36"/>
        <v>0.12892070600849706</v>
      </c>
      <c r="J166" s="19">
        <v>18</v>
      </c>
      <c r="K166" s="19">
        <v>23980</v>
      </c>
      <c r="L166" s="19">
        <v>3</v>
      </c>
      <c r="M166" s="19">
        <v>50</v>
      </c>
      <c r="N166" s="19">
        <f t="shared" si="31"/>
        <v>7.5062552126772309E-4</v>
      </c>
      <c r="O166" s="19">
        <f t="shared" si="32"/>
        <v>0.06</v>
      </c>
      <c r="P166" s="19">
        <f t="shared" si="37"/>
        <v>4.5037531276063381E-5</v>
      </c>
      <c r="Q166" s="19">
        <f t="shared" si="38"/>
        <v>4.5037531276063379E-3</v>
      </c>
      <c r="R166" s="19">
        <v>3</v>
      </c>
      <c r="S166" s="19">
        <v>312</v>
      </c>
      <c r="T166" s="2">
        <v>0.25</v>
      </c>
      <c r="U166" s="17">
        <v>3</v>
      </c>
      <c r="V166" s="19">
        <v>3</v>
      </c>
      <c r="W166" s="19">
        <v>50</v>
      </c>
      <c r="X166" s="19">
        <f t="shared" si="39"/>
        <v>9.6153846153846159E-3</v>
      </c>
      <c r="Y166" s="19">
        <f t="shared" si="40"/>
        <v>3.25</v>
      </c>
      <c r="Z166" s="19">
        <f t="shared" si="41"/>
        <v>0.06</v>
      </c>
      <c r="AA166" s="19">
        <f t="shared" si="42"/>
        <v>1.8749999999999999E-2</v>
      </c>
      <c r="AB166" s="19">
        <v>3</v>
      </c>
      <c r="AC166" s="19">
        <v>50</v>
      </c>
      <c r="AD166" s="4">
        <v>14</v>
      </c>
      <c r="AE166" s="4">
        <v>2</v>
      </c>
      <c r="AF166" s="3">
        <v>12</v>
      </c>
      <c r="AG166" s="3">
        <v>1</v>
      </c>
      <c r="AH166" s="19">
        <f t="shared" si="43"/>
        <v>7.1428571428571418E-3</v>
      </c>
      <c r="AI166" s="7" t="s">
        <v>646</v>
      </c>
      <c r="AJ166" s="19">
        <v>0.12892070600849706</v>
      </c>
      <c r="AK166" s="19">
        <v>4.5037531276063379E-3</v>
      </c>
      <c r="AL166" s="19">
        <v>1.8749999999999999E-2</v>
      </c>
      <c r="AM166" s="19">
        <v>7.1428571428571418E-3</v>
      </c>
      <c r="AN166" s="19">
        <f t="shared" si="44"/>
        <v>1.1593173162789605</v>
      </c>
      <c r="AO166" s="19">
        <v>0</v>
      </c>
    </row>
    <row r="167" spans="1:41" x14ac:dyDescent="0.25">
      <c r="A167" s="3"/>
      <c r="B167" s="7" t="s">
        <v>647</v>
      </c>
      <c r="C167" s="3" t="s">
        <v>648</v>
      </c>
      <c r="D167" s="19">
        <v>10</v>
      </c>
      <c r="E167" s="19">
        <v>1436</v>
      </c>
      <c r="F167" s="19">
        <f t="shared" si="33"/>
        <v>6.9637883008356544E-3</v>
      </c>
      <c r="G167" s="19">
        <f t="shared" si="34"/>
        <v>4.9670316566141235</v>
      </c>
      <c r="H167" s="19">
        <f t="shared" si="35"/>
        <v>3.4589356940209773E-2</v>
      </c>
      <c r="I167" s="19">
        <f t="shared" si="36"/>
        <v>0.3458935694020977</v>
      </c>
      <c r="J167" s="19">
        <v>127</v>
      </c>
      <c r="K167" s="19">
        <v>23980</v>
      </c>
      <c r="L167" s="19">
        <v>10</v>
      </c>
      <c r="M167" s="19">
        <v>50</v>
      </c>
      <c r="N167" s="19">
        <f t="shared" si="31"/>
        <v>5.2960800667222682E-3</v>
      </c>
      <c r="O167" s="19">
        <f t="shared" si="32"/>
        <v>0.2</v>
      </c>
      <c r="P167" s="19">
        <f t="shared" si="37"/>
        <v>1.0592160133444538E-3</v>
      </c>
      <c r="Q167" s="19">
        <f t="shared" si="38"/>
        <v>0.10592160133444538</v>
      </c>
      <c r="R167" s="19">
        <v>1</v>
      </c>
      <c r="S167" s="19">
        <v>312</v>
      </c>
      <c r="T167" s="2">
        <v>0</v>
      </c>
      <c r="U167" s="17">
        <v>1</v>
      </c>
      <c r="V167" s="19">
        <v>10</v>
      </c>
      <c r="W167" s="19">
        <v>50</v>
      </c>
      <c r="X167" s="19">
        <f t="shared" si="39"/>
        <v>3.205128205128205E-3</v>
      </c>
      <c r="Y167" s="19">
        <f t="shared" si="40"/>
        <v>1</v>
      </c>
      <c r="Z167" s="19">
        <f t="shared" si="41"/>
        <v>0.2</v>
      </c>
      <c r="AA167" s="19">
        <f t="shared" si="42"/>
        <v>6.41025641025641E-3</v>
      </c>
      <c r="AB167" s="19">
        <v>10</v>
      </c>
      <c r="AC167" s="19">
        <v>50</v>
      </c>
      <c r="AD167" s="4">
        <v>14</v>
      </c>
      <c r="AE167" s="4">
        <v>1</v>
      </c>
      <c r="AF167" s="3">
        <v>12</v>
      </c>
      <c r="AG167" s="3">
        <v>1</v>
      </c>
      <c r="AH167" s="19">
        <f t="shared" si="43"/>
        <v>1.1904761904761906E-2</v>
      </c>
      <c r="AI167" s="7" t="s">
        <v>647</v>
      </c>
      <c r="AJ167" s="19">
        <v>0.3458935694020977</v>
      </c>
      <c r="AK167" s="19">
        <v>0.10592160133444538</v>
      </c>
      <c r="AL167" s="19">
        <v>6.41025641025641E-3</v>
      </c>
      <c r="AM167" s="19">
        <v>1.1904761904761906E-2</v>
      </c>
      <c r="AN167" s="19">
        <f t="shared" si="44"/>
        <v>1.4701301890515615</v>
      </c>
      <c r="AO167" s="19">
        <v>0</v>
      </c>
    </row>
    <row r="168" spans="1:41" x14ac:dyDescent="0.25">
      <c r="A168" s="3" t="s">
        <v>649</v>
      </c>
      <c r="B168" s="7" t="s">
        <v>650</v>
      </c>
      <c r="C168" s="3" t="s">
        <v>828</v>
      </c>
      <c r="D168" s="19">
        <v>5</v>
      </c>
      <c r="E168" s="19">
        <v>1436</v>
      </c>
      <c r="F168" s="19">
        <f t="shared" si="33"/>
        <v>3.4818941504178272E-3</v>
      </c>
      <c r="G168" s="19">
        <f t="shared" si="34"/>
        <v>5.6601788371740689</v>
      </c>
      <c r="H168" s="19">
        <f t="shared" si="35"/>
        <v>1.9708143583475168E-2</v>
      </c>
      <c r="I168" s="19">
        <f t="shared" si="36"/>
        <v>0.19708143583475168</v>
      </c>
      <c r="J168" s="19">
        <v>90</v>
      </c>
      <c r="K168" s="19">
        <v>23980</v>
      </c>
      <c r="L168" s="19">
        <v>5</v>
      </c>
      <c r="M168" s="19">
        <v>50</v>
      </c>
      <c r="N168" s="19">
        <f t="shared" si="31"/>
        <v>3.7531276063386154E-3</v>
      </c>
      <c r="O168" s="19">
        <f t="shared" si="32"/>
        <v>0.1</v>
      </c>
      <c r="P168" s="19">
        <f t="shared" si="37"/>
        <v>3.7531276063386155E-4</v>
      </c>
      <c r="Q168" s="19">
        <f t="shared" si="38"/>
        <v>3.7531276063386153E-2</v>
      </c>
      <c r="R168" s="19">
        <v>2</v>
      </c>
      <c r="S168" s="19">
        <v>312</v>
      </c>
      <c r="T168" s="2">
        <v>0.25</v>
      </c>
      <c r="U168" s="17">
        <v>2</v>
      </c>
      <c r="V168" s="19">
        <v>5</v>
      </c>
      <c r="W168" s="19">
        <v>50</v>
      </c>
      <c r="X168" s="19">
        <f t="shared" si="39"/>
        <v>6.41025641025641E-3</v>
      </c>
      <c r="Y168" s="19">
        <f t="shared" si="40"/>
        <v>2.25</v>
      </c>
      <c r="Z168" s="19">
        <f t="shared" si="41"/>
        <v>0.1</v>
      </c>
      <c r="AA168" s="19">
        <f t="shared" si="42"/>
        <v>1.4423076923076924E-2</v>
      </c>
      <c r="AB168" s="19">
        <v>5</v>
      </c>
      <c r="AC168" s="19">
        <v>50</v>
      </c>
      <c r="AD168" s="4">
        <v>14</v>
      </c>
      <c r="AE168" s="4">
        <v>3</v>
      </c>
      <c r="AF168" s="3">
        <v>12</v>
      </c>
      <c r="AG168" s="3">
        <v>3</v>
      </c>
      <c r="AH168" s="19">
        <f t="shared" si="43"/>
        <v>5.3571428571428575E-2</v>
      </c>
      <c r="AI168" s="7" t="s">
        <v>650</v>
      </c>
      <c r="AJ168" s="19">
        <v>0.19708143583475168</v>
      </c>
      <c r="AK168" s="19">
        <v>3.7531276063386153E-2</v>
      </c>
      <c r="AL168" s="19">
        <v>1.4423076923076924E-2</v>
      </c>
      <c r="AM168" s="19">
        <v>5.3571428571428575E-2</v>
      </c>
      <c r="AN168" s="19">
        <f t="shared" si="44"/>
        <v>1.3026072173926433</v>
      </c>
      <c r="AO168" s="19">
        <v>0</v>
      </c>
    </row>
    <row r="169" spans="1:41" x14ac:dyDescent="0.25">
      <c r="A169" s="3" t="s">
        <v>651</v>
      </c>
      <c r="B169" s="7" t="s">
        <v>652</v>
      </c>
      <c r="C169" s="3" t="s">
        <v>653</v>
      </c>
      <c r="D169" s="19">
        <v>3</v>
      </c>
      <c r="E169" s="19">
        <v>1436</v>
      </c>
      <c r="F169" s="19">
        <f t="shared" si="33"/>
        <v>2.0891364902506965E-3</v>
      </c>
      <c r="G169" s="19">
        <f t="shared" si="34"/>
        <v>6.1710044609400594</v>
      </c>
      <c r="H169" s="19">
        <f t="shared" si="35"/>
        <v>1.2892070600849707E-2</v>
      </c>
      <c r="I169" s="19">
        <f t="shared" si="36"/>
        <v>0.12892070600849706</v>
      </c>
      <c r="J169" s="19">
        <v>45</v>
      </c>
      <c r="K169" s="19">
        <v>23980</v>
      </c>
      <c r="L169" s="19">
        <v>3</v>
      </c>
      <c r="M169" s="19">
        <v>50</v>
      </c>
      <c r="N169" s="19">
        <f t="shared" si="31"/>
        <v>1.8765638031693077E-3</v>
      </c>
      <c r="O169" s="19">
        <f t="shared" si="32"/>
        <v>0.06</v>
      </c>
      <c r="P169" s="19">
        <f t="shared" si="37"/>
        <v>1.1259382819015846E-4</v>
      </c>
      <c r="Q169" s="19">
        <f t="shared" si="38"/>
        <v>1.1259382819015847E-2</v>
      </c>
      <c r="R169" s="19">
        <v>1</v>
      </c>
      <c r="S169" s="19">
        <v>312</v>
      </c>
      <c r="T169" s="2">
        <v>0</v>
      </c>
      <c r="U169" s="17">
        <v>1</v>
      </c>
      <c r="V169" s="19">
        <v>3</v>
      </c>
      <c r="W169" s="19">
        <v>50</v>
      </c>
      <c r="X169" s="19">
        <f t="shared" si="39"/>
        <v>3.205128205128205E-3</v>
      </c>
      <c r="Y169" s="19">
        <f t="shared" si="40"/>
        <v>1</v>
      </c>
      <c r="Z169" s="19">
        <f t="shared" si="41"/>
        <v>0.06</v>
      </c>
      <c r="AA169" s="19">
        <f t="shared" si="42"/>
        <v>1.9230769230769227E-3</v>
      </c>
      <c r="AB169" s="19">
        <v>3</v>
      </c>
      <c r="AC169" s="19">
        <v>50</v>
      </c>
      <c r="AD169" s="4">
        <v>14</v>
      </c>
      <c r="AE169" s="4">
        <v>3</v>
      </c>
      <c r="AF169" s="3">
        <v>12</v>
      </c>
      <c r="AG169" s="3">
        <v>1</v>
      </c>
      <c r="AH169" s="19">
        <f t="shared" si="43"/>
        <v>1.0714285714285713E-2</v>
      </c>
      <c r="AI169" s="7" t="s">
        <v>652</v>
      </c>
      <c r="AJ169" s="19">
        <v>0.12892070600849706</v>
      </c>
      <c r="AK169" s="19">
        <v>1.1259382819015847E-2</v>
      </c>
      <c r="AL169" s="19">
        <v>1.9230769230769227E-3</v>
      </c>
      <c r="AM169" s="19">
        <v>1.0714285714285713E-2</v>
      </c>
      <c r="AN169" s="19">
        <f t="shared" ref="AN169:AN171" si="46">(AJ169+AK169+AL169+AM169)-1</f>
        <v>-0.84718254853512454</v>
      </c>
      <c r="AO169" s="19">
        <v>1</v>
      </c>
    </row>
    <row r="170" spans="1:41" ht="30" x14ac:dyDescent="0.25">
      <c r="A170" s="4"/>
      <c r="B170" s="7" t="s">
        <v>654</v>
      </c>
      <c r="C170" s="3" t="s">
        <v>655</v>
      </c>
      <c r="D170" s="19">
        <v>2</v>
      </c>
      <c r="E170" s="19">
        <v>1436</v>
      </c>
      <c r="F170" s="19">
        <f t="shared" si="33"/>
        <v>1.3927576601671309E-3</v>
      </c>
      <c r="G170" s="19">
        <f t="shared" si="34"/>
        <v>6.576469569048224</v>
      </c>
      <c r="H170" s="19">
        <f t="shared" si="35"/>
        <v>9.1594283691479438E-3</v>
      </c>
      <c r="I170" s="19">
        <f t="shared" si="36"/>
        <v>9.1594283691479442E-2</v>
      </c>
      <c r="J170" s="19">
        <v>23</v>
      </c>
      <c r="K170" s="19">
        <v>23980</v>
      </c>
      <c r="L170" s="19">
        <v>2</v>
      </c>
      <c r="M170" s="19">
        <v>50</v>
      </c>
      <c r="N170" s="19">
        <f t="shared" si="31"/>
        <v>9.5913261050875728E-4</v>
      </c>
      <c r="O170" s="19">
        <f t="shared" si="32"/>
        <v>0.04</v>
      </c>
      <c r="P170" s="19">
        <f t="shared" si="37"/>
        <v>3.8365304420350293E-5</v>
      </c>
      <c r="Q170" s="19">
        <f t="shared" si="38"/>
        <v>3.8365304420350291E-3</v>
      </c>
      <c r="R170" s="19">
        <v>1</v>
      </c>
      <c r="S170" s="19">
        <v>312</v>
      </c>
      <c r="T170" s="2">
        <v>0</v>
      </c>
      <c r="U170" s="17">
        <v>1</v>
      </c>
      <c r="V170" s="19">
        <v>2</v>
      </c>
      <c r="W170" s="19">
        <v>50</v>
      </c>
      <c r="X170" s="19">
        <f t="shared" si="39"/>
        <v>3.205128205128205E-3</v>
      </c>
      <c r="Y170" s="19">
        <f t="shared" si="40"/>
        <v>1</v>
      </c>
      <c r="Z170" s="19">
        <f t="shared" si="41"/>
        <v>0.04</v>
      </c>
      <c r="AA170" s="19">
        <f t="shared" si="42"/>
        <v>1.2820512820512821E-3</v>
      </c>
      <c r="AB170" s="19">
        <v>2</v>
      </c>
      <c r="AC170" s="19">
        <v>50</v>
      </c>
      <c r="AD170" s="4">
        <v>14</v>
      </c>
      <c r="AE170" s="4">
        <v>1</v>
      </c>
      <c r="AF170" s="3">
        <v>12</v>
      </c>
      <c r="AG170" s="3">
        <v>1</v>
      </c>
      <c r="AH170" s="19">
        <f t="shared" si="43"/>
        <v>2.3809523809523812E-3</v>
      </c>
      <c r="AI170" s="7" t="s">
        <v>654</v>
      </c>
      <c r="AJ170" s="19">
        <v>9.1594283691479442E-2</v>
      </c>
      <c r="AK170" s="19">
        <v>3.8365304420350291E-3</v>
      </c>
      <c r="AL170" s="19">
        <v>1.2820512820512821E-3</v>
      </c>
      <c r="AM170" s="19">
        <v>2.3809523809523812E-3</v>
      </c>
      <c r="AN170" s="19">
        <f t="shared" si="46"/>
        <v>-0.90090618220348184</v>
      </c>
      <c r="AO170" s="19">
        <v>1</v>
      </c>
    </row>
    <row r="171" spans="1:41" ht="30" x14ac:dyDescent="0.25">
      <c r="A171" s="3"/>
      <c r="B171" s="7" t="s">
        <v>656</v>
      </c>
      <c r="C171" s="3" t="s">
        <v>657</v>
      </c>
      <c r="D171" s="19">
        <v>1</v>
      </c>
      <c r="E171" s="19">
        <v>1436</v>
      </c>
      <c r="F171" s="19">
        <f t="shared" si="33"/>
        <v>6.9637883008356546E-4</v>
      </c>
      <c r="G171" s="19">
        <f t="shared" si="34"/>
        <v>7.2696167496081694</v>
      </c>
      <c r="H171" s="19">
        <f t="shared" si="35"/>
        <v>5.0624072072480292E-3</v>
      </c>
      <c r="I171" s="19">
        <f t="shared" si="36"/>
        <v>5.0624072072480292E-2</v>
      </c>
      <c r="J171" s="19">
        <v>24</v>
      </c>
      <c r="K171" s="19">
        <v>23980</v>
      </c>
      <c r="L171" s="19">
        <v>1</v>
      </c>
      <c r="M171" s="19">
        <v>50</v>
      </c>
      <c r="N171" s="19">
        <f t="shared" si="31"/>
        <v>1.0008340283569641E-3</v>
      </c>
      <c r="O171" s="19">
        <f t="shared" si="32"/>
        <v>0.02</v>
      </c>
      <c r="P171" s="19">
        <f t="shared" si="37"/>
        <v>2.0016680567139281E-5</v>
      </c>
      <c r="Q171" s="19">
        <f t="shared" si="38"/>
        <v>2.0016680567139281E-3</v>
      </c>
      <c r="R171" s="19">
        <v>1</v>
      </c>
      <c r="S171" s="19">
        <v>312</v>
      </c>
      <c r="T171" s="2">
        <v>0</v>
      </c>
      <c r="U171" s="17">
        <v>1</v>
      </c>
      <c r="V171" s="19">
        <v>1</v>
      </c>
      <c r="W171" s="19">
        <v>50</v>
      </c>
      <c r="X171" s="19">
        <f t="shared" si="39"/>
        <v>3.205128205128205E-3</v>
      </c>
      <c r="Y171" s="19">
        <f t="shared" si="40"/>
        <v>1</v>
      </c>
      <c r="Z171" s="19">
        <f t="shared" si="41"/>
        <v>0.02</v>
      </c>
      <c r="AA171" s="19">
        <f t="shared" si="42"/>
        <v>6.4102564102564103E-4</v>
      </c>
      <c r="AB171" s="19">
        <v>1</v>
      </c>
      <c r="AC171" s="19">
        <v>50</v>
      </c>
      <c r="AD171" s="4">
        <v>14</v>
      </c>
      <c r="AE171" s="4">
        <v>1</v>
      </c>
      <c r="AF171" s="3">
        <v>12</v>
      </c>
      <c r="AG171" s="3">
        <v>1</v>
      </c>
      <c r="AH171" s="19">
        <f t="shared" si="43"/>
        <v>1.1904761904761906E-3</v>
      </c>
      <c r="AI171" s="7" t="s">
        <v>656</v>
      </c>
      <c r="AJ171" s="19">
        <v>5.0624072072480292E-2</v>
      </c>
      <c r="AK171" s="19">
        <v>2.0016680567139281E-3</v>
      </c>
      <c r="AL171" s="19">
        <v>6.4102564102564103E-4</v>
      </c>
      <c r="AM171" s="19">
        <v>1.1904761904761906E-3</v>
      </c>
      <c r="AN171" s="19">
        <f t="shared" si="46"/>
        <v>-0.94554275803930399</v>
      </c>
      <c r="AO171" s="19">
        <v>1</v>
      </c>
    </row>
    <row r="172" spans="1:41" ht="30" x14ac:dyDescent="0.25">
      <c r="A172" s="3"/>
      <c r="B172" s="10" t="s">
        <v>658</v>
      </c>
      <c r="C172" s="5" t="s">
        <v>659</v>
      </c>
      <c r="D172" s="19">
        <v>5</v>
      </c>
      <c r="E172" s="19">
        <v>1436</v>
      </c>
      <c r="F172" s="19">
        <f t="shared" si="33"/>
        <v>3.4818941504178272E-3</v>
      </c>
      <c r="G172" s="19">
        <f t="shared" si="34"/>
        <v>5.6601788371740689</v>
      </c>
      <c r="H172" s="19">
        <f t="shared" si="35"/>
        <v>1.9708143583475168E-2</v>
      </c>
      <c r="I172" s="19">
        <f t="shared" si="36"/>
        <v>0.19708143583475168</v>
      </c>
      <c r="J172" s="19">
        <v>91</v>
      </c>
      <c r="K172" s="19">
        <v>23980</v>
      </c>
      <c r="L172" s="19">
        <v>5</v>
      </c>
      <c r="M172" s="19">
        <v>50</v>
      </c>
      <c r="N172" s="19">
        <f t="shared" si="31"/>
        <v>3.7948290241868222E-3</v>
      </c>
      <c r="O172" s="19">
        <f t="shared" si="32"/>
        <v>0.1</v>
      </c>
      <c r="P172" s="19">
        <f t="shared" si="37"/>
        <v>3.7948290241868226E-4</v>
      </c>
      <c r="Q172" s="19">
        <f t="shared" si="38"/>
        <v>3.7948290241868222E-2</v>
      </c>
      <c r="R172" s="19">
        <v>1</v>
      </c>
      <c r="S172" s="19">
        <v>312</v>
      </c>
      <c r="T172" s="2">
        <v>0</v>
      </c>
      <c r="U172" s="17">
        <v>1</v>
      </c>
      <c r="V172" s="19">
        <v>5</v>
      </c>
      <c r="W172" s="19">
        <v>50</v>
      </c>
      <c r="X172" s="19">
        <f t="shared" si="39"/>
        <v>3.205128205128205E-3</v>
      </c>
      <c r="Y172" s="19">
        <f t="shared" si="40"/>
        <v>1</v>
      </c>
      <c r="Z172" s="19">
        <f t="shared" si="41"/>
        <v>0.1</v>
      </c>
      <c r="AA172" s="19">
        <f t="shared" si="42"/>
        <v>3.205128205128205E-3</v>
      </c>
      <c r="AB172" s="19">
        <v>5</v>
      </c>
      <c r="AC172" s="19">
        <v>50</v>
      </c>
      <c r="AD172" s="4">
        <v>14</v>
      </c>
      <c r="AE172" s="4">
        <v>2</v>
      </c>
      <c r="AF172" s="3">
        <v>12</v>
      </c>
      <c r="AG172" s="3">
        <v>1</v>
      </c>
      <c r="AH172" s="19">
        <f t="shared" si="43"/>
        <v>1.1904761904761906E-2</v>
      </c>
      <c r="AI172" s="10" t="s">
        <v>658</v>
      </c>
      <c r="AJ172" s="19">
        <v>0.19708143583475168</v>
      </c>
      <c r="AK172" s="19">
        <v>3.7948290241868222E-2</v>
      </c>
      <c r="AL172" s="19">
        <v>3.205128205128205E-3</v>
      </c>
      <c r="AM172" s="19">
        <v>1.1904761904761906E-2</v>
      </c>
      <c r="AN172" s="19">
        <f t="shared" si="44"/>
        <v>1.2501396161865099</v>
      </c>
      <c r="AO172" s="19">
        <v>0</v>
      </c>
    </row>
    <row r="173" spans="1:41" ht="30" x14ac:dyDescent="0.25">
      <c r="A173" s="3"/>
      <c r="B173" s="7" t="s">
        <v>660</v>
      </c>
      <c r="C173" s="3" t="s">
        <v>661</v>
      </c>
      <c r="D173" s="19">
        <v>1</v>
      </c>
      <c r="E173" s="19">
        <v>1436</v>
      </c>
      <c r="F173" s="19">
        <f t="shared" si="33"/>
        <v>6.9637883008356546E-4</v>
      </c>
      <c r="G173" s="19">
        <f t="shared" si="34"/>
        <v>7.2696167496081694</v>
      </c>
      <c r="H173" s="19">
        <f t="shared" si="35"/>
        <v>5.0624072072480292E-3</v>
      </c>
      <c r="I173" s="19">
        <f t="shared" si="36"/>
        <v>5.0624072072480292E-2</v>
      </c>
      <c r="J173" s="19">
        <v>22</v>
      </c>
      <c r="K173" s="19">
        <v>23980</v>
      </c>
      <c r="L173" s="19">
        <v>1</v>
      </c>
      <c r="M173" s="19">
        <v>50</v>
      </c>
      <c r="N173" s="19">
        <f t="shared" si="31"/>
        <v>9.1743119266055051E-4</v>
      </c>
      <c r="O173" s="19">
        <f t="shared" si="32"/>
        <v>0.02</v>
      </c>
      <c r="P173" s="19">
        <f t="shared" si="37"/>
        <v>1.8348623853211011E-5</v>
      </c>
      <c r="Q173" s="19">
        <f t="shared" si="38"/>
        <v>1.834862385321101E-3</v>
      </c>
      <c r="R173" s="19">
        <v>1</v>
      </c>
      <c r="S173" s="19">
        <v>312</v>
      </c>
      <c r="T173" s="2">
        <v>0</v>
      </c>
      <c r="U173" s="17">
        <v>1</v>
      </c>
      <c r="V173" s="19">
        <v>1</v>
      </c>
      <c r="W173" s="19">
        <v>50</v>
      </c>
      <c r="X173" s="19">
        <f t="shared" si="39"/>
        <v>3.205128205128205E-3</v>
      </c>
      <c r="Y173" s="19">
        <f t="shared" si="40"/>
        <v>1</v>
      </c>
      <c r="Z173" s="19">
        <f t="shared" si="41"/>
        <v>0.02</v>
      </c>
      <c r="AA173" s="19">
        <f t="shared" si="42"/>
        <v>6.4102564102564103E-4</v>
      </c>
      <c r="AB173" s="19">
        <v>1</v>
      </c>
      <c r="AC173" s="19">
        <v>50</v>
      </c>
      <c r="AD173" s="4">
        <v>14</v>
      </c>
      <c r="AE173" s="4">
        <v>1</v>
      </c>
      <c r="AF173" s="3">
        <v>12</v>
      </c>
      <c r="AG173" s="3">
        <v>1</v>
      </c>
      <c r="AH173" s="19">
        <f t="shared" si="43"/>
        <v>1.1904761904761906E-3</v>
      </c>
      <c r="AI173" s="7" t="s">
        <v>660</v>
      </c>
      <c r="AJ173" s="19">
        <v>5.0624072072480292E-2</v>
      </c>
      <c r="AK173" s="19">
        <v>1.834862385321101E-3</v>
      </c>
      <c r="AL173" s="19">
        <v>6.4102564102564103E-4</v>
      </c>
      <c r="AM173" s="19">
        <v>1.1904761904761906E-3</v>
      </c>
      <c r="AN173" s="19">
        <f t="shared" ref="AN173:AN174" si="47">(AJ173+AK173+AL173+AM173)-1</f>
        <v>-0.94570956371069681</v>
      </c>
      <c r="AO173" s="19">
        <v>1</v>
      </c>
    </row>
    <row r="174" spans="1:41" x14ac:dyDescent="0.25">
      <c r="A174" s="5"/>
      <c r="B174" s="7" t="s">
        <v>662</v>
      </c>
      <c r="C174" s="3" t="s">
        <v>663</v>
      </c>
      <c r="D174" s="19">
        <v>6</v>
      </c>
      <c r="E174" s="19">
        <v>1436</v>
      </c>
      <c r="F174" s="19">
        <f t="shared" si="33"/>
        <v>4.178272980501393E-3</v>
      </c>
      <c r="G174" s="19">
        <f t="shared" si="34"/>
        <v>5.4778572803801149</v>
      </c>
      <c r="H174" s="19">
        <f t="shared" si="35"/>
        <v>2.2887983065655076E-2</v>
      </c>
      <c r="I174" s="19">
        <f t="shared" si="36"/>
        <v>0.22887983065655076</v>
      </c>
      <c r="J174" s="19">
        <v>142</v>
      </c>
      <c r="K174" s="19">
        <v>23980</v>
      </c>
      <c r="L174" s="19">
        <v>6</v>
      </c>
      <c r="M174" s="19">
        <v>50</v>
      </c>
      <c r="N174" s="19">
        <f t="shared" si="31"/>
        <v>5.921601334445371E-3</v>
      </c>
      <c r="O174" s="19">
        <f t="shared" si="32"/>
        <v>0.12</v>
      </c>
      <c r="P174" s="19">
        <f t="shared" si="37"/>
        <v>7.105921601334445E-4</v>
      </c>
      <c r="Q174" s="19">
        <f t="shared" si="38"/>
        <v>7.1059216013344445E-2</v>
      </c>
      <c r="R174" s="19">
        <v>1</v>
      </c>
      <c r="S174" s="19">
        <v>312</v>
      </c>
      <c r="T174" s="2">
        <v>0.25</v>
      </c>
      <c r="U174" s="17">
        <v>1</v>
      </c>
      <c r="V174" s="19">
        <v>6</v>
      </c>
      <c r="W174" s="19">
        <v>50</v>
      </c>
      <c r="X174" s="19">
        <f t="shared" si="39"/>
        <v>3.205128205128205E-3</v>
      </c>
      <c r="Y174" s="19">
        <f t="shared" si="40"/>
        <v>1.25</v>
      </c>
      <c r="Z174" s="19">
        <f t="shared" si="41"/>
        <v>0.12</v>
      </c>
      <c r="AA174" s="19">
        <f t="shared" si="42"/>
        <v>4.8076923076923071E-3</v>
      </c>
      <c r="AB174" s="19">
        <v>6</v>
      </c>
      <c r="AC174" s="19">
        <v>50</v>
      </c>
      <c r="AD174" s="4">
        <v>14</v>
      </c>
      <c r="AE174" s="4">
        <v>3</v>
      </c>
      <c r="AF174" s="3">
        <v>12</v>
      </c>
      <c r="AG174" s="3">
        <v>2</v>
      </c>
      <c r="AH174" s="19">
        <f t="shared" si="43"/>
        <v>4.2857142857142851E-2</v>
      </c>
      <c r="AI174" s="7" t="s">
        <v>662</v>
      </c>
      <c r="AJ174" s="19">
        <v>0.22887983065655076</v>
      </c>
      <c r="AK174" s="19">
        <v>7.1059216013344445E-2</v>
      </c>
      <c r="AL174" s="19">
        <v>4.8076923076923071E-3</v>
      </c>
      <c r="AM174" s="19">
        <v>4.2857142857142851E-2</v>
      </c>
      <c r="AN174" s="19">
        <f t="shared" si="47"/>
        <v>-0.65239611816526955</v>
      </c>
      <c r="AO174" s="19">
        <v>1</v>
      </c>
    </row>
    <row r="175" spans="1:41" x14ac:dyDescent="0.25">
      <c r="A175" s="5"/>
      <c r="B175" s="5" t="s">
        <v>664</v>
      </c>
      <c r="C175" s="5" t="s">
        <v>665</v>
      </c>
      <c r="D175" s="19">
        <v>1</v>
      </c>
      <c r="E175" s="19">
        <v>1436</v>
      </c>
      <c r="F175" s="19">
        <f t="shared" si="33"/>
        <v>6.9637883008356546E-4</v>
      </c>
      <c r="G175" s="19">
        <f t="shared" si="34"/>
        <v>7.2696167496081694</v>
      </c>
      <c r="H175" s="19">
        <f t="shared" si="35"/>
        <v>5.0624072072480292E-3</v>
      </c>
      <c r="I175" s="19">
        <f t="shared" si="36"/>
        <v>5.0624072072480292E-2</v>
      </c>
      <c r="J175" s="19">
        <v>17</v>
      </c>
      <c r="K175" s="19">
        <v>23980</v>
      </c>
      <c r="L175" s="19">
        <v>1</v>
      </c>
      <c r="M175" s="19">
        <v>50</v>
      </c>
      <c r="N175" s="19">
        <f t="shared" si="31"/>
        <v>7.0892410341951621E-4</v>
      </c>
      <c r="O175" s="19">
        <f t="shared" si="32"/>
        <v>0.02</v>
      </c>
      <c r="P175" s="19">
        <f t="shared" si="37"/>
        <v>1.4178482068390325E-5</v>
      </c>
      <c r="Q175" s="19">
        <f t="shared" si="38"/>
        <v>1.4178482068390324E-3</v>
      </c>
      <c r="R175" s="19">
        <v>1</v>
      </c>
      <c r="S175" s="19">
        <v>312</v>
      </c>
      <c r="T175" s="2">
        <v>0</v>
      </c>
      <c r="U175" s="17">
        <v>1</v>
      </c>
      <c r="V175" s="19">
        <v>1</v>
      </c>
      <c r="W175" s="19">
        <v>50</v>
      </c>
      <c r="X175" s="19">
        <f t="shared" si="39"/>
        <v>3.205128205128205E-3</v>
      </c>
      <c r="Y175" s="19">
        <f t="shared" si="40"/>
        <v>1</v>
      </c>
      <c r="Z175" s="19">
        <f t="shared" si="41"/>
        <v>0.02</v>
      </c>
      <c r="AA175" s="19">
        <f t="shared" si="42"/>
        <v>6.4102564102564103E-4</v>
      </c>
      <c r="AB175" s="19">
        <v>1</v>
      </c>
      <c r="AC175" s="19">
        <v>50</v>
      </c>
      <c r="AD175" s="4">
        <v>14</v>
      </c>
      <c r="AE175" s="4">
        <v>2</v>
      </c>
      <c r="AF175" s="3">
        <v>12</v>
      </c>
      <c r="AG175" s="3">
        <v>3</v>
      </c>
      <c r="AH175" s="19">
        <f t="shared" si="43"/>
        <v>7.1428571428571426E-3</v>
      </c>
      <c r="AI175" s="5" t="s">
        <v>664</v>
      </c>
      <c r="AJ175" s="19">
        <v>5.0624072072480292E-2</v>
      </c>
      <c r="AK175" s="19">
        <v>1.4178482068390324E-3</v>
      </c>
      <c r="AL175" s="19">
        <v>6.4102564102564103E-4</v>
      </c>
      <c r="AM175" s="19">
        <v>7.1428571428571426E-3</v>
      </c>
      <c r="AN175" s="19">
        <f t="shared" si="44"/>
        <v>1.0598258030632022</v>
      </c>
      <c r="AO175" s="19">
        <v>0</v>
      </c>
    </row>
    <row r="176" spans="1:41" x14ac:dyDescent="0.25">
      <c r="A176" s="3" t="s">
        <v>666</v>
      </c>
      <c r="B176" s="7" t="s">
        <v>667</v>
      </c>
      <c r="C176" s="3" t="s">
        <v>668</v>
      </c>
      <c r="D176" s="19">
        <v>2</v>
      </c>
      <c r="E176" s="19">
        <v>1436</v>
      </c>
      <c r="F176" s="19">
        <f t="shared" si="33"/>
        <v>1.3927576601671309E-3</v>
      </c>
      <c r="G176" s="19">
        <f t="shared" si="34"/>
        <v>6.576469569048224</v>
      </c>
      <c r="H176" s="19">
        <f t="shared" si="35"/>
        <v>9.1594283691479438E-3</v>
      </c>
      <c r="I176" s="19">
        <f t="shared" si="36"/>
        <v>9.1594283691479442E-2</v>
      </c>
      <c r="J176" s="19">
        <v>18</v>
      </c>
      <c r="K176" s="19">
        <v>23980</v>
      </c>
      <c r="L176" s="19">
        <v>2</v>
      </c>
      <c r="M176" s="19">
        <v>50</v>
      </c>
      <c r="N176" s="19">
        <f t="shared" si="31"/>
        <v>7.5062552126772309E-4</v>
      </c>
      <c r="O176" s="19">
        <f t="shared" si="32"/>
        <v>0.04</v>
      </c>
      <c r="P176" s="19">
        <f t="shared" si="37"/>
        <v>3.0025020850708924E-5</v>
      </c>
      <c r="Q176" s="19">
        <f t="shared" si="38"/>
        <v>3.0025020850708924E-3</v>
      </c>
      <c r="R176" s="19">
        <v>1</v>
      </c>
      <c r="S176" s="19">
        <v>312</v>
      </c>
      <c r="T176" s="2">
        <v>0.25</v>
      </c>
      <c r="U176" s="17">
        <v>1</v>
      </c>
      <c r="V176" s="19">
        <v>2</v>
      </c>
      <c r="W176" s="19">
        <v>50</v>
      </c>
      <c r="X176" s="19">
        <f t="shared" si="39"/>
        <v>3.205128205128205E-3</v>
      </c>
      <c r="Y176" s="19">
        <f t="shared" si="40"/>
        <v>1.25</v>
      </c>
      <c r="Z176" s="19">
        <f t="shared" si="41"/>
        <v>0.04</v>
      </c>
      <c r="AA176" s="19">
        <f t="shared" si="42"/>
        <v>1.6025641025641025E-3</v>
      </c>
      <c r="AB176" s="19">
        <v>2</v>
      </c>
      <c r="AC176" s="19">
        <v>50</v>
      </c>
      <c r="AD176" s="4">
        <v>14</v>
      </c>
      <c r="AE176" s="4">
        <v>2</v>
      </c>
      <c r="AF176" s="3">
        <v>12</v>
      </c>
      <c r="AG176" s="3">
        <v>2</v>
      </c>
      <c r="AH176" s="19">
        <f t="shared" si="43"/>
        <v>9.5238095238095247E-3</v>
      </c>
      <c r="AI176" s="7" t="s">
        <v>667</v>
      </c>
      <c r="AJ176" s="19">
        <v>9.1594283691479442E-2</v>
      </c>
      <c r="AK176" s="19">
        <v>3.0025020850708924E-3</v>
      </c>
      <c r="AL176" s="19">
        <v>1.6025641025641025E-3</v>
      </c>
      <c r="AM176" s="19">
        <v>9.5238095238095247E-3</v>
      </c>
      <c r="AN176" s="19">
        <f t="shared" si="44"/>
        <v>1.105723159402924</v>
      </c>
      <c r="AO176" s="19">
        <v>0</v>
      </c>
    </row>
    <row r="177" spans="1:41" x14ac:dyDescent="0.25">
      <c r="A177" s="3" t="s">
        <v>669</v>
      </c>
      <c r="B177" s="5" t="s">
        <v>670</v>
      </c>
      <c r="C177" s="5" t="s">
        <v>671</v>
      </c>
      <c r="D177" s="19">
        <v>2</v>
      </c>
      <c r="E177" s="19">
        <v>1436</v>
      </c>
      <c r="F177" s="19">
        <f t="shared" si="33"/>
        <v>1.3927576601671309E-3</v>
      </c>
      <c r="G177" s="19">
        <f t="shared" si="34"/>
        <v>6.576469569048224</v>
      </c>
      <c r="H177" s="19">
        <f t="shared" si="35"/>
        <v>9.1594283691479438E-3</v>
      </c>
      <c r="I177" s="19">
        <f t="shared" si="36"/>
        <v>9.1594283691479442E-2</v>
      </c>
      <c r="J177" s="19">
        <v>31</v>
      </c>
      <c r="K177" s="19">
        <v>23980</v>
      </c>
      <c r="L177" s="19">
        <v>2</v>
      </c>
      <c r="M177" s="19">
        <v>50</v>
      </c>
      <c r="N177" s="19">
        <f t="shared" si="31"/>
        <v>1.292743953294412E-3</v>
      </c>
      <c r="O177" s="19">
        <f t="shared" si="32"/>
        <v>0.04</v>
      </c>
      <c r="P177" s="19">
        <f t="shared" si="37"/>
        <v>5.1709758131776483E-5</v>
      </c>
      <c r="Q177" s="19">
        <f t="shared" si="38"/>
        <v>5.170975813177648E-3</v>
      </c>
      <c r="R177" s="19">
        <v>1</v>
      </c>
      <c r="S177" s="19">
        <v>312</v>
      </c>
      <c r="T177" s="2">
        <v>0</v>
      </c>
      <c r="U177" s="17">
        <v>0.5</v>
      </c>
      <c r="V177" s="19">
        <v>2</v>
      </c>
      <c r="W177" s="19">
        <v>50</v>
      </c>
      <c r="X177" s="19">
        <f t="shared" si="39"/>
        <v>3.205128205128205E-3</v>
      </c>
      <c r="Y177" s="19">
        <f t="shared" si="40"/>
        <v>0.5</v>
      </c>
      <c r="Z177" s="19">
        <f t="shared" si="41"/>
        <v>0.04</v>
      </c>
      <c r="AA177" s="19">
        <f t="shared" si="42"/>
        <v>6.4102564102564103E-4</v>
      </c>
      <c r="AB177" s="19">
        <v>2</v>
      </c>
      <c r="AC177" s="19">
        <v>50</v>
      </c>
      <c r="AD177" s="4">
        <v>14</v>
      </c>
      <c r="AE177" s="4">
        <v>0</v>
      </c>
      <c r="AF177" s="3">
        <v>12</v>
      </c>
      <c r="AG177" s="3">
        <v>0</v>
      </c>
      <c r="AH177" s="19">
        <f t="shared" si="43"/>
        <v>0</v>
      </c>
      <c r="AI177" s="5" t="s">
        <v>670</v>
      </c>
      <c r="AJ177" s="19">
        <v>9.1594283691479442E-2</v>
      </c>
      <c r="AK177" s="19">
        <v>5.170975813177648E-3</v>
      </c>
      <c r="AL177" s="19">
        <v>6.4102564102564103E-4</v>
      </c>
      <c r="AM177" s="19">
        <v>0</v>
      </c>
      <c r="AN177" s="19">
        <f t="shared" si="44"/>
        <v>1.0974062851456827</v>
      </c>
      <c r="AO177" s="19">
        <v>0</v>
      </c>
    </row>
    <row r="178" spans="1:41" ht="30" x14ac:dyDescent="0.25">
      <c r="A178" s="3" t="s">
        <v>669</v>
      </c>
      <c r="B178" s="5" t="s">
        <v>672</v>
      </c>
      <c r="C178" s="5" t="s">
        <v>671</v>
      </c>
      <c r="D178" s="19">
        <v>2</v>
      </c>
      <c r="E178" s="19">
        <v>1436</v>
      </c>
      <c r="F178" s="19">
        <f t="shared" si="33"/>
        <v>1.3927576601671309E-3</v>
      </c>
      <c r="G178" s="19">
        <f t="shared" si="34"/>
        <v>6.576469569048224</v>
      </c>
      <c r="H178" s="19">
        <f t="shared" si="35"/>
        <v>9.1594283691479438E-3</v>
      </c>
      <c r="I178" s="19">
        <f t="shared" si="36"/>
        <v>9.1594283691479442E-2</v>
      </c>
      <c r="J178" s="19">
        <v>31</v>
      </c>
      <c r="K178" s="19">
        <v>23980</v>
      </c>
      <c r="L178" s="19">
        <v>2</v>
      </c>
      <c r="M178" s="19">
        <v>50</v>
      </c>
      <c r="N178" s="19">
        <f t="shared" si="31"/>
        <v>1.292743953294412E-3</v>
      </c>
      <c r="O178" s="19">
        <f t="shared" si="32"/>
        <v>0.04</v>
      </c>
      <c r="P178" s="19">
        <f t="shared" si="37"/>
        <v>5.1709758131776483E-5</v>
      </c>
      <c r="Q178" s="19">
        <f t="shared" si="38"/>
        <v>5.170975813177648E-3</v>
      </c>
      <c r="R178" s="19">
        <v>1</v>
      </c>
      <c r="S178" s="19">
        <v>312</v>
      </c>
      <c r="T178" s="2">
        <v>0</v>
      </c>
      <c r="U178" s="17">
        <v>0.5</v>
      </c>
      <c r="V178" s="19">
        <v>2</v>
      </c>
      <c r="W178" s="19">
        <v>50</v>
      </c>
      <c r="X178" s="19">
        <f t="shared" si="39"/>
        <v>3.205128205128205E-3</v>
      </c>
      <c r="Y178" s="19">
        <f t="shared" si="40"/>
        <v>0.5</v>
      </c>
      <c r="Z178" s="19">
        <f t="shared" si="41"/>
        <v>0.04</v>
      </c>
      <c r="AA178" s="19">
        <f t="shared" si="42"/>
        <v>6.4102564102564103E-4</v>
      </c>
      <c r="AB178" s="19">
        <v>2</v>
      </c>
      <c r="AC178" s="19">
        <v>50</v>
      </c>
      <c r="AD178" s="4">
        <v>14</v>
      </c>
      <c r="AE178" s="4">
        <v>1</v>
      </c>
      <c r="AF178" s="3">
        <v>12</v>
      </c>
      <c r="AG178" s="3">
        <v>1</v>
      </c>
      <c r="AH178" s="19">
        <f t="shared" si="43"/>
        <v>2.3809523809523812E-3</v>
      </c>
      <c r="AI178" s="5" t="s">
        <v>672</v>
      </c>
      <c r="AJ178" s="19">
        <v>9.1594283691479442E-2</v>
      </c>
      <c r="AK178" s="19">
        <v>5.170975813177648E-3</v>
      </c>
      <c r="AL178" s="19">
        <v>6.4102564102564103E-4</v>
      </c>
      <c r="AM178" s="19">
        <v>2.3809523809523812E-3</v>
      </c>
      <c r="AN178" s="19">
        <f t="shared" si="44"/>
        <v>1.0997872375266351</v>
      </c>
      <c r="AO178" s="19">
        <v>0</v>
      </c>
    </row>
    <row r="179" spans="1:41" ht="30" x14ac:dyDescent="0.25">
      <c r="A179" s="3" t="s">
        <v>673</v>
      </c>
      <c r="B179" s="7" t="s">
        <v>674</v>
      </c>
      <c r="C179" s="3" t="s">
        <v>675</v>
      </c>
      <c r="D179" s="19">
        <v>4</v>
      </c>
      <c r="E179" s="19">
        <v>1436</v>
      </c>
      <c r="F179" s="19">
        <f t="shared" si="33"/>
        <v>2.7855153203342618E-3</v>
      </c>
      <c r="G179" s="19">
        <f t="shared" si="34"/>
        <v>5.8833223884882786</v>
      </c>
      <c r="H179" s="19">
        <f t="shared" si="35"/>
        <v>1.6388084647599662E-2</v>
      </c>
      <c r="I179" s="19">
        <f t="shared" si="36"/>
        <v>0.16388084647599663</v>
      </c>
      <c r="J179" s="19">
        <v>110</v>
      </c>
      <c r="K179" s="19">
        <v>23980</v>
      </c>
      <c r="L179" s="19">
        <v>4</v>
      </c>
      <c r="M179" s="19">
        <v>50</v>
      </c>
      <c r="N179" s="19">
        <f t="shared" si="31"/>
        <v>4.5871559633027525E-3</v>
      </c>
      <c r="O179" s="19">
        <f t="shared" si="32"/>
        <v>0.08</v>
      </c>
      <c r="P179" s="19">
        <f t="shared" si="37"/>
        <v>3.6697247706422024E-4</v>
      </c>
      <c r="Q179" s="19">
        <f t="shared" si="38"/>
        <v>3.669724770642202E-2</v>
      </c>
      <c r="R179" s="19">
        <v>2</v>
      </c>
      <c r="S179" s="19">
        <v>312</v>
      </c>
      <c r="T179" s="2">
        <v>0.25</v>
      </c>
      <c r="U179" s="17">
        <v>2</v>
      </c>
      <c r="V179" s="19">
        <v>4</v>
      </c>
      <c r="W179" s="19">
        <v>50</v>
      </c>
      <c r="X179" s="19">
        <f t="shared" si="39"/>
        <v>6.41025641025641E-3</v>
      </c>
      <c r="Y179" s="19">
        <f t="shared" si="40"/>
        <v>2.25</v>
      </c>
      <c r="Z179" s="19">
        <f t="shared" si="41"/>
        <v>0.08</v>
      </c>
      <c r="AA179" s="19">
        <f t="shared" si="42"/>
        <v>1.1538461538461537E-2</v>
      </c>
      <c r="AB179" s="19">
        <v>4</v>
      </c>
      <c r="AC179" s="19">
        <v>50</v>
      </c>
      <c r="AD179" s="4">
        <v>14</v>
      </c>
      <c r="AE179" s="4">
        <v>2</v>
      </c>
      <c r="AF179" s="3">
        <v>12</v>
      </c>
      <c r="AG179" s="3">
        <v>2</v>
      </c>
      <c r="AH179" s="19">
        <f t="shared" si="43"/>
        <v>1.9047619047619049E-2</v>
      </c>
      <c r="AI179" s="7" t="s">
        <v>674</v>
      </c>
      <c r="AJ179" s="19">
        <v>0.16388084647599663</v>
      </c>
      <c r="AK179" s="19">
        <v>3.669724770642202E-2</v>
      </c>
      <c r="AL179" s="19">
        <v>1.1538461538461537E-2</v>
      </c>
      <c r="AM179" s="19">
        <v>1.9047619047619049E-2</v>
      </c>
      <c r="AN179" s="19">
        <f t="shared" si="44"/>
        <v>1.2311641747684992</v>
      </c>
      <c r="AO179" s="19">
        <v>0</v>
      </c>
    </row>
    <row r="180" spans="1:41" ht="30" x14ac:dyDescent="0.25">
      <c r="A180" s="3" t="s">
        <v>676</v>
      </c>
      <c r="B180" s="7" t="s">
        <v>677</v>
      </c>
      <c r="C180" s="3" t="s">
        <v>678</v>
      </c>
      <c r="D180" s="19">
        <v>5</v>
      </c>
      <c r="E180" s="19">
        <v>1436</v>
      </c>
      <c r="F180" s="19">
        <f t="shared" si="33"/>
        <v>3.4818941504178272E-3</v>
      </c>
      <c r="G180" s="19">
        <f t="shared" si="34"/>
        <v>5.6601788371740689</v>
      </c>
      <c r="H180" s="19">
        <f t="shared" si="35"/>
        <v>1.9708143583475168E-2</v>
      </c>
      <c r="I180" s="19">
        <f t="shared" si="36"/>
        <v>0.19708143583475168</v>
      </c>
      <c r="J180" s="19">
        <v>111</v>
      </c>
      <c r="K180" s="19">
        <v>23980</v>
      </c>
      <c r="L180" s="19">
        <v>5</v>
      </c>
      <c r="M180" s="19">
        <v>50</v>
      </c>
      <c r="N180" s="19">
        <f t="shared" si="31"/>
        <v>4.628857381150959E-3</v>
      </c>
      <c r="O180" s="19">
        <f t="shared" si="32"/>
        <v>0.1</v>
      </c>
      <c r="P180" s="19">
        <f t="shared" si="37"/>
        <v>4.6288573811509591E-4</v>
      </c>
      <c r="Q180" s="19">
        <f t="shared" si="38"/>
        <v>4.6288573811509588E-2</v>
      </c>
      <c r="R180" s="19">
        <v>1</v>
      </c>
      <c r="S180" s="19">
        <v>312</v>
      </c>
      <c r="T180" s="2">
        <v>0</v>
      </c>
      <c r="U180" s="17">
        <v>1</v>
      </c>
      <c r="V180" s="19">
        <v>5</v>
      </c>
      <c r="W180" s="19">
        <v>50</v>
      </c>
      <c r="X180" s="19">
        <f t="shared" si="39"/>
        <v>3.205128205128205E-3</v>
      </c>
      <c r="Y180" s="19">
        <f t="shared" si="40"/>
        <v>1</v>
      </c>
      <c r="Z180" s="19">
        <f t="shared" si="41"/>
        <v>0.1</v>
      </c>
      <c r="AA180" s="19">
        <f t="shared" si="42"/>
        <v>3.205128205128205E-3</v>
      </c>
      <c r="AB180" s="19">
        <v>5</v>
      </c>
      <c r="AC180" s="19">
        <v>50</v>
      </c>
      <c r="AD180" s="4">
        <v>14</v>
      </c>
      <c r="AE180" s="4">
        <v>2</v>
      </c>
      <c r="AF180" s="3">
        <v>12</v>
      </c>
      <c r="AG180" s="3">
        <v>1</v>
      </c>
      <c r="AH180" s="19">
        <f t="shared" si="43"/>
        <v>1.1904761904761906E-2</v>
      </c>
      <c r="AI180" s="7" t="s">
        <v>677</v>
      </c>
      <c r="AJ180" s="19">
        <v>0.19708143583475168</v>
      </c>
      <c r="AK180" s="19">
        <v>4.6288573811509588E-2</v>
      </c>
      <c r="AL180" s="19">
        <v>3.205128205128205E-3</v>
      </c>
      <c r="AM180" s="19">
        <v>1.1904761904761906E-2</v>
      </c>
      <c r="AN180" s="19">
        <f t="shared" ref="AN180:AN181" si="48">(AJ180+AK180+AL180+AM180)-1</f>
        <v>-0.74152010024384862</v>
      </c>
      <c r="AO180" s="19">
        <v>1</v>
      </c>
    </row>
    <row r="181" spans="1:41" x14ac:dyDescent="0.25">
      <c r="A181" s="3" t="s">
        <v>679</v>
      </c>
      <c r="B181" s="7" t="s">
        <v>680</v>
      </c>
      <c r="C181" s="3" t="s">
        <v>681</v>
      </c>
      <c r="D181" s="19">
        <v>18</v>
      </c>
      <c r="E181" s="19">
        <v>1436</v>
      </c>
      <c r="F181" s="19">
        <f t="shared" si="33"/>
        <v>1.2534818941504178E-2</v>
      </c>
      <c r="G181" s="19">
        <f t="shared" si="34"/>
        <v>4.3792449917120049</v>
      </c>
      <c r="H181" s="19">
        <f t="shared" si="35"/>
        <v>5.4893043071598945E-2</v>
      </c>
      <c r="I181" s="19">
        <f t="shared" si="36"/>
        <v>0.54893043071598946</v>
      </c>
      <c r="J181" s="19">
        <v>359</v>
      </c>
      <c r="K181" s="19">
        <v>23980</v>
      </c>
      <c r="L181" s="19">
        <v>18</v>
      </c>
      <c r="M181" s="19">
        <v>50</v>
      </c>
      <c r="N181" s="19">
        <f t="shared" si="31"/>
        <v>1.4970809007506256E-2</v>
      </c>
      <c r="O181" s="19">
        <f t="shared" si="32"/>
        <v>0.36</v>
      </c>
      <c r="P181" s="19">
        <f t="shared" si="37"/>
        <v>5.3894912427022521E-3</v>
      </c>
      <c r="Q181" s="19">
        <f t="shared" si="38"/>
        <v>0.53894912427022523</v>
      </c>
      <c r="R181" s="19">
        <v>1</v>
      </c>
      <c r="S181" s="19">
        <v>312</v>
      </c>
      <c r="T181" s="2">
        <v>0</v>
      </c>
      <c r="U181" s="17">
        <v>1</v>
      </c>
      <c r="V181" s="19">
        <v>18</v>
      </c>
      <c r="W181" s="19">
        <v>50</v>
      </c>
      <c r="X181" s="19">
        <f t="shared" si="39"/>
        <v>3.205128205128205E-3</v>
      </c>
      <c r="Y181" s="19">
        <f t="shared" si="40"/>
        <v>1</v>
      </c>
      <c r="Z181" s="19">
        <f t="shared" si="41"/>
        <v>0.36</v>
      </c>
      <c r="AA181" s="19">
        <f t="shared" si="42"/>
        <v>1.1538461538461537E-2</v>
      </c>
      <c r="AB181" s="19">
        <v>18</v>
      </c>
      <c r="AC181" s="19">
        <v>50</v>
      </c>
      <c r="AD181" s="4">
        <v>14</v>
      </c>
      <c r="AE181" s="4">
        <v>2</v>
      </c>
      <c r="AF181" s="3">
        <v>12</v>
      </c>
      <c r="AG181" s="3">
        <v>1</v>
      </c>
      <c r="AH181" s="19">
        <f t="shared" si="43"/>
        <v>4.2857142857142851E-2</v>
      </c>
      <c r="AI181" s="7" t="s">
        <v>680</v>
      </c>
      <c r="AJ181" s="19">
        <v>0.54893043071598946</v>
      </c>
      <c r="AK181" s="19">
        <v>0.53894912427022523</v>
      </c>
      <c r="AL181" s="19">
        <v>1.1538461538461537E-2</v>
      </c>
      <c r="AM181" s="19">
        <v>4.2857142857142851E-2</v>
      </c>
      <c r="AN181" s="19">
        <f t="shared" si="48"/>
        <v>0.14227515938181923</v>
      </c>
      <c r="AO181" s="19">
        <v>1</v>
      </c>
    </row>
    <row r="182" spans="1:41" x14ac:dyDescent="0.25">
      <c r="A182" s="3"/>
      <c r="B182" s="7" t="s">
        <v>682</v>
      </c>
      <c r="C182" s="3" t="s">
        <v>683</v>
      </c>
      <c r="D182" s="19">
        <v>16</v>
      </c>
      <c r="E182" s="19">
        <v>1436</v>
      </c>
      <c r="F182" s="19">
        <f t="shared" si="33"/>
        <v>1.1142061281337047E-2</v>
      </c>
      <c r="G182" s="19">
        <f t="shared" si="34"/>
        <v>4.4970280273683887</v>
      </c>
      <c r="H182" s="19">
        <f t="shared" si="35"/>
        <v>5.0106161864828844E-2</v>
      </c>
      <c r="I182" s="19">
        <f t="shared" si="36"/>
        <v>0.50106161864828846</v>
      </c>
      <c r="J182" s="19">
        <v>139</v>
      </c>
      <c r="K182" s="19">
        <v>23980</v>
      </c>
      <c r="L182" s="19">
        <v>16</v>
      </c>
      <c r="M182" s="19">
        <v>50</v>
      </c>
      <c r="N182" s="19">
        <f t="shared" si="31"/>
        <v>5.7964970809007508E-3</v>
      </c>
      <c r="O182" s="19">
        <f t="shared" si="32"/>
        <v>0.32</v>
      </c>
      <c r="P182" s="19">
        <f t="shared" si="37"/>
        <v>1.8548790658882402E-3</v>
      </c>
      <c r="Q182" s="19">
        <f t="shared" si="38"/>
        <v>0.18548790658882403</v>
      </c>
      <c r="R182" s="19">
        <v>2</v>
      </c>
      <c r="S182" s="19">
        <v>312</v>
      </c>
      <c r="T182" s="2">
        <v>0</v>
      </c>
      <c r="U182" s="17">
        <v>2</v>
      </c>
      <c r="V182" s="19">
        <v>16</v>
      </c>
      <c r="W182" s="19">
        <v>50</v>
      </c>
      <c r="X182" s="19">
        <f t="shared" si="39"/>
        <v>6.41025641025641E-3</v>
      </c>
      <c r="Y182" s="19">
        <f t="shared" si="40"/>
        <v>2</v>
      </c>
      <c r="Z182" s="19">
        <f t="shared" si="41"/>
        <v>0.32</v>
      </c>
      <c r="AA182" s="19">
        <f t="shared" si="42"/>
        <v>4.1025641025641026E-2</v>
      </c>
      <c r="AB182" s="19">
        <v>16</v>
      </c>
      <c r="AC182" s="19">
        <v>50</v>
      </c>
      <c r="AD182" s="4">
        <v>14</v>
      </c>
      <c r="AE182" s="4">
        <v>0</v>
      </c>
      <c r="AF182" s="3">
        <v>12</v>
      </c>
      <c r="AG182" s="3">
        <v>0</v>
      </c>
      <c r="AH182" s="19">
        <f t="shared" si="43"/>
        <v>0</v>
      </c>
      <c r="AI182" s="7" t="s">
        <v>682</v>
      </c>
      <c r="AJ182" s="19">
        <v>0.50106161864828846</v>
      </c>
      <c r="AK182" s="19">
        <v>0.18548790658882403</v>
      </c>
      <c r="AL182" s="19">
        <v>4.1025641025641026E-2</v>
      </c>
      <c r="AM182" s="19">
        <v>0</v>
      </c>
      <c r="AN182" s="19">
        <f t="shared" si="44"/>
        <v>1.7275751662627536</v>
      </c>
      <c r="AO182" s="19">
        <v>0</v>
      </c>
    </row>
    <row r="183" spans="1:41" ht="30" x14ac:dyDescent="0.25">
      <c r="A183" s="3" t="s">
        <v>684</v>
      </c>
      <c r="B183" s="7" t="s">
        <v>685</v>
      </c>
      <c r="C183" s="3" t="s">
        <v>829</v>
      </c>
      <c r="D183" s="19">
        <v>1</v>
      </c>
      <c r="E183" s="19">
        <v>1436</v>
      </c>
      <c r="F183" s="19">
        <f t="shared" si="33"/>
        <v>6.9637883008356546E-4</v>
      </c>
      <c r="G183" s="19">
        <f t="shared" si="34"/>
        <v>7.2696167496081694</v>
      </c>
      <c r="H183" s="19">
        <f t="shared" si="35"/>
        <v>5.0624072072480292E-3</v>
      </c>
      <c r="I183" s="19">
        <f t="shared" si="36"/>
        <v>5.0624072072480292E-2</v>
      </c>
      <c r="J183" s="19">
        <v>22</v>
      </c>
      <c r="K183" s="19">
        <v>23980</v>
      </c>
      <c r="L183" s="19">
        <v>1</v>
      </c>
      <c r="M183" s="19">
        <v>50</v>
      </c>
      <c r="N183" s="19">
        <f t="shared" si="31"/>
        <v>9.1743119266055051E-4</v>
      </c>
      <c r="O183" s="19">
        <f t="shared" si="32"/>
        <v>0.02</v>
      </c>
      <c r="P183" s="19">
        <f t="shared" si="37"/>
        <v>1.8348623853211011E-5</v>
      </c>
      <c r="Q183" s="19">
        <f t="shared" si="38"/>
        <v>1.834862385321101E-3</v>
      </c>
      <c r="R183" s="19">
        <v>2</v>
      </c>
      <c r="S183" s="19">
        <v>312</v>
      </c>
      <c r="T183" s="2">
        <v>0.25</v>
      </c>
      <c r="U183" s="17">
        <v>2</v>
      </c>
      <c r="V183" s="19">
        <v>1</v>
      </c>
      <c r="W183" s="19">
        <v>50</v>
      </c>
      <c r="X183" s="19">
        <f t="shared" si="39"/>
        <v>6.41025641025641E-3</v>
      </c>
      <c r="Y183" s="19">
        <f t="shared" si="40"/>
        <v>2.25</v>
      </c>
      <c r="Z183" s="19">
        <f t="shared" si="41"/>
        <v>0.02</v>
      </c>
      <c r="AA183" s="19">
        <f t="shared" si="42"/>
        <v>2.8846153846153843E-3</v>
      </c>
      <c r="AB183" s="19">
        <v>1</v>
      </c>
      <c r="AC183" s="19">
        <v>50</v>
      </c>
      <c r="AD183" s="4">
        <v>14</v>
      </c>
      <c r="AE183" s="4">
        <v>4</v>
      </c>
      <c r="AF183" s="3">
        <v>12</v>
      </c>
      <c r="AG183" s="3">
        <v>3</v>
      </c>
      <c r="AH183" s="19">
        <f t="shared" si="43"/>
        <v>1.4285714285714285E-2</v>
      </c>
      <c r="AI183" s="7" t="s">
        <v>685</v>
      </c>
      <c r="AJ183" s="19">
        <v>5.0624072072480292E-2</v>
      </c>
      <c r="AK183" s="19">
        <v>1.834862385321101E-3</v>
      </c>
      <c r="AL183" s="19">
        <v>2.8846153846153843E-3</v>
      </c>
      <c r="AM183" s="19">
        <v>1.4285714285714285E-2</v>
      </c>
      <c r="AN183" s="19">
        <f t="shared" si="44"/>
        <v>1.0696292641281311</v>
      </c>
      <c r="AO183" s="19">
        <v>0</v>
      </c>
    </row>
    <row r="184" spans="1:41" ht="30" x14ac:dyDescent="0.25">
      <c r="A184" s="3"/>
      <c r="B184" s="7" t="s">
        <v>686</v>
      </c>
      <c r="C184" s="3" t="s">
        <v>687</v>
      </c>
      <c r="D184" s="19">
        <v>4</v>
      </c>
      <c r="E184" s="19">
        <v>1436</v>
      </c>
      <c r="F184" s="19">
        <f t="shared" si="33"/>
        <v>2.7855153203342618E-3</v>
      </c>
      <c r="G184" s="19">
        <f t="shared" si="34"/>
        <v>5.8833223884882786</v>
      </c>
      <c r="H184" s="19">
        <f t="shared" si="35"/>
        <v>1.6388084647599662E-2</v>
      </c>
      <c r="I184" s="19">
        <f t="shared" si="36"/>
        <v>0.16388084647599663</v>
      </c>
      <c r="J184" s="19">
        <v>122</v>
      </c>
      <c r="K184" s="19">
        <v>23980</v>
      </c>
      <c r="L184" s="19">
        <v>4</v>
      </c>
      <c r="M184" s="19">
        <v>50</v>
      </c>
      <c r="N184" s="19">
        <f t="shared" si="31"/>
        <v>5.0875729774812343E-3</v>
      </c>
      <c r="O184" s="19">
        <f t="shared" si="32"/>
        <v>0.08</v>
      </c>
      <c r="P184" s="19">
        <f t="shared" si="37"/>
        <v>4.0700583819849872E-4</v>
      </c>
      <c r="Q184" s="19">
        <f t="shared" si="38"/>
        <v>4.0700583819849874E-2</v>
      </c>
      <c r="R184" s="19">
        <v>2</v>
      </c>
      <c r="S184" s="19">
        <v>312</v>
      </c>
      <c r="T184" s="2">
        <v>0</v>
      </c>
      <c r="U184" s="17">
        <v>2</v>
      </c>
      <c r="V184" s="19">
        <v>4</v>
      </c>
      <c r="W184" s="19">
        <v>50</v>
      </c>
      <c r="X184" s="19">
        <f t="shared" si="39"/>
        <v>6.41025641025641E-3</v>
      </c>
      <c r="Y184" s="19">
        <f t="shared" si="40"/>
        <v>2</v>
      </c>
      <c r="Z184" s="19">
        <f t="shared" si="41"/>
        <v>0.08</v>
      </c>
      <c r="AA184" s="19">
        <f t="shared" si="42"/>
        <v>1.0256410256410256E-2</v>
      </c>
      <c r="AB184" s="19">
        <v>4</v>
      </c>
      <c r="AC184" s="19">
        <v>50</v>
      </c>
      <c r="AD184" s="4">
        <v>14</v>
      </c>
      <c r="AE184" s="4">
        <v>1</v>
      </c>
      <c r="AF184" s="3">
        <v>12</v>
      </c>
      <c r="AG184" s="3">
        <v>1</v>
      </c>
      <c r="AH184" s="19">
        <f t="shared" si="43"/>
        <v>4.7619047619047623E-3</v>
      </c>
      <c r="AI184" s="7" t="s">
        <v>686</v>
      </c>
      <c r="AJ184" s="19">
        <v>0.16388084647599663</v>
      </c>
      <c r="AK184" s="19">
        <v>4.0700583819849874E-2</v>
      </c>
      <c r="AL184" s="19">
        <v>1.0256410256410256E-2</v>
      </c>
      <c r="AM184" s="19">
        <v>4.7619047619047623E-3</v>
      </c>
      <c r="AN184" s="19">
        <f t="shared" ref="AN184:AN191" si="49">(AJ184+AK184+AL184+AM184)-1</f>
        <v>-0.78040025468583851</v>
      </c>
      <c r="AO184" s="19">
        <v>1</v>
      </c>
    </row>
    <row r="185" spans="1:41" x14ac:dyDescent="0.25">
      <c r="A185" s="3"/>
      <c r="B185" s="15" t="s">
        <v>688</v>
      </c>
      <c r="C185" s="4" t="s">
        <v>830</v>
      </c>
      <c r="D185" s="19">
        <v>26</v>
      </c>
      <c r="E185" s="19">
        <v>1436</v>
      </c>
      <c r="F185" s="19">
        <f t="shared" si="33"/>
        <v>1.8105849582172703E-2</v>
      </c>
      <c r="G185" s="19">
        <f t="shared" si="34"/>
        <v>4.0115202115866877</v>
      </c>
      <c r="H185" s="19">
        <f t="shared" si="35"/>
        <v>7.2631981546834187E-2</v>
      </c>
      <c r="I185" s="19">
        <f t="shared" si="36"/>
        <v>0.7263198154683419</v>
      </c>
      <c r="J185" s="19">
        <v>292</v>
      </c>
      <c r="K185" s="19">
        <v>23980</v>
      </c>
      <c r="L185" s="19">
        <v>26</v>
      </c>
      <c r="M185" s="19">
        <v>50</v>
      </c>
      <c r="N185" s="19">
        <f t="shared" si="31"/>
        <v>1.2176814011676397E-2</v>
      </c>
      <c r="O185" s="19">
        <f t="shared" si="32"/>
        <v>0.52</v>
      </c>
      <c r="P185" s="19">
        <f t="shared" si="37"/>
        <v>6.3319432860717267E-3</v>
      </c>
      <c r="Q185" s="19">
        <f t="shared" si="38"/>
        <v>0.63319432860717262</v>
      </c>
      <c r="R185" s="19">
        <v>2</v>
      </c>
      <c r="S185" s="19">
        <v>312</v>
      </c>
      <c r="T185" s="2">
        <v>0.25</v>
      </c>
      <c r="U185" s="17">
        <v>2</v>
      </c>
      <c r="V185" s="19">
        <v>26</v>
      </c>
      <c r="W185" s="19">
        <v>50</v>
      </c>
      <c r="X185" s="19">
        <f t="shared" si="39"/>
        <v>6.41025641025641E-3</v>
      </c>
      <c r="Y185" s="19">
        <f t="shared" si="40"/>
        <v>2.25</v>
      </c>
      <c r="Z185" s="19">
        <f t="shared" si="41"/>
        <v>0.52</v>
      </c>
      <c r="AA185" s="19">
        <f t="shared" si="42"/>
        <v>7.4999999999999997E-2</v>
      </c>
      <c r="AB185" s="19">
        <v>26</v>
      </c>
      <c r="AC185" s="19">
        <v>50</v>
      </c>
      <c r="AD185" s="4">
        <v>14</v>
      </c>
      <c r="AE185" s="4">
        <v>2</v>
      </c>
      <c r="AF185" s="3">
        <v>12</v>
      </c>
      <c r="AG185" s="3">
        <v>1</v>
      </c>
      <c r="AH185" s="19">
        <f t="shared" si="43"/>
        <v>6.1904761904761907E-2</v>
      </c>
      <c r="AI185" s="15" t="s">
        <v>688</v>
      </c>
      <c r="AJ185" s="19">
        <v>0.7263198154683419</v>
      </c>
      <c r="AK185" s="19">
        <v>0.63319432860717262</v>
      </c>
      <c r="AL185" s="19">
        <v>7.4999999999999997E-2</v>
      </c>
      <c r="AM185" s="19">
        <v>6.1904761904761907E-2</v>
      </c>
      <c r="AN185" s="19">
        <f t="shared" si="49"/>
        <v>0.49641890598027638</v>
      </c>
      <c r="AO185" s="19">
        <v>1</v>
      </c>
    </row>
    <row r="186" spans="1:41" x14ac:dyDescent="0.25">
      <c r="A186" s="3"/>
      <c r="B186" s="7" t="s">
        <v>689</v>
      </c>
      <c r="C186" s="3" t="s">
        <v>831</v>
      </c>
      <c r="D186" s="19">
        <v>7</v>
      </c>
      <c r="E186" s="19">
        <v>1436</v>
      </c>
      <c r="F186" s="19">
        <f t="shared" si="33"/>
        <v>4.8746518105849583E-3</v>
      </c>
      <c r="G186" s="19">
        <f t="shared" si="34"/>
        <v>5.3237066005528559</v>
      </c>
      <c r="H186" s="19">
        <f t="shared" si="35"/>
        <v>2.5951216019408072E-2</v>
      </c>
      <c r="I186" s="19">
        <f t="shared" si="36"/>
        <v>0.25951216019408074</v>
      </c>
      <c r="J186" s="19">
        <v>237</v>
      </c>
      <c r="K186" s="19">
        <v>23980</v>
      </c>
      <c r="L186" s="19">
        <v>7</v>
      </c>
      <c r="M186" s="19">
        <v>50</v>
      </c>
      <c r="N186" s="19">
        <f t="shared" si="31"/>
        <v>9.8832360300250208E-3</v>
      </c>
      <c r="O186" s="19">
        <f t="shared" si="32"/>
        <v>0.14000000000000001</v>
      </c>
      <c r="P186" s="19">
        <f t="shared" si="37"/>
        <v>1.3836530442035029E-3</v>
      </c>
      <c r="Q186" s="19">
        <f t="shared" si="38"/>
        <v>0.1383653044203503</v>
      </c>
      <c r="R186" s="19">
        <v>2</v>
      </c>
      <c r="S186" s="19">
        <v>312</v>
      </c>
      <c r="T186" s="2">
        <v>0.25</v>
      </c>
      <c r="U186" s="17">
        <v>2</v>
      </c>
      <c r="V186" s="19">
        <v>7</v>
      </c>
      <c r="W186" s="19">
        <v>50</v>
      </c>
      <c r="X186" s="19">
        <f t="shared" si="39"/>
        <v>6.41025641025641E-3</v>
      </c>
      <c r="Y186" s="19">
        <f t="shared" si="40"/>
        <v>2.25</v>
      </c>
      <c r="Z186" s="19">
        <f t="shared" si="41"/>
        <v>0.14000000000000001</v>
      </c>
      <c r="AA186" s="19">
        <f t="shared" si="42"/>
        <v>2.0192307692307693E-2</v>
      </c>
      <c r="AB186" s="19">
        <v>7</v>
      </c>
      <c r="AC186" s="19">
        <v>50</v>
      </c>
      <c r="AD186" s="4">
        <v>14</v>
      </c>
      <c r="AE186" s="4">
        <v>2</v>
      </c>
      <c r="AF186" s="3">
        <v>12</v>
      </c>
      <c r="AG186" s="3">
        <v>1</v>
      </c>
      <c r="AH186" s="19">
        <f t="shared" si="43"/>
        <v>1.6666666666666666E-2</v>
      </c>
      <c r="AI186" s="7" t="s">
        <v>689</v>
      </c>
      <c r="AJ186" s="19">
        <v>0.25951216019408074</v>
      </c>
      <c r="AK186" s="19">
        <v>0.1383653044203503</v>
      </c>
      <c r="AL186" s="19">
        <v>2.0192307692307693E-2</v>
      </c>
      <c r="AM186" s="19">
        <v>1.6666666666666666E-2</v>
      </c>
      <c r="AN186" s="19">
        <f t="shared" si="49"/>
        <v>-0.56526356102659459</v>
      </c>
      <c r="AO186" s="19">
        <v>1</v>
      </c>
    </row>
    <row r="187" spans="1:41" ht="30" x14ac:dyDescent="0.25">
      <c r="A187" s="3"/>
      <c r="B187" s="7" t="s">
        <v>690</v>
      </c>
      <c r="C187" s="3" t="s">
        <v>832</v>
      </c>
      <c r="D187" s="19">
        <v>21</v>
      </c>
      <c r="E187" s="19">
        <v>1436</v>
      </c>
      <c r="F187" s="19">
        <f t="shared" si="33"/>
        <v>1.4623955431754874E-2</v>
      </c>
      <c r="G187" s="19">
        <f t="shared" si="34"/>
        <v>4.2250943118847468</v>
      </c>
      <c r="H187" s="19">
        <f t="shared" si="35"/>
        <v>6.1787590911963564E-2</v>
      </c>
      <c r="I187" s="19">
        <f t="shared" si="36"/>
        <v>0.61787590911963564</v>
      </c>
      <c r="J187" s="19">
        <v>444</v>
      </c>
      <c r="K187" s="19">
        <v>23980</v>
      </c>
      <c r="L187" s="19">
        <v>21</v>
      </c>
      <c r="M187" s="19">
        <v>50</v>
      </c>
      <c r="N187" s="19">
        <f t="shared" si="31"/>
        <v>1.8515429524603836E-2</v>
      </c>
      <c r="O187" s="19">
        <f t="shared" si="32"/>
        <v>0.42</v>
      </c>
      <c r="P187" s="19">
        <f t="shared" si="37"/>
        <v>7.7764804003336106E-3</v>
      </c>
      <c r="Q187" s="19">
        <f t="shared" si="38"/>
        <v>0.77764804003336108</v>
      </c>
      <c r="R187" s="19">
        <v>2</v>
      </c>
      <c r="S187" s="19">
        <v>312</v>
      </c>
      <c r="T187" s="2">
        <v>0.25</v>
      </c>
      <c r="U187" s="17">
        <v>2</v>
      </c>
      <c r="V187" s="19">
        <v>21</v>
      </c>
      <c r="W187" s="19">
        <v>50</v>
      </c>
      <c r="X187" s="19">
        <f t="shared" si="39"/>
        <v>6.41025641025641E-3</v>
      </c>
      <c r="Y187" s="19">
        <f t="shared" si="40"/>
        <v>2.25</v>
      </c>
      <c r="Z187" s="19">
        <f t="shared" si="41"/>
        <v>0.42</v>
      </c>
      <c r="AA187" s="19">
        <f t="shared" si="42"/>
        <v>6.057692307692307E-2</v>
      </c>
      <c r="AB187" s="19">
        <v>21</v>
      </c>
      <c r="AC187" s="19">
        <v>50</v>
      </c>
      <c r="AD187" s="4">
        <v>14</v>
      </c>
      <c r="AE187" s="4">
        <v>3</v>
      </c>
      <c r="AF187" s="3">
        <v>12</v>
      </c>
      <c r="AG187" s="3">
        <v>1</v>
      </c>
      <c r="AH187" s="19">
        <f t="shared" si="43"/>
        <v>7.4999999999999997E-2</v>
      </c>
      <c r="AI187" s="7" t="s">
        <v>690</v>
      </c>
      <c r="AJ187" s="19">
        <v>0.61787590911963564</v>
      </c>
      <c r="AK187" s="19">
        <v>0.77764804003336108</v>
      </c>
      <c r="AL187" s="19">
        <v>6.057692307692307E-2</v>
      </c>
      <c r="AM187" s="19">
        <v>7.4999999999999997E-2</v>
      </c>
      <c r="AN187" s="19">
        <f t="shared" si="49"/>
        <v>0.53110087222991975</v>
      </c>
      <c r="AO187" s="19">
        <v>1</v>
      </c>
    </row>
    <row r="188" spans="1:41" x14ac:dyDescent="0.25">
      <c r="A188" s="3"/>
      <c r="B188" s="8" t="s">
        <v>691</v>
      </c>
      <c r="C188" s="3" t="s">
        <v>833</v>
      </c>
      <c r="D188" s="19">
        <v>15</v>
      </c>
      <c r="E188" s="19">
        <v>1436</v>
      </c>
      <c r="F188" s="19">
        <f t="shared" si="33"/>
        <v>1.0445682451253482E-2</v>
      </c>
      <c r="G188" s="19">
        <f t="shared" si="34"/>
        <v>4.5615665485059598</v>
      </c>
      <c r="H188" s="19">
        <f t="shared" si="35"/>
        <v>4.7648675645953618E-2</v>
      </c>
      <c r="I188" s="19">
        <f t="shared" si="36"/>
        <v>0.4764867564595362</v>
      </c>
      <c r="J188" s="19">
        <v>218</v>
      </c>
      <c r="K188" s="19">
        <v>23980</v>
      </c>
      <c r="L188" s="19">
        <v>15</v>
      </c>
      <c r="M188" s="19">
        <v>50</v>
      </c>
      <c r="N188" s="19">
        <f t="shared" si="31"/>
        <v>9.0909090909090905E-3</v>
      </c>
      <c r="O188" s="19">
        <f t="shared" si="32"/>
        <v>0.3</v>
      </c>
      <c r="P188" s="19">
        <f t="shared" si="37"/>
        <v>2.7272727272727271E-3</v>
      </c>
      <c r="Q188" s="19">
        <f t="shared" si="38"/>
        <v>0.27272727272727271</v>
      </c>
      <c r="R188" s="19">
        <v>2</v>
      </c>
      <c r="S188" s="19">
        <v>312</v>
      </c>
      <c r="T188" s="2">
        <v>0.25</v>
      </c>
      <c r="U188" s="17">
        <v>2</v>
      </c>
      <c r="V188" s="19">
        <v>15</v>
      </c>
      <c r="W188" s="19">
        <v>50</v>
      </c>
      <c r="X188" s="19">
        <f t="shared" si="39"/>
        <v>6.41025641025641E-3</v>
      </c>
      <c r="Y188" s="19">
        <f t="shared" si="40"/>
        <v>2.25</v>
      </c>
      <c r="Z188" s="19">
        <f t="shared" si="41"/>
        <v>0.3</v>
      </c>
      <c r="AA188" s="19">
        <f t="shared" si="42"/>
        <v>4.3269230769230761E-2</v>
      </c>
      <c r="AB188" s="19">
        <v>15</v>
      </c>
      <c r="AC188" s="19">
        <v>50</v>
      </c>
      <c r="AD188" s="4">
        <v>14</v>
      </c>
      <c r="AE188" s="4">
        <v>3</v>
      </c>
      <c r="AF188" s="3">
        <v>12</v>
      </c>
      <c r="AG188" s="3">
        <v>1</v>
      </c>
      <c r="AH188" s="19">
        <f t="shared" si="43"/>
        <v>5.3571428571428562E-2</v>
      </c>
      <c r="AI188" s="8" t="s">
        <v>691</v>
      </c>
      <c r="AJ188" s="19">
        <v>0.4764867564595362</v>
      </c>
      <c r="AK188" s="19">
        <v>0.27272727272727271</v>
      </c>
      <c r="AL188" s="19">
        <v>4.3269230769230761E-2</v>
      </c>
      <c r="AM188" s="19">
        <v>5.3571428571428562E-2</v>
      </c>
      <c r="AN188" s="19">
        <f t="shared" si="49"/>
        <v>-0.15394531147253177</v>
      </c>
      <c r="AO188" s="19">
        <v>1</v>
      </c>
    </row>
    <row r="189" spans="1:41" x14ac:dyDescent="0.25">
      <c r="A189" s="3"/>
      <c r="B189" s="7" t="s">
        <v>692</v>
      </c>
      <c r="C189" s="3" t="s">
        <v>834</v>
      </c>
      <c r="D189" s="19">
        <v>15</v>
      </c>
      <c r="E189" s="19">
        <v>1436</v>
      </c>
      <c r="F189" s="19">
        <f t="shared" si="33"/>
        <v>1.0445682451253482E-2</v>
      </c>
      <c r="G189" s="19">
        <f t="shared" si="34"/>
        <v>4.5615665485059598</v>
      </c>
      <c r="H189" s="19">
        <f t="shared" si="35"/>
        <v>4.7648675645953618E-2</v>
      </c>
      <c r="I189" s="19">
        <f t="shared" si="36"/>
        <v>0.4764867564595362</v>
      </c>
      <c r="J189" s="19">
        <v>158</v>
      </c>
      <c r="K189" s="19">
        <v>23980</v>
      </c>
      <c r="L189" s="19">
        <v>15</v>
      </c>
      <c r="M189" s="19">
        <v>50</v>
      </c>
      <c r="N189" s="19">
        <f t="shared" si="31"/>
        <v>6.5888240200166802E-3</v>
      </c>
      <c r="O189" s="19">
        <f t="shared" si="32"/>
        <v>0.3</v>
      </c>
      <c r="P189" s="19">
        <f t="shared" si="37"/>
        <v>1.9766472060050041E-3</v>
      </c>
      <c r="Q189" s="19">
        <f t="shared" si="38"/>
        <v>0.19766472060050042</v>
      </c>
      <c r="R189" s="19">
        <v>2</v>
      </c>
      <c r="S189" s="19">
        <v>312</v>
      </c>
      <c r="T189" s="2">
        <v>0.25</v>
      </c>
      <c r="U189" s="17">
        <v>2</v>
      </c>
      <c r="V189" s="19">
        <v>15</v>
      </c>
      <c r="W189" s="19">
        <v>50</v>
      </c>
      <c r="X189" s="19">
        <f t="shared" si="39"/>
        <v>6.41025641025641E-3</v>
      </c>
      <c r="Y189" s="19">
        <f t="shared" si="40"/>
        <v>2.25</v>
      </c>
      <c r="Z189" s="19">
        <f t="shared" si="41"/>
        <v>0.3</v>
      </c>
      <c r="AA189" s="19">
        <f t="shared" si="42"/>
        <v>4.3269230769230761E-2</v>
      </c>
      <c r="AB189" s="19">
        <v>15</v>
      </c>
      <c r="AC189" s="19">
        <v>50</v>
      </c>
      <c r="AD189" s="4">
        <v>14</v>
      </c>
      <c r="AE189" s="4">
        <v>2</v>
      </c>
      <c r="AF189" s="3">
        <v>12</v>
      </c>
      <c r="AG189" s="3">
        <v>1</v>
      </c>
      <c r="AH189" s="19">
        <f t="shared" si="43"/>
        <v>3.5714285714285712E-2</v>
      </c>
      <c r="AI189" s="7" t="s">
        <v>692</v>
      </c>
      <c r="AJ189" s="19">
        <v>0.4764867564595362</v>
      </c>
      <c r="AK189" s="19">
        <v>0.19766472060050042</v>
      </c>
      <c r="AL189" s="19">
        <v>4.3269230769230761E-2</v>
      </c>
      <c r="AM189" s="19">
        <v>3.5714285714285712E-2</v>
      </c>
      <c r="AN189" s="19">
        <f t="shared" si="49"/>
        <v>-0.24686500645644693</v>
      </c>
      <c r="AO189" s="19">
        <v>1</v>
      </c>
    </row>
    <row r="190" spans="1:41" ht="30" x14ac:dyDescent="0.25">
      <c r="A190" s="3"/>
      <c r="B190" s="8" t="s">
        <v>693</v>
      </c>
      <c r="C190" s="4" t="s">
        <v>694</v>
      </c>
      <c r="D190" s="19">
        <v>6</v>
      </c>
      <c r="E190" s="19">
        <v>1436</v>
      </c>
      <c r="F190" s="19">
        <f t="shared" si="33"/>
        <v>4.178272980501393E-3</v>
      </c>
      <c r="G190" s="19">
        <f t="shared" si="34"/>
        <v>5.4778572803801149</v>
      </c>
      <c r="H190" s="19">
        <f t="shared" si="35"/>
        <v>2.2887983065655076E-2</v>
      </c>
      <c r="I190" s="19">
        <f t="shared" si="36"/>
        <v>0.22887983065655076</v>
      </c>
      <c r="J190" s="19">
        <v>133</v>
      </c>
      <c r="K190" s="19">
        <v>23980</v>
      </c>
      <c r="L190" s="19">
        <v>6</v>
      </c>
      <c r="M190" s="19">
        <v>50</v>
      </c>
      <c r="N190" s="19">
        <f t="shared" si="31"/>
        <v>5.5462885738115095E-3</v>
      </c>
      <c r="O190" s="19">
        <f t="shared" si="32"/>
        <v>0.12</v>
      </c>
      <c r="P190" s="19">
        <f t="shared" si="37"/>
        <v>6.6555462885738116E-4</v>
      </c>
      <c r="Q190" s="19">
        <f t="shared" si="38"/>
        <v>6.6555462885738118E-2</v>
      </c>
      <c r="R190" s="19">
        <v>1</v>
      </c>
      <c r="S190" s="19">
        <v>312</v>
      </c>
      <c r="T190" s="2">
        <v>0</v>
      </c>
      <c r="U190" s="17">
        <v>1</v>
      </c>
      <c r="V190" s="19">
        <v>6</v>
      </c>
      <c r="W190" s="19">
        <v>50</v>
      </c>
      <c r="X190" s="19">
        <f t="shared" si="39"/>
        <v>3.205128205128205E-3</v>
      </c>
      <c r="Y190" s="19">
        <f t="shared" si="40"/>
        <v>1</v>
      </c>
      <c r="Z190" s="19">
        <f t="shared" si="41"/>
        <v>0.12</v>
      </c>
      <c r="AA190" s="19">
        <f t="shared" si="42"/>
        <v>3.8461538461538455E-3</v>
      </c>
      <c r="AB190" s="19">
        <v>6</v>
      </c>
      <c r="AC190" s="19">
        <v>50</v>
      </c>
      <c r="AD190" s="4">
        <v>14</v>
      </c>
      <c r="AE190" s="4">
        <v>1</v>
      </c>
      <c r="AF190" s="3">
        <v>12</v>
      </c>
      <c r="AG190" s="3">
        <v>1</v>
      </c>
      <c r="AH190" s="19">
        <f t="shared" si="43"/>
        <v>7.1428571428571418E-3</v>
      </c>
      <c r="AI190" s="8" t="s">
        <v>693</v>
      </c>
      <c r="AJ190" s="19">
        <v>0.22887983065655076</v>
      </c>
      <c r="AK190" s="19">
        <v>6.6555462885738118E-2</v>
      </c>
      <c r="AL190" s="19">
        <v>3.8461538461538455E-3</v>
      </c>
      <c r="AM190" s="19">
        <v>7.1428571428571418E-3</v>
      </c>
      <c r="AN190" s="19">
        <f t="shared" si="49"/>
        <v>-0.69357569546870024</v>
      </c>
      <c r="AO190" s="19">
        <v>1</v>
      </c>
    </row>
    <row r="191" spans="1:41" x14ac:dyDescent="0.25">
      <c r="A191" s="3"/>
      <c r="B191" s="7" t="s">
        <v>695</v>
      </c>
      <c r="C191" s="3" t="s">
        <v>696</v>
      </c>
      <c r="D191" s="19">
        <v>1</v>
      </c>
      <c r="E191" s="19">
        <v>1436</v>
      </c>
      <c r="F191" s="19">
        <f t="shared" si="33"/>
        <v>6.9637883008356546E-4</v>
      </c>
      <c r="G191" s="19">
        <f t="shared" si="34"/>
        <v>7.2696167496081694</v>
      </c>
      <c r="H191" s="19">
        <f t="shared" si="35"/>
        <v>5.0624072072480292E-3</v>
      </c>
      <c r="I191" s="19">
        <f t="shared" si="36"/>
        <v>5.0624072072480292E-2</v>
      </c>
      <c r="J191" s="19">
        <v>4</v>
      </c>
      <c r="K191" s="19">
        <v>23980</v>
      </c>
      <c r="L191" s="19">
        <v>1</v>
      </c>
      <c r="M191" s="19">
        <v>50</v>
      </c>
      <c r="N191" s="19">
        <f t="shared" si="31"/>
        <v>1.6680567139282736E-4</v>
      </c>
      <c r="O191" s="19">
        <f t="shared" si="32"/>
        <v>0.02</v>
      </c>
      <c r="P191" s="19">
        <f t="shared" si="37"/>
        <v>3.3361134278565475E-6</v>
      </c>
      <c r="Q191" s="19">
        <f t="shared" si="38"/>
        <v>3.3361134278565472E-4</v>
      </c>
      <c r="R191" s="19">
        <v>1</v>
      </c>
      <c r="S191" s="19">
        <v>312</v>
      </c>
      <c r="T191" s="2">
        <v>0</v>
      </c>
      <c r="U191" s="17">
        <v>1</v>
      </c>
      <c r="V191" s="19">
        <v>1</v>
      </c>
      <c r="W191" s="19">
        <v>50</v>
      </c>
      <c r="X191" s="19">
        <f t="shared" si="39"/>
        <v>3.205128205128205E-3</v>
      </c>
      <c r="Y191" s="19">
        <f t="shared" si="40"/>
        <v>1</v>
      </c>
      <c r="Z191" s="19">
        <f t="shared" si="41"/>
        <v>0.02</v>
      </c>
      <c r="AA191" s="19">
        <f t="shared" si="42"/>
        <v>6.4102564102564103E-4</v>
      </c>
      <c r="AB191" s="19">
        <v>1</v>
      </c>
      <c r="AC191" s="19">
        <v>50</v>
      </c>
      <c r="AD191" s="4">
        <v>14</v>
      </c>
      <c r="AE191" s="4">
        <v>2</v>
      </c>
      <c r="AF191" s="3">
        <v>12</v>
      </c>
      <c r="AG191" s="3">
        <v>1</v>
      </c>
      <c r="AH191" s="19">
        <f t="shared" si="43"/>
        <v>2.3809523809523812E-3</v>
      </c>
      <c r="AI191" s="7" t="s">
        <v>695</v>
      </c>
      <c r="AJ191" s="19">
        <v>5.0624072072480292E-2</v>
      </c>
      <c r="AK191" s="19">
        <v>3.3361134278565472E-4</v>
      </c>
      <c r="AL191" s="19">
        <v>6.4102564102564103E-4</v>
      </c>
      <c r="AM191" s="19">
        <v>2.3809523809523812E-3</v>
      </c>
      <c r="AN191" s="19">
        <f t="shared" si="49"/>
        <v>-0.94602033856275602</v>
      </c>
      <c r="AO191" s="19">
        <v>1</v>
      </c>
    </row>
    <row r="192" spans="1:41" x14ac:dyDescent="0.25">
      <c r="A192" s="3" t="s">
        <v>697</v>
      </c>
      <c r="B192" s="8" t="s">
        <v>698</v>
      </c>
      <c r="C192" s="4" t="s">
        <v>699</v>
      </c>
      <c r="D192" s="19">
        <v>7</v>
      </c>
      <c r="E192" s="19">
        <v>1436</v>
      </c>
      <c r="F192" s="19">
        <f t="shared" si="33"/>
        <v>4.8746518105849583E-3</v>
      </c>
      <c r="G192" s="19">
        <f t="shared" si="34"/>
        <v>5.3237066005528559</v>
      </c>
      <c r="H192" s="19">
        <f t="shared" si="35"/>
        <v>2.5951216019408072E-2</v>
      </c>
      <c r="I192" s="19">
        <f t="shared" si="36"/>
        <v>0.25951216019408074</v>
      </c>
      <c r="J192" s="19">
        <v>147</v>
      </c>
      <c r="K192" s="19">
        <v>23980</v>
      </c>
      <c r="L192" s="19">
        <v>7</v>
      </c>
      <c r="M192" s="19">
        <v>50</v>
      </c>
      <c r="N192" s="19">
        <f t="shared" si="31"/>
        <v>6.130108423686405E-3</v>
      </c>
      <c r="O192" s="19">
        <f t="shared" si="32"/>
        <v>0.14000000000000001</v>
      </c>
      <c r="P192" s="19">
        <f t="shared" si="37"/>
        <v>8.5821517931609676E-4</v>
      </c>
      <c r="Q192" s="19">
        <f t="shared" si="38"/>
        <v>8.5821517931609678E-2</v>
      </c>
      <c r="R192" s="19">
        <v>1</v>
      </c>
      <c r="S192" s="19">
        <v>312</v>
      </c>
      <c r="T192" s="2">
        <v>0</v>
      </c>
      <c r="U192" s="17">
        <v>1</v>
      </c>
      <c r="V192" s="19">
        <v>7</v>
      </c>
      <c r="W192" s="19">
        <v>50</v>
      </c>
      <c r="X192" s="19">
        <f t="shared" si="39"/>
        <v>3.205128205128205E-3</v>
      </c>
      <c r="Y192" s="19">
        <f t="shared" si="40"/>
        <v>1</v>
      </c>
      <c r="Z192" s="19">
        <f t="shared" si="41"/>
        <v>0.14000000000000001</v>
      </c>
      <c r="AA192" s="19">
        <f t="shared" si="42"/>
        <v>4.4871794871794877E-3</v>
      </c>
      <c r="AB192" s="19">
        <v>7</v>
      </c>
      <c r="AC192" s="19">
        <v>50</v>
      </c>
      <c r="AD192" s="4">
        <v>14</v>
      </c>
      <c r="AE192" s="4">
        <v>1</v>
      </c>
      <c r="AF192" s="3">
        <v>12</v>
      </c>
      <c r="AG192" s="3">
        <v>1</v>
      </c>
      <c r="AH192" s="19">
        <f t="shared" si="43"/>
        <v>8.3333333333333332E-3</v>
      </c>
      <c r="AI192" s="8" t="s">
        <v>698</v>
      </c>
      <c r="AJ192" s="19">
        <v>0.25951216019408074</v>
      </c>
      <c r="AK192" s="19">
        <v>8.5821517931609678E-2</v>
      </c>
      <c r="AL192" s="19">
        <v>4.4871794871794877E-3</v>
      </c>
      <c r="AM192" s="19">
        <v>8.3333333333333332E-3</v>
      </c>
      <c r="AN192" s="19">
        <f t="shared" si="44"/>
        <v>1.3581541909462032</v>
      </c>
      <c r="AO192" s="19">
        <v>0</v>
      </c>
    </row>
    <row r="193" spans="1:41" ht="30" x14ac:dyDescent="0.25">
      <c r="A193" s="3"/>
      <c r="B193" s="5" t="s">
        <v>700</v>
      </c>
      <c r="C193" s="4" t="s">
        <v>701</v>
      </c>
      <c r="D193" s="19">
        <v>6</v>
      </c>
      <c r="E193" s="19">
        <v>1436</v>
      </c>
      <c r="F193" s="19">
        <f t="shared" si="33"/>
        <v>4.178272980501393E-3</v>
      </c>
      <c r="G193" s="19">
        <f t="shared" si="34"/>
        <v>5.4778572803801149</v>
      </c>
      <c r="H193" s="19">
        <f t="shared" si="35"/>
        <v>2.2887983065655076E-2</v>
      </c>
      <c r="I193" s="19">
        <f t="shared" si="36"/>
        <v>0.22887983065655076</v>
      </c>
      <c r="J193" s="19">
        <v>108</v>
      </c>
      <c r="K193" s="19">
        <v>23980</v>
      </c>
      <c r="L193" s="19">
        <v>6</v>
      </c>
      <c r="M193" s="19">
        <v>50</v>
      </c>
      <c r="N193" s="19">
        <f t="shared" si="31"/>
        <v>4.5037531276063388E-3</v>
      </c>
      <c r="O193" s="19">
        <f t="shared" si="32"/>
        <v>0.12</v>
      </c>
      <c r="P193" s="19">
        <f t="shared" si="37"/>
        <v>5.4045037531276062E-4</v>
      </c>
      <c r="Q193" s="19">
        <f t="shared" si="38"/>
        <v>5.4045037531276062E-2</v>
      </c>
      <c r="R193" s="19">
        <v>1</v>
      </c>
      <c r="S193" s="19">
        <v>312</v>
      </c>
      <c r="T193" s="2">
        <v>0</v>
      </c>
      <c r="U193" s="17">
        <v>1</v>
      </c>
      <c r="V193" s="19">
        <v>6</v>
      </c>
      <c r="W193" s="19">
        <v>50</v>
      </c>
      <c r="X193" s="19">
        <f t="shared" si="39"/>
        <v>3.205128205128205E-3</v>
      </c>
      <c r="Y193" s="19">
        <f t="shared" si="40"/>
        <v>1</v>
      </c>
      <c r="Z193" s="19">
        <f t="shared" si="41"/>
        <v>0.12</v>
      </c>
      <c r="AA193" s="19">
        <f t="shared" si="42"/>
        <v>3.8461538461538455E-3</v>
      </c>
      <c r="AB193" s="19">
        <v>6</v>
      </c>
      <c r="AC193" s="19">
        <v>50</v>
      </c>
      <c r="AD193" s="4">
        <v>14</v>
      </c>
      <c r="AE193" s="4">
        <v>1</v>
      </c>
      <c r="AF193" s="3">
        <v>12</v>
      </c>
      <c r="AG193" s="3">
        <v>1</v>
      </c>
      <c r="AH193" s="19">
        <f t="shared" si="43"/>
        <v>7.1428571428571418E-3</v>
      </c>
      <c r="AI193" s="5" t="s">
        <v>700</v>
      </c>
      <c r="AJ193" s="19">
        <v>0.22887983065655076</v>
      </c>
      <c r="AK193" s="19">
        <v>5.4045037531276062E-2</v>
      </c>
      <c r="AL193" s="19">
        <v>3.8461538461538455E-3</v>
      </c>
      <c r="AM193" s="19">
        <v>7.1428571428571418E-3</v>
      </c>
      <c r="AN193" s="19">
        <f t="shared" si="44"/>
        <v>1.2939138791768379</v>
      </c>
      <c r="AO193" s="19">
        <v>0</v>
      </c>
    </row>
    <row r="194" spans="1:41" x14ac:dyDescent="0.25">
      <c r="A194" s="3" t="s">
        <v>702</v>
      </c>
      <c r="B194" s="7" t="s">
        <v>703</v>
      </c>
      <c r="C194" s="3" t="s">
        <v>835</v>
      </c>
      <c r="D194" s="19">
        <v>5</v>
      </c>
      <c r="E194" s="19">
        <v>1436</v>
      </c>
      <c r="F194" s="19">
        <f t="shared" si="33"/>
        <v>3.4818941504178272E-3</v>
      </c>
      <c r="G194" s="19">
        <f t="shared" si="34"/>
        <v>5.6601788371740689</v>
      </c>
      <c r="H194" s="19">
        <f t="shared" si="35"/>
        <v>1.9708143583475168E-2</v>
      </c>
      <c r="I194" s="19">
        <f t="shared" si="36"/>
        <v>0.19708143583475168</v>
      </c>
      <c r="J194" s="19">
        <v>138</v>
      </c>
      <c r="K194" s="19">
        <v>23980</v>
      </c>
      <c r="L194" s="19">
        <v>5</v>
      </c>
      <c r="M194" s="19">
        <v>50</v>
      </c>
      <c r="N194" s="19">
        <f t="shared" ref="N194:N220" si="50">(J194/K194)</f>
        <v>5.7547956630525435E-3</v>
      </c>
      <c r="O194" s="19">
        <f t="shared" ref="O194:O220" si="51">(L194/M194)</f>
        <v>0.1</v>
      </c>
      <c r="P194" s="19">
        <f t="shared" si="37"/>
        <v>5.7547956630525437E-4</v>
      </c>
      <c r="Q194" s="19">
        <f t="shared" si="38"/>
        <v>5.7547956630525435E-2</v>
      </c>
      <c r="R194" s="19">
        <v>2</v>
      </c>
      <c r="S194" s="19">
        <v>312</v>
      </c>
      <c r="T194" s="2">
        <v>0.25</v>
      </c>
      <c r="U194" s="17">
        <v>2</v>
      </c>
      <c r="V194" s="19">
        <v>5</v>
      </c>
      <c r="W194" s="19">
        <v>50</v>
      </c>
      <c r="X194" s="19">
        <f t="shared" si="39"/>
        <v>6.41025641025641E-3</v>
      </c>
      <c r="Y194" s="19">
        <f t="shared" si="40"/>
        <v>2.25</v>
      </c>
      <c r="Z194" s="19">
        <f t="shared" si="41"/>
        <v>0.1</v>
      </c>
      <c r="AA194" s="19">
        <f t="shared" si="42"/>
        <v>1.4423076923076924E-2</v>
      </c>
      <c r="AB194" s="19">
        <v>5</v>
      </c>
      <c r="AC194" s="19">
        <v>50</v>
      </c>
      <c r="AD194" s="4">
        <v>14</v>
      </c>
      <c r="AE194" s="4">
        <v>3</v>
      </c>
      <c r="AF194" s="3">
        <v>12</v>
      </c>
      <c r="AG194" s="3">
        <v>2</v>
      </c>
      <c r="AH194" s="19">
        <f t="shared" si="43"/>
        <v>3.5714285714285712E-2</v>
      </c>
      <c r="AI194" s="7" t="s">
        <v>703</v>
      </c>
      <c r="AJ194" s="19">
        <v>0.19708143583475168</v>
      </c>
      <c r="AK194" s="19">
        <v>5.7547956630525435E-2</v>
      </c>
      <c r="AL194" s="19">
        <v>1.4423076923076924E-2</v>
      </c>
      <c r="AM194" s="19">
        <v>3.5714285714285712E-2</v>
      </c>
      <c r="AN194" s="19">
        <f>(AJ194+AK194+AL194+AM194)-1</f>
        <v>-0.69523324489736027</v>
      </c>
      <c r="AO194" s="19">
        <v>1</v>
      </c>
    </row>
    <row r="195" spans="1:41" x14ac:dyDescent="0.25">
      <c r="A195" s="3"/>
      <c r="B195" s="5" t="s">
        <v>704</v>
      </c>
      <c r="C195" s="3" t="s">
        <v>705</v>
      </c>
      <c r="D195" s="19">
        <v>5</v>
      </c>
      <c r="E195" s="19">
        <v>1436</v>
      </c>
      <c r="F195" s="19">
        <f t="shared" ref="F195:F220" si="52">(D195/E195)</f>
        <v>3.4818941504178272E-3</v>
      </c>
      <c r="G195" s="19">
        <f t="shared" ref="G195:G220" si="53">-LN(F195)</f>
        <v>5.6601788371740689</v>
      </c>
      <c r="H195" s="19">
        <f t="shared" ref="H195:H220" si="54">(F195*G195)</f>
        <v>1.9708143583475168E-2</v>
      </c>
      <c r="I195" s="19">
        <f t="shared" ref="I195:I220" si="55">(H195*10)</f>
        <v>0.19708143583475168</v>
      </c>
      <c r="J195" s="19">
        <v>85</v>
      </c>
      <c r="K195" s="19">
        <v>23980</v>
      </c>
      <c r="L195" s="19">
        <v>5</v>
      </c>
      <c r="M195" s="19">
        <v>50</v>
      </c>
      <c r="N195" s="19">
        <f t="shared" si="50"/>
        <v>3.5446205170975814E-3</v>
      </c>
      <c r="O195" s="19">
        <f t="shared" si="51"/>
        <v>0.1</v>
      </c>
      <c r="P195" s="19">
        <f t="shared" ref="P195:P220" si="56">(N195*O195)</f>
        <v>3.5446205170975816E-4</v>
      </c>
      <c r="Q195" s="19">
        <f t="shared" ref="Q195:Q220" si="57">(P195*100)</f>
        <v>3.5446205170975818E-2</v>
      </c>
      <c r="R195" s="19">
        <v>1</v>
      </c>
      <c r="S195" s="19">
        <v>312</v>
      </c>
      <c r="T195" s="2">
        <v>0.25</v>
      </c>
      <c r="U195" s="17">
        <v>1</v>
      </c>
      <c r="V195" s="19">
        <v>5</v>
      </c>
      <c r="W195" s="19">
        <v>50</v>
      </c>
      <c r="X195" s="19">
        <f t="shared" ref="X195:X220" si="58">(R195/S195)</f>
        <v>3.205128205128205E-3</v>
      </c>
      <c r="Y195" s="19">
        <f t="shared" ref="Y195:Y220" si="59">(T195+U195)</f>
        <v>1.25</v>
      </c>
      <c r="Z195" s="19">
        <f t="shared" ref="Z195:Z220" si="60">(V195/W195)</f>
        <v>0.1</v>
      </c>
      <c r="AA195" s="19">
        <f t="shared" ref="AA195:AA220" si="61">(X195*Y195*Z195)*10</f>
        <v>4.0064102564102561E-3</v>
      </c>
      <c r="AB195" s="19">
        <v>5</v>
      </c>
      <c r="AC195" s="19">
        <v>50</v>
      </c>
      <c r="AD195" s="4">
        <v>14</v>
      </c>
      <c r="AE195" s="4">
        <v>1</v>
      </c>
      <c r="AF195" s="3">
        <v>12</v>
      </c>
      <c r="AG195" s="3">
        <v>2</v>
      </c>
      <c r="AH195" s="19">
        <f t="shared" ref="AH195:AH220" si="62">(AE195/AD195)*(AG195/AF195)*(AB195/AC195)*10</f>
        <v>1.1904761904761906E-2</v>
      </c>
      <c r="AI195" s="5" t="s">
        <v>704</v>
      </c>
      <c r="AJ195" s="19">
        <v>0.19708143583475168</v>
      </c>
      <c r="AK195" s="19">
        <v>3.5446205170975818E-2</v>
      </c>
      <c r="AL195" s="19">
        <v>4.0064102564102561E-3</v>
      </c>
      <c r="AM195" s="19">
        <v>1.1904761904761906E-2</v>
      </c>
      <c r="AN195" s="19">
        <f t="shared" ref="AN195:AN220" si="63">(AJ195+AK195+AL195+AM195)+1</f>
        <v>1.2484388131668998</v>
      </c>
      <c r="AO195" s="19">
        <v>0</v>
      </c>
    </row>
    <row r="196" spans="1:41" ht="30" x14ac:dyDescent="0.25">
      <c r="A196" s="3" t="s">
        <v>706</v>
      </c>
      <c r="B196" s="7" t="s">
        <v>707</v>
      </c>
      <c r="C196" s="3" t="s">
        <v>836</v>
      </c>
      <c r="D196" s="19">
        <v>17</v>
      </c>
      <c r="E196" s="19">
        <v>1436</v>
      </c>
      <c r="F196" s="19">
        <f t="shared" si="52"/>
        <v>1.1838440111420613E-2</v>
      </c>
      <c r="G196" s="19">
        <f t="shared" si="53"/>
        <v>4.4364034055519532</v>
      </c>
      <c r="H196" s="19">
        <f t="shared" si="54"/>
        <v>5.2520096026729253E-2</v>
      </c>
      <c r="I196" s="19">
        <f t="shared" si="55"/>
        <v>0.52520096026729257</v>
      </c>
      <c r="J196" s="19">
        <v>311</v>
      </c>
      <c r="K196" s="19">
        <v>23980</v>
      </c>
      <c r="L196" s="19">
        <v>17</v>
      </c>
      <c r="M196" s="19">
        <v>50</v>
      </c>
      <c r="N196" s="19">
        <f t="shared" si="50"/>
        <v>1.2969140950792327E-2</v>
      </c>
      <c r="O196" s="19">
        <f t="shared" si="51"/>
        <v>0.34</v>
      </c>
      <c r="P196" s="19">
        <f t="shared" si="56"/>
        <v>4.4095079232693915E-3</v>
      </c>
      <c r="Q196" s="19">
        <f t="shared" si="57"/>
        <v>0.44095079232693912</v>
      </c>
      <c r="R196" s="19">
        <v>2</v>
      </c>
      <c r="S196" s="19">
        <v>312</v>
      </c>
      <c r="T196" s="2">
        <v>0.25</v>
      </c>
      <c r="U196" s="17">
        <v>2</v>
      </c>
      <c r="V196" s="19">
        <v>17</v>
      </c>
      <c r="W196" s="19">
        <v>50</v>
      </c>
      <c r="X196" s="19">
        <f t="shared" si="58"/>
        <v>6.41025641025641E-3</v>
      </c>
      <c r="Y196" s="19">
        <f t="shared" si="59"/>
        <v>2.25</v>
      </c>
      <c r="Z196" s="19">
        <f t="shared" si="60"/>
        <v>0.34</v>
      </c>
      <c r="AA196" s="19">
        <f t="shared" si="61"/>
        <v>4.9038461538461538E-2</v>
      </c>
      <c r="AB196" s="19">
        <v>17</v>
      </c>
      <c r="AC196" s="19">
        <v>50</v>
      </c>
      <c r="AD196" s="4">
        <v>14</v>
      </c>
      <c r="AE196" s="4">
        <v>4</v>
      </c>
      <c r="AF196" s="3">
        <v>12</v>
      </c>
      <c r="AG196" s="3">
        <v>3</v>
      </c>
      <c r="AH196" s="19">
        <f t="shared" si="62"/>
        <v>0.24285714285714285</v>
      </c>
      <c r="AI196" s="7" t="s">
        <v>707</v>
      </c>
      <c r="AJ196" s="19">
        <v>0.52520096026729257</v>
      </c>
      <c r="AK196" s="19">
        <v>0.44095079232693912</v>
      </c>
      <c r="AL196" s="19">
        <v>4.9038461538461538E-2</v>
      </c>
      <c r="AM196" s="19">
        <v>0.24285714285714285</v>
      </c>
      <c r="AN196" s="19">
        <f t="shared" si="63"/>
        <v>2.2580473569898363</v>
      </c>
      <c r="AO196" s="19">
        <v>0</v>
      </c>
    </row>
    <row r="197" spans="1:41" ht="30" x14ac:dyDescent="0.25">
      <c r="A197" s="3"/>
      <c r="B197" s="5" t="s">
        <v>708</v>
      </c>
      <c r="C197" s="3" t="s">
        <v>709</v>
      </c>
      <c r="D197" s="19">
        <v>5</v>
      </c>
      <c r="E197" s="19">
        <v>1436</v>
      </c>
      <c r="F197" s="19">
        <f t="shared" si="52"/>
        <v>3.4818941504178272E-3</v>
      </c>
      <c r="G197" s="19">
        <f t="shared" si="53"/>
        <v>5.6601788371740689</v>
      </c>
      <c r="H197" s="19">
        <f t="shared" si="54"/>
        <v>1.9708143583475168E-2</v>
      </c>
      <c r="I197" s="19">
        <f t="shared" si="55"/>
        <v>0.19708143583475168</v>
      </c>
      <c r="J197" s="19">
        <v>106</v>
      </c>
      <c r="K197" s="19">
        <v>23980</v>
      </c>
      <c r="L197" s="19">
        <v>5</v>
      </c>
      <c r="M197" s="19">
        <v>50</v>
      </c>
      <c r="N197" s="19">
        <f t="shared" si="50"/>
        <v>4.420350291909925E-3</v>
      </c>
      <c r="O197" s="19">
        <f t="shared" si="51"/>
        <v>0.1</v>
      </c>
      <c r="P197" s="19">
        <f t="shared" si="56"/>
        <v>4.4203502919099252E-4</v>
      </c>
      <c r="Q197" s="19">
        <f t="shared" si="57"/>
        <v>4.4203502919099254E-2</v>
      </c>
      <c r="R197" s="19">
        <v>1</v>
      </c>
      <c r="S197" s="19">
        <v>312</v>
      </c>
      <c r="T197" s="2">
        <v>0.25</v>
      </c>
      <c r="U197" s="17">
        <v>1</v>
      </c>
      <c r="V197" s="19">
        <v>5</v>
      </c>
      <c r="W197" s="19">
        <v>50</v>
      </c>
      <c r="X197" s="19">
        <f t="shared" si="58"/>
        <v>3.205128205128205E-3</v>
      </c>
      <c r="Y197" s="19">
        <f t="shared" si="59"/>
        <v>1.25</v>
      </c>
      <c r="Z197" s="19">
        <f t="shared" si="60"/>
        <v>0.1</v>
      </c>
      <c r="AA197" s="19">
        <f t="shared" si="61"/>
        <v>4.0064102564102561E-3</v>
      </c>
      <c r="AB197" s="19">
        <v>5</v>
      </c>
      <c r="AC197" s="19">
        <v>50</v>
      </c>
      <c r="AD197" s="4">
        <v>14</v>
      </c>
      <c r="AE197" s="4">
        <v>4</v>
      </c>
      <c r="AF197" s="3">
        <v>12</v>
      </c>
      <c r="AG197" s="3">
        <v>3</v>
      </c>
      <c r="AH197" s="19">
        <f t="shared" si="62"/>
        <v>7.1428571428571425E-2</v>
      </c>
      <c r="AI197" s="5" t="s">
        <v>708</v>
      </c>
      <c r="AJ197" s="19">
        <v>0.19708143583475168</v>
      </c>
      <c r="AK197" s="19">
        <v>4.4203502919099254E-2</v>
      </c>
      <c r="AL197" s="19">
        <v>4.0064102564102561E-3</v>
      </c>
      <c r="AM197" s="19">
        <v>7.1428571428571425E-2</v>
      </c>
      <c r="AN197" s="19">
        <f t="shared" si="63"/>
        <v>1.3167199204388327</v>
      </c>
      <c r="AO197" s="19">
        <v>0</v>
      </c>
    </row>
    <row r="198" spans="1:41" ht="30" x14ac:dyDescent="0.25">
      <c r="A198" s="3"/>
      <c r="B198" s="4" t="s">
        <v>710</v>
      </c>
      <c r="C198" s="4" t="s">
        <v>837</v>
      </c>
      <c r="D198" s="19">
        <v>23</v>
      </c>
      <c r="E198" s="19">
        <v>1436</v>
      </c>
      <c r="F198" s="19">
        <f t="shared" si="52"/>
        <v>1.6016713091922007E-2</v>
      </c>
      <c r="G198" s="19">
        <f t="shared" si="53"/>
        <v>4.1341225336790197</v>
      </c>
      <c r="H198" s="19">
        <f t="shared" si="54"/>
        <v>6.6215054508786536E-2</v>
      </c>
      <c r="I198" s="19">
        <f t="shared" si="55"/>
        <v>0.66215054508786531</v>
      </c>
      <c r="J198" s="19">
        <v>415</v>
      </c>
      <c r="K198" s="19">
        <v>23980</v>
      </c>
      <c r="L198" s="19">
        <v>23</v>
      </c>
      <c r="M198" s="19">
        <v>50</v>
      </c>
      <c r="N198" s="19">
        <f t="shared" si="50"/>
        <v>1.7306088407005839E-2</v>
      </c>
      <c r="O198" s="19">
        <f t="shared" si="51"/>
        <v>0.46</v>
      </c>
      <c r="P198" s="19">
        <f t="shared" si="56"/>
        <v>7.9608006672226873E-3</v>
      </c>
      <c r="Q198" s="19">
        <f t="shared" si="57"/>
        <v>0.79608006672226872</v>
      </c>
      <c r="R198" s="19">
        <v>1</v>
      </c>
      <c r="S198" s="19">
        <v>312</v>
      </c>
      <c r="T198" s="2">
        <v>0</v>
      </c>
      <c r="U198" s="17">
        <v>1</v>
      </c>
      <c r="V198" s="19">
        <v>23</v>
      </c>
      <c r="W198" s="19">
        <v>50</v>
      </c>
      <c r="X198" s="19">
        <f t="shared" si="58"/>
        <v>3.205128205128205E-3</v>
      </c>
      <c r="Y198" s="19">
        <f t="shared" si="59"/>
        <v>1</v>
      </c>
      <c r="Z198" s="19">
        <f t="shared" si="60"/>
        <v>0.46</v>
      </c>
      <c r="AA198" s="19">
        <f t="shared" si="61"/>
        <v>1.4743589743589743E-2</v>
      </c>
      <c r="AB198" s="19">
        <v>23</v>
      </c>
      <c r="AC198" s="19">
        <v>50</v>
      </c>
      <c r="AD198" s="4">
        <v>14</v>
      </c>
      <c r="AE198" s="4">
        <v>5</v>
      </c>
      <c r="AF198" s="3">
        <v>12</v>
      </c>
      <c r="AG198" s="3">
        <v>4</v>
      </c>
      <c r="AH198" s="19">
        <f t="shared" si="62"/>
        <v>0.54761904761904767</v>
      </c>
      <c r="AI198" s="4" t="s">
        <v>710</v>
      </c>
      <c r="AJ198" s="19">
        <v>0.66215054508786531</v>
      </c>
      <c r="AK198" s="19">
        <v>0.79608006672226872</v>
      </c>
      <c r="AL198" s="19">
        <v>1.4743589743589743E-2</v>
      </c>
      <c r="AM198" s="19">
        <v>0.54761904761904767</v>
      </c>
      <c r="AN198" s="19">
        <f t="shared" si="63"/>
        <v>3.0205932491727712</v>
      </c>
      <c r="AO198" s="19">
        <v>0</v>
      </c>
    </row>
    <row r="199" spans="1:41" x14ac:dyDescent="0.25">
      <c r="A199" s="3" t="s">
        <v>711</v>
      </c>
      <c r="B199" s="7" t="s">
        <v>712</v>
      </c>
      <c r="C199" s="16" t="s">
        <v>713</v>
      </c>
      <c r="D199" s="19">
        <v>12</v>
      </c>
      <c r="E199" s="19">
        <v>1436</v>
      </c>
      <c r="F199" s="19">
        <f t="shared" si="52"/>
        <v>8.356545961002786E-3</v>
      </c>
      <c r="G199" s="19">
        <f t="shared" si="53"/>
        <v>4.7847100998201695</v>
      </c>
      <c r="H199" s="19">
        <f t="shared" si="54"/>
        <v>3.9983649859221475E-2</v>
      </c>
      <c r="I199" s="19">
        <f t="shared" si="55"/>
        <v>0.39983649859221476</v>
      </c>
      <c r="J199" s="19">
        <v>159</v>
      </c>
      <c r="K199" s="19">
        <v>23980</v>
      </c>
      <c r="L199" s="19">
        <v>12</v>
      </c>
      <c r="M199" s="19">
        <v>50</v>
      </c>
      <c r="N199" s="19">
        <f t="shared" si="50"/>
        <v>6.6305254378648875E-3</v>
      </c>
      <c r="O199" s="19">
        <f t="shared" si="51"/>
        <v>0.24</v>
      </c>
      <c r="P199" s="19">
        <f t="shared" si="56"/>
        <v>1.5913261050875729E-3</v>
      </c>
      <c r="Q199" s="19">
        <f t="shared" si="57"/>
        <v>0.15913261050875729</v>
      </c>
      <c r="R199" s="19">
        <v>1</v>
      </c>
      <c r="S199" s="19">
        <v>312</v>
      </c>
      <c r="T199" s="2">
        <v>0</v>
      </c>
      <c r="U199" s="17">
        <v>1</v>
      </c>
      <c r="V199" s="19">
        <v>12</v>
      </c>
      <c r="W199" s="19">
        <v>50</v>
      </c>
      <c r="X199" s="19">
        <f t="shared" si="58"/>
        <v>3.205128205128205E-3</v>
      </c>
      <c r="Y199" s="19">
        <f t="shared" si="59"/>
        <v>1</v>
      </c>
      <c r="Z199" s="19">
        <f t="shared" si="60"/>
        <v>0.24</v>
      </c>
      <c r="AA199" s="19">
        <f t="shared" si="61"/>
        <v>7.692307692307691E-3</v>
      </c>
      <c r="AB199" s="19">
        <v>12</v>
      </c>
      <c r="AC199" s="19">
        <v>50</v>
      </c>
      <c r="AD199" s="4">
        <v>14</v>
      </c>
      <c r="AE199" s="4">
        <v>4</v>
      </c>
      <c r="AF199" s="3">
        <v>12</v>
      </c>
      <c r="AG199" s="3">
        <v>3</v>
      </c>
      <c r="AH199" s="19">
        <f t="shared" si="62"/>
        <v>0.1714285714285714</v>
      </c>
      <c r="AI199" s="7" t="s">
        <v>712</v>
      </c>
      <c r="AJ199" s="19">
        <v>0.39983649859221476</v>
      </c>
      <c r="AK199" s="19">
        <v>0.15913261050875729</v>
      </c>
      <c r="AL199" s="19">
        <v>7.692307692307691E-3</v>
      </c>
      <c r="AM199" s="19">
        <v>0.1714285714285714</v>
      </c>
      <c r="AN199" s="19">
        <f t="shared" si="63"/>
        <v>1.738089988221851</v>
      </c>
      <c r="AO199" s="19">
        <v>0</v>
      </c>
    </row>
    <row r="200" spans="1:41" x14ac:dyDescent="0.25">
      <c r="A200" s="3" t="s">
        <v>714</v>
      </c>
      <c r="B200" s="7" t="s">
        <v>715</v>
      </c>
      <c r="C200" s="3" t="s">
        <v>838</v>
      </c>
      <c r="D200" s="19">
        <v>3</v>
      </c>
      <c r="E200" s="19">
        <v>1436</v>
      </c>
      <c r="F200" s="19">
        <f t="shared" si="52"/>
        <v>2.0891364902506965E-3</v>
      </c>
      <c r="G200" s="19">
        <f t="shared" si="53"/>
        <v>6.1710044609400594</v>
      </c>
      <c r="H200" s="19">
        <f t="shared" si="54"/>
        <v>1.2892070600849707E-2</v>
      </c>
      <c r="I200" s="19">
        <f t="shared" si="55"/>
        <v>0.12892070600849706</v>
      </c>
      <c r="J200" s="19">
        <v>78</v>
      </c>
      <c r="K200" s="19">
        <v>23980</v>
      </c>
      <c r="L200" s="19">
        <v>3</v>
      </c>
      <c r="M200" s="19">
        <v>50</v>
      </c>
      <c r="N200" s="19">
        <f t="shared" si="50"/>
        <v>3.2527105921601332E-3</v>
      </c>
      <c r="O200" s="19">
        <f t="shared" si="51"/>
        <v>0.06</v>
      </c>
      <c r="P200" s="19">
        <f t="shared" si="56"/>
        <v>1.95162635529608E-4</v>
      </c>
      <c r="Q200" s="19">
        <f t="shared" si="57"/>
        <v>1.9516263552960801E-2</v>
      </c>
      <c r="R200" s="19">
        <v>1</v>
      </c>
      <c r="S200" s="19">
        <v>312</v>
      </c>
      <c r="T200" s="2">
        <v>0.25</v>
      </c>
      <c r="U200" s="17">
        <v>1</v>
      </c>
      <c r="V200" s="19">
        <v>3</v>
      </c>
      <c r="W200" s="19">
        <v>50</v>
      </c>
      <c r="X200" s="19">
        <f t="shared" si="58"/>
        <v>3.205128205128205E-3</v>
      </c>
      <c r="Y200" s="19">
        <f t="shared" si="59"/>
        <v>1.25</v>
      </c>
      <c r="Z200" s="19">
        <f t="shared" si="60"/>
        <v>0.06</v>
      </c>
      <c r="AA200" s="19">
        <f t="shared" si="61"/>
        <v>2.4038461538461535E-3</v>
      </c>
      <c r="AB200" s="19">
        <v>3</v>
      </c>
      <c r="AC200" s="19">
        <v>50</v>
      </c>
      <c r="AD200" s="4">
        <v>14</v>
      </c>
      <c r="AE200" s="4">
        <v>2</v>
      </c>
      <c r="AF200" s="3">
        <v>12</v>
      </c>
      <c r="AG200" s="3">
        <v>1</v>
      </c>
      <c r="AH200" s="19">
        <f t="shared" si="62"/>
        <v>7.1428571428571418E-3</v>
      </c>
      <c r="AI200" s="7" t="s">
        <v>715</v>
      </c>
      <c r="AJ200" s="19">
        <v>0.12892070600849706</v>
      </c>
      <c r="AK200" s="19">
        <v>1.9516263552960801E-2</v>
      </c>
      <c r="AL200" s="19">
        <v>2.4038461538461535E-3</v>
      </c>
      <c r="AM200" s="19">
        <v>7.1428571428571418E-3</v>
      </c>
      <c r="AN200" s="19">
        <f t="shared" si="63"/>
        <v>1.1579836728581612</v>
      </c>
      <c r="AO200" s="19">
        <v>0</v>
      </c>
    </row>
    <row r="201" spans="1:41" x14ac:dyDescent="0.25">
      <c r="A201" s="5"/>
      <c r="B201" s="7" t="s">
        <v>716</v>
      </c>
      <c r="C201" s="3" t="s">
        <v>717</v>
      </c>
      <c r="D201" s="19">
        <v>2</v>
      </c>
      <c r="E201" s="19">
        <v>1436</v>
      </c>
      <c r="F201" s="19">
        <f t="shared" si="52"/>
        <v>1.3927576601671309E-3</v>
      </c>
      <c r="G201" s="19">
        <f t="shared" si="53"/>
        <v>6.576469569048224</v>
      </c>
      <c r="H201" s="19">
        <f t="shared" si="54"/>
        <v>9.1594283691479438E-3</v>
      </c>
      <c r="I201" s="19">
        <f t="shared" si="55"/>
        <v>9.1594283691479442E-2</v>
      </c>
      <c r="J201" s="19">
        <v>67</v>
      </c>
      <c r="K201" s="19">
        <v>23980</v>
      </c>
      <c r="L201" s="19">
        <v>2</v>
      </c>
      <c r="M201" s="19">
        <v>50</v>
      </c>
      <c r="N201" s="19">
        <f t="shared" si="50"/>
        <v>2.7939949958298584E-3</v>
      </c>
      <c r="O201" s="19">
        <f t="shared" si="51"/>
        <v>0.04</v>
      </c>
      <c r="P201" s="19">
        <f t="shared" si="56"/>
        <v>1.1175979983319434E-4</v>
      </c>
      <c r="Q201" s="19">
        <f t="shared" si="57"/>
        <v>1.1175979983319434E-2</v>
      </c>
      <c r="R201" s="19">
        <v>1</v>
      </c>
      <c r="S201" s="19">
        <v>312</v>
      </c>
      <c r="T201" s="2">
        <v>0</v>
      </c>
      <c r="U201" s="17">
        <v>1</v>
      </c>
      <c r="V201" s="19">
        <v>2</v>
      </c>
      <c r="W201" s="19">
        <v>50</v>
      </c>
      <c r="X201" s="19">
        <f t="shared" si="58"/>
        <v>3.205128205128205E-3</v>
      </c>
      <c r="Y201" s="19">
        <f t="shared" si="59"/>
        <v>1</v>
      </c>
      <c r="Z201" s="19">
        <f t="shared" si="60"/>
        <v>0.04</v>
      </c>
      <c r="AA201" s="19">
        <f t="shared" si="61"/>
        <v>1.2820512820512821E-3</v>
      </c>
      <c r="AB201" s="19">
        <v>2</v>
      </c>
      <c r="AC201" s="19">
        <v>50</v>
      </c>
      <c r="AD201" s="4">
        <v>14</v>
      </c>
      <c r="AE201" s="4">
        <v>2</v>
      </c>
      <c r="AF201" s="3">
        <v>12</v>
      </c>
      <c r="AG201" s="3">
        <v>1</v>
      </c>
      <c r="AH201" s="19">
        <f t="shared" si="62"/>
        <v>4.7619047619047623E-3</v>
      </c>
      <c r="AI201" s="7" t="s">
        <v>716</v>
      </c>
      <c r="AJ201" s="19">
        <v>9.1594283691479442E-2</v>
      </c>
      <c r="AK201" s="19">
        <v>1.1175979983319434E-2</v>
      </c>
      <c r="AL201" s="19">
        <v>1.2820512820512821E-3</v>
      </c>
      <c r="AM201" s="19">
        <v>4.7619047619047623E-3</v>
      </c>
      <c r="AN201" s="19">
        <f t="shared" si="63"/>
        <v>1.1088142197187549</v>
      </c>
      <c r="AO201" s="19">
        <v>0</v>
      </c>
    </row>
    <row r="202" spans="1:41" ht="30" x14ac:dyDescent="0.25">
      <c r="A202" s="3"/>
      <c r="B202" s="7" t="s">
        <v>718</v>
      </c>
      <c r="C202" s="3" t="s">
        <v>839</v>
      </c>
      <c r="D202" s="19">
        <v>5</v>
      </c>
      <c r="E202" s="19">
        <v>1436</v>
      </c>
      <c r="F202" s="19">
        <f t="shared" si="52"/>
        <v>3.4818941504178272E-3</v>
      </c>
      <c r="G202" s="19">
        <f t="shared" si="53"/>
        <v>5.6601788371740689</v>
      </c>
      <c r="H202" s="19">
        <f t="shared" si="54"/>
        <v>1.9708143583475168E-2</v>
      </c>
      <c r="I202" s="19">
        <f t="shared" si="55"/>
        <v>0.19708143583475168</v>
      </c>
      <c r="J202" s="19">
        <v>88</v>
      </c>
      <c r="K202" s="19">
        <v>23980</v>
      </c>
      <c r="L202" s="19">
        <v>5</v>
      </c>
      <c r="M202" s="19">
        <v>50</v>
      </c>
      <c r="N202" s="19">
        <f t="shared" si="50"/>
        <v>3.669724770642202E-3</v>
      </c>
      <c r="O202" s="19">
        <f t="shared" si="51"/>
        <v>0.1</v>
      </c>
      <c r="P202" s="19">
        <f t="shared" si="56"/>
        <v>3.6697247706422024E-4</v>
      </c>
      <c r="Q202" s="19">
        <f t="shared" si="57"/>
        <v>3.669724770642202E-2</v>
      </c>
      <c r="R202" s="19">
        <v>1</v>
      </c>
      <c r="S202" s="19">
        <v>312</v>
      </c>
      <c r="T202" s="2">
        <v>0.25</v>
      </c>
      <c r="U202" s="17">
        <v>1</v>
      </c>
      <c r="V202" s="19">
        <v>5</v>
      </c>
      <c r="W202" s="19">
        <v>50</v>
      </c>
      <c r="X202" s="19">
        <f t="shared" si="58"/>
        <v>3.205128205128205E-3</v>
      </c>
      <c r="Y202" s="19">
        <f t="shared" si="59"/>
        <v>1.25</v>
      </c>
      <c r="Z202" s="19">
        <f t="shared" si="60"/>
        <v>0.1</v>
      </c>
      <c r="AA202" s="19">
        <f t="shared" si="61"/>
        <v>4.0064102564102561E-3</v>
      </c>
      <c r="AB202" s="19">
        <v>5</v>
      </c>
      <c r="AC202" s="19">
        <v>50</v>
      </c>
      <c r="AD202" s="4">
        <v>14</v>
      </c>
      <c r="AE202" s="4">
        <v>3</v>
      </c>
      <c r="AF202" s="3">
        <v>12</v>
      </c>
      <c r="AG202" s="3">
        <v>3</v>
      </c>
      <c r="AH202" s="19">
        <f t="shared" si="62"/>
        <v>5.3571428571428575E-2</v>
      </c>
      <c r="AI202" s="7" t="s">
        <v>718</v>
      </c>
      <c r="AJ202" s="19">
        <v>0.19708143583475168</v>
      </c>
      <c r="AK202" s="19">
        <v>3.669724770642202E-2</v>
      </c>
      <c r="AL202" s="19">
        <v>4.0064102564102561E-3</v>
      </c>
      <c r="AM202" s="19">
        <v>5.3571428571428575E-2</v>
      </c>
      <c r="AN202" s="19">
        <f>(AJ202+AK202+AL202+AM202)-1</f>
        <v>-0.70864347763098745</v>
      </c>
      <c r="AO202" s="19">
        <v>1</v>
      </c>
    </row>
    <row r="203" spans="1:41" x14ac:dyDescent="0.25">
      <c r="A203" s="3"/>
      <c r="B203" s="7" t="s">
        <v>719</v>
      </c>
      <c r="C203" s="3" t="s">
        <v>720</v>
      </c>
      <c r="D203" s="19">
        <v>1</v>
      </c>
      <c r="E203" s="19">
        <v>1436</v>
      </c>
      <c r="F203" s="19">
        <f t="shared" si="52"/>
        <v>6.9637883008356546E-4</v>
      </c>
      <c r="G203" s="19">
        <f t="shared" si="53"/>
        <v>7.2696167496081694</v>
      </c>
      <c r="H203" s="19">
        <f t="shared" si="54"/>
        <v>5.0624072072480292E-3</v>
      </c>
      <c r="I203" s="19">
        <f t="shared" si="55"/>
        <v>5.0624072072480292E-2</v>
      </c>
      <c r="J203" s="19">
        <v>11</v>
      </c>
      <c r="K203" s="19">
        <v>23980</v>
      </c>
      <c r="L203" s="19">
        <v>1</v>
      </c>
      <c r="M203" s="19">
        <v>50</v>
      </c>
      <c r="N203" s="19">
        <f t="shared" si="50"/>
        <v>4.5871559633027525E-4</v>
      </c>
      <c r="O203" s="19">
        <f t="shared" si="51"/>
        <v>0.02</v>
      </c>
      <c r="P203" s="19">
        <f t="shared" si="56"/>
        <v>9.1743119266055056E-6</v>
      </c>
      <c r="Q203" s="19">
        <f t="shared" si="57"/>
        <v>9.1743119266055051E-4</v>
      </c>
      <c r="R203" s="19">
        <v>1</v>
      </c>
      <c r="S203" s="19">
        <v>312</v>
      </c>
      <c r="T203" s="2">
        <v>0.25</v>
      </c>
      <c r="U203" s="17">
        <v>1</v>
      </c>
      <c r="V203" s="19">
        <v>1</v>
      </c>
      <c r="W203" s="19">
        <v>50</v>
      </c>
      <c r="X203" s="19">
        <f t="shared" si="58"/>
        <v>3.205128205128205E-3</v>
      </c>
      <c r="Y203" s="19">
        <f t="shared" si="59"/>
        <v>1.25</v>
      </c>
      <c r="Z203" s="19">
        <f t="shared" si="60"/>
        <v>0.02</v>
      </c>
      <c r="AA203" s="19">
        <f t="shared" si="61"/>
        <v>8.0128205128205125E-4</v>
      </c>
      <c r="AB203" s="19">
        <v>1</v>
      </c>
      <c r="AC203" s="19">
        <v>50</v>
      </c>
      <c r="AD203" s="4">
        <v>14</v>
      </c>
      <c r="AE203" s="4">
        <v>3</v>
      </c>
      <c r="AF203" s="3">
        <v>12</v>
      </c>
      <c r="AG203" s="3">
        <v>2</v>
      </c>
      <c r="AH203" s="19">
        <f t="shared" si="62"/>
        <v>7.1428571428571426E-3</v>
      </c>
      <c r="AI203" s="7" t="s">
        <v>719</v>
      </c>
      <c r="AJ203" s="19">
        <v>5.0624072072480292E-2</v>
      </c>
      <c r="AK203" s="19">
        <v>9.1743119266055051E-4</v>
      </c>
      <c r="AL203" s="19">
        <v>8.0128205128205125E-4</v>
      </c>
      <c r="AM203" s="19">
        <v>7.1428571428571426E-3</v>
      </c>
      <c r="AN203" s="19">
        <f t="shared" si="63"/>
        <v>1.05948564245928</v>
      </c>
      <c r="AO203" s="19">
        <v>0</v>
      </c>
    </row>
    <row r="204" spans="1:41" x14ac:dyDescent="0.25">
      <c r="A204" s="5"/>
      <c r="B204" s="4" t="s">
        <v>721</v>
      </c>
      <c r="C204" s="5" t="s">
        <v>722</v>
      </c>
      <c r="D204" s="19">
        <v>1</v>
      </c>
      <c r="E204" s="19">
        <v>1436</v>
      </c>
      <c r="F204" s="19">
        <f t="shared" si="52"/>
        <v>6.9637883008356546E-4</v>
      </c>
      <c r="G204" s="19">
        <f t="shared" si="53"/>
        <v>7.2696167496081694</v>
      </c>
      <c r="H204" s="19">
        <f t="shared" si="54"/>
        <v>5.0624072072480292E-3</v>
      </c>
      <c r="I204" s="19">
        <f t="shared" si="55"/>
        <v>5.0624072072480292E-2</v>
      </c>
      <c r="J204" s="19">
        <v>2</v>
      </c>
      <c r="K204" s="19">
        <v>23980</v>
      </c>
      <c r="L204" s="19">
        <v>1</v>
      </c>
      <c r="M204" s="19">
        <v>50</v>
      </c>
      <c r="N204" s="19">
        <f t="shared" si="50"/>
        <v>8.340283569641368E-5</v>
      </c>
      <c r="O204" s="19">
        <f t="shared" si="51"/>
        <v>0.02</v>
      </c>
      <c r="P204" s="19">
        <f t="shared" si="56"/>
        <v>1.6680567139282737E-6</v>
      </c>
      <c r="Q204" s="19">
        <f t="shared" si="57"/>
        <v>1.6680567139282736E-4</v>
      </c>
      <c r="R204" s="19">
        <v>1</v>
      </c>
      <c r="S204" s="19">
        <v>312</v>
      </c>
      <c r="T204" s="2">
        <v>0</v>
      </c>
      <c r="U204" s="17">
        <v>1</v>
      </c>
      <c r="V204" s="19">
        <v>1</v>
      </c>
      <c r="W204" s="19">
        <v>50</v>
      </c>
      <c r="X204" s="19">
        <f t="shared" si="58"/>
        <v>3.205128205128205E-3</v>
      </c>
      <c r="Y204" s="19">
        <f t="shared" si="59"/>
        <v>1</v>
      </c>
      <c r="Z204" s="19">
        <f t="shared" si="60"/>
        <v>0.02</v>
      </c>
      <c r="AA204" s="19">
        <f t="shared" si="61"/>
        <v>6.4102564102564103E-4</v>
      </c>
      <c r="AB204" s="19">
        <v>1</v>
      </c>
      <c r="AC204" s="19">
        <v>50</v>
      </c>
      <c r="AD204" s="4">
        <v>14</v>
      </c>
      <c r="AE204" s="4">
        <v>2</v>
      </c>
      <c r="AF204" s="3">
        <v>12</v>
      </c>
      <c r="AG204" s="3">
        <v>1</v>
      </c>
      <c r="AH204" s="19">
        <f t="shared" si="62"/>
        <v>2.3809523809523812E-3</v>
      </c>
      <c r="AI204" s="4" t="s">
        <v>721</v>
      </c>
      <c r="AJ204" s="19">
        <v>5.0624072072480292E-2</v>
      </c>
      <c r="AK204" s="19">
        <v>1.6680567139282736E-4</v>
      </c>
      <c r="AL204" s="19">
        <v>6.4102564102564103E-4</v>
      </c>
      <c r="AM204" s="19">
        <v>2.3809523809523812E-3</v>
      </c>
      <c r="AN204" s="19">
        <f t="shared" si="63"/>
        <v>1.053812855765851</v>
      </c>
      <c r="AO204" s="19">
        <v>0</v>
      </c>
    </row>
    <row r="205" spans="1:41" ht="30" x14ac:dyDescent="0.25">
      <c r="A205" s="5"/>
      <c r="B205" s="5" t="s">
        <v>723</v>
      </c>
      <c r="C205" s="5" t="s">
        <v>724</v>
      </c>
      <c r="D205" s="19">
        <v>1</v>
      </c>
      <c r="E205" s="19">
        <v>1436</v>
      </c>
      <c r="F205" s="19">
        <f t="shared" si="52"/>
        <v>6.9637883008356546E-4</v>
      </c>
      <c r="G205" s="19">
        <f t="shared" si="53"/>
        <v>7.2696167496081694</v>
      </c>
      <c r="H205" s="19">
        <f t="shared" si="54"/>
        <v>5.0624072072480292E-3</v>
      </c>
      <c r="I205" s="19">
        <f t="shared" si="55"/>
        <v>5.0624072072480292E-2</v>
      </c>
      <c r="J205" s="19">
        <v>28</v>
      </c>
      <c r="K205" s="19">
        <v>23980</v>
      </c>
      <c r="L205" s="19">
        <v>1</v>
      </c>
      <c r="M205" s="19">
        <v>50</v>
      </c>
      <c r="N205" s="19">
        <f t="shared" si="50"/>
        <v>1.1676396997497916E-3</v>
      </c>
      <c r="O205" s="19">
        <f t="shared" si="51"/>
        <v>0.02</v>
      </c>
      <c r="P205" s="19">
        <f t="shared" si="56"/>
        <v>2.3352793994995832E-5</v>
      </c>
      <c r="Q205" s="19">
        <f t="shared" si="57"/>
        <v>2.3352793994995832E-3</v>
      </c>
      <c r="R205" s="19">
        <v>1</v>
      </c>
      <c r="S205" s="19">
        <v>312</v>
      </c>
      <c r="T205" s="2">
        <v>0.25</v>
      </c>
      <c r="U205" s="17">
        <v>1</v>
      </c>
      <c r="V205" s="19">
        <v>1</v>
      </c>
      <c r="W205" s="19">
        <v>50</v>
      </c>
      <c r="X205" s="19">
        <f t="shared" si="58"/>
        <v>3.205128205128205E-3</v>
      </c>
      <c r="Y205" s="19">
        <f t="shared" si="59"/>
        <v>1.25</v>
      </c>
      <c r="Z205" s="19">
        <f t="shared" si="60"/>
        <v>0.02</v>
      </c>
      <c r="AA205" s="19">
        <f t="shared" si="61"/>
        <v>8.0128205128205125E-4</v>
      </c>
      <c r="AB205" s="19">
        <v>1</v>
      </c>
      <c r="AC205" s="19">
        <v>50</v>
      </c>
      <c r="AD205" s="4">
        <v>14</v>
      </c>
      <c r="AE205" s="4">
        <v>2</v>
      </c>
      <c r="AF205" s="3">
        <v>12</v>
      </c>
      <c r="AG205" s="3">
        <v>1</v>
      </c>
      <c r="AH205" s="19">
        <f t="shared" si="62"/>
        <v>2.3809523809523812E-3</v>
      </c>
      <c r="AI205" s="5" t="s">
        <v>723</v>
      </c>
      <c r="AJ205" s="19">
        <v>5.0624072072480292E-2</v>
      </c>
      <c r="AK205" s="19">
        <v>2.3352793994995832E-3</v>
      </c>
      <c r="AL205" s="19">
        <v>8.0128205128205125E-4</v>
      </c>
      <c r="AM205" s="19">
        <v>2.3809523809523812E-3</v>
      </c>
      <c r="AN205" s="19">
        <f t="shared" si="63"/>
        <v>1.0561415859042143</v>
      </c>
      <c r="AO205" s="19">
        <v>0</v>
      </c>
    </row>
    <row r="206" spans="1:41" x14ac:dyDescent="0.25">
      <c r="A206" s="3" t="s">
        <v>725</v>
      </c>
      <c r="B206" s="7" t="s">
        <v>726</v>
      </c>
      <c r="C206" s="3" t="s">
        <v>727</v>
      </c>
      <c r="D206" s="19">
        <v>2</v>
      </c>
      <c r="E206" s="19">
        <v>1436</v>
      </c>
      <c r="F206" s="19">
        <f t="shared" si="52"/>
        <v>1.3927576601671309E-3</v>
      </c>
      <c r="G206" s="19">
        <f t="shared" si="53"/>
        <v>6.576469569048224</v>
      </c>
      <c r="H206" s="19">
        <f t="shared" si="54"/>
        <v>9.1594283691479438E-3</v>
      </c>
      <c r="I206" s="19">
        <f t="shared" si="55"/>
        <v>9.1594283691479442E-2</v>
      </c>
      <c r="J206" s="19">
        <v>145</v>
      </c>
      <c r="K206" s="19">
        <v>23980</v>
      </c>
      <c r="L206" s="19">
        <v>2</v>
      </c>
      <c r="M206" s="19">
        <v>50</v>
      </c>
      <c r="N206" s="19">
        <f t="shared" si="50"/>
        <v>6.0467055879899921E-3</v>
      </c>
      <c r="O206" s="19">
        <f t="shared" si="51"/>
        <v>0.04</v>
      </c>
      <c r="P206" s="19">
        <f t="shared" si="56"/>
        <v>2.4186822351959968E-4</v>
      </c>
      <c r="Q206" s="19">
        <f t="shared" si="57"/>
        <v>2.4186822351959968E-2</v>
      </c>
      <c r="R206" s="19">
        <v>2</v>
      </c>
      <c r="S206" s="19">
        <v>312</v>
      </c>
      <c r="T206" s="2">
        <v>0</v>
      </c>
      <c r="U206" s="17">
        <v>2</v>
      </c>
      <c r="V206" s="19">
        <v>2</v>
      </c>
      <c r="W206" s="19">
        <v>50</v>
      </c>
      <c r="X206" s="19">
        <f t="shared" si="58"/>
        <v>6.41025641025641E-3</v>
      </c>
      <c r="Y206" s="19">
        <f t="shared" si="59"/>
        <v>2</v>
      </c>
      <c r="Z206" s="19">
        <f t="shared" si="60"/>
        <v>0.04</v>
      </c>
      <c r="AA206" s="19">
        <f t="shared" si="61"/>
        <v>5.1282051282051282E-3</v>
      </c>
      <c r="AB206" s="19">
        <v>2</v>
      </c>
      <c r="AC206" s="19">
        <v>50</v>
      </c>
      <c r="AD206" s="4">
        <v>14</v>
      </c>
      <c r="AE206" s="4">
        <v>2</v>
      </c>
      <c r="AF206" s="3">
        <v>12</v>
      </c>
      <c r="AG206" s="3">
        <v>2</v>
      </c>
      <c r="AH206" s="19">
        <f t="shared" si="62"/>
        <v>9.5238095238095247E-3</v>
      </c>
      <c r="AI206" s="7" t="s">
        <v>726</v>
      </c>
      <c r="AJ206" s="19">
        <v>9.1594283691479442E-2</v>
      </c>
      <c r="AK206" s="19">
        <v>2.4186822351959968E-2</v>
      </c>
      <c r="AL206" s="19">
        <v>5.1282051282051282E-3</v>
      </c>
      <c r="AM206" s="19">
        <v>9.5238095238095247E-3</v>
      </c>
      <c r="AN206" s="19">
        <f t="shared" si="63"/>
        <v>1.1304331206954541</v>
      </c>
      <c r="AO206" s="19">
        <v>0</v>
      </c>
    </row>
    <row r="207" spans="1:41" x14ac:dyDescent="0.25">
      <c r="A207" s="3"/>
      <c r="B207" s="8" t="s">
        <v>728</v>
      </c>
      <c r="C207" s="4" t="s">
        <v>729</v>
      </c>
      <c r="D207" s="19">
        <v>5</v>
      </c>
      <c r="E207" s="19">
        <v>1436</v>
      </c>
      <c r="F207" s="19">
        <f t="shared" si="52"/>
        <v>3.4818941504178272E-3</v>
      </c>
      <c r="G207" s="19">
        <f t="shared" si="53"/>
        <v>5.6601788371740689</v>
      </c>
      <c r="H207" s="19">
        <f t="shared" si="54"/>
        <v>1.9708143583475168E-2</v>
      </c>
      <c r="I207" s="19">
        <f t="shared" si="55"/>
        <v>0.19708143583475168</v>
      </c>
      <c r="J207" s="19">
        <v>62</v>
      </c>
      <c r="K207" s="19">
        <v>23980</v>
      </c>
      <c r="L207" s="19">
        <v>5</v>
      </c>
      <c r="M207" s="19">
        <v>50</v>
      </c>
      <c r="N207" s="19">
        <f t="shared" si="50"/>
        <v>2.585487906588824E-3</v>
      </c>
      <c r="O207" s="19">
        <f t="shared" si="51"/>
        <v>0.1</v>
      </c>
      <c r="P207" s="19">
        <f t="shared" si="56"/>
        <v>2.5854879065888243E-4</v>
      </c>
      <c r="Q207" s="19">
        <f t="shared" si="57"/>
        <v>2.5854879065888244E-2</v>
      </c>
      <c r="R207" s="19">
        <v>1</v>
      </c>
      <c r="S207" s="19">
        <v>312</v>
      </c>
      <c r="T207" s="2">
        <v>0</v>
      </c>
      <c r="U207" s="17">
        <v>1</v>
      </c>
      <c r="V207" s="19">
        <v>5</v>
      </c>
      <c r="W207" s="19">
        <v>50</v>
      </c>
      <c r="X207" s="19">
        <f t="shared" si="58"/>
        <v>3.205128205128205E-3</v>
      </c>
      <c r="Y207" s="19">
        <f t="shared" si="59"/>
        <v>1</v>
      </c>
      <c r="Z207" s="19">
        <f t="shared" si="60"/>
        <v>0.1</v>
      </c>
      <c r="AA207" s="19">
        <f t="shared" si="61"/>
        <v>3.205128205128205E-3</v>
      </c>
      <c r="AB207" s="19">
        <v>5</v>
      </c>
      <c r="AC207" s="19">
        <v>50</v>
      </c>
      <c r="AD207" s="4">
        <v>14</v>
      </c>
      <c r="AE207" s="4">
        <v>2</v>
      </c>
      <c r="AF207" s="3">
        <v>12</v>
      </c>
      <c r="AG207" s="3">
        <v>2</v>
      </c>
      <c r="AH207" s="19">
        <f t="shared" si="62"/>
        <v>2.3809523809523812E-2</v>
      </c>
      <c r="AI207" s="8" t="s">
        <v>728</v>
      </c>
      <c r="AJ207" s="19">
        <v>0.19708143583475168</v>
      </c>
      <c r="AK207" s="19">
        <v>2.5854879065888244E-2</v>
      </c>
      <c r="AL207" s="19">
        <v>3.205128205128205E-3</v>
      </c>
      <c r="AM207" s="19">
        <v>2.3809523809523812E-2</v>
      </c>
      <c r="AN207" s="19">
        <f t="shared" si="63"/>
        <v>1.2499509669152919</v>
      </c>
      <c r="AO207" s="19">
        <v>0</v>
      </c>
    </row>
    <row r="208" spans="1:41" ht="30" x14ac:dyDescent="0.25">
      <c r="A208" s="3" t="s">
        <v>730</v>
      </c>
      <c r="B208" s="7" t="s">
        <v>731</v>
      </c>
      <c r="C208" s="3" t="s">
        <v>732</v>
      </c>
      <c r="D208" s="19">
        <v>14</v>
      </c>
      <c r="E208" s="19">
        <v>1436</v>
      </c>
      <c r="F208" s="19">
        <f t="shared" si="52"/>
        <v>9.7493036211699167E-3</v>
      </c>
      <c r="G208" s="19">
        <f t="shared" si="53"/>
        <v>4.6305594199929105</v>
      </c>
      <c r="H208" s="19">
        <f t="shared" si="54"/>
        <v>4.5144729721379354E-2</v>
      </c>
      <c r="I208" s="19">
        <f t="shared" si="55"/>
        <v>0.45144729721379351</v>
      </c>
      <c r="J208" s="19">
        <v>138</v>
      </c>
      <c r="K208" s="19">
        <v>23980</v>
      </c>
      <c r="L208" s="19">
        <v>14</v>
      </c>
      <c r="M208" s="19">
        <v>50</v>
      </c>
      <c r="N208" s="19">
        <f t="shared" si="50"/>
        <v>5.7547956630525435E-3</v>
      </c>
      <c r="O208" s="19">
        <f t="shared" si="51"/>
        <v>0.28000000000000003</v>
      </c>
      <c r="P208" s="19">
        <f t="shared" si="56"/>
        <v>1.6113427856547123E-3</v>
      </c>
      <c r="Q208" s="19">
        <f t="shared" si="57"/>
        <v>0.16113427856547122</v>
      </c>
      <c r="R208" s="19">
        <v>1</v>
      </c>
      <c r="S208" s="19">
        <v>312</v>
      </c>
      <c r="T208" s="2">
        <v>0</v>
      </c>
      <c r="U208" s="17">
        <v>1</v>
      </c>
      <c r="V208" s="19">
        <v>14</v>
      </c>
      <c r="W208" s="19">
        <v>50</v>
      </c>
      <c r="X208" s="19">
        <f t="shared" si="58"/>
        <v>3.205128205128205E-3</v>
      </c>
      <c r="Y208" s="19">
        <f t="shared" si="59"/>
        <v>1</v>
      </c>
      <c r="Z208" s="19">
        <f t="shared" si="60"/>
        <v>0.28000000000000003</v>
      </c>
      <c r="AA208" s="19">
        <f t="shared" si="61"/>
        <v>8.9743589743589754E-3</v>
      </c>
      <c r="AB208" s="19">
        <v>14</v>
      </c>
      <c r="AC208" s="19">
        <v>50</v>
      </c>
      <c r="AD208" s="4">
        <v>14</v>
      </c>
      <c r="AE208" s="4">
        <v>4</v>
      </c>
      <c r="AF208" s="3">
        <v>12</v>
      </c>
      <c r="AG208" s="3">
        <v>2</v>
      </c>
      <c r="AH208" s="19">
        <f t="shared" si="62"/>
        <v>0.13333333333333333</v>
      </c>
      <c r="AI208" s="7" t="s">
        <v>731</v>
      </c>
      <c r="AJ208" s="19">
        <v>0.45144729721379351</v>
      </c>
      <c r="AK208" s="19">
        <v>0.16113427856547122</v>
      </c>
      <c r="AL208" s="19">
        <v>8.9743589743589754E-3</v>
      </c>
      <c r="AM208" s="19">
        <v>0.13333333333333333</v>
      </c>
      <c r="AN208" s="19">
        <f t="shared" si="63"/>
        <v>1.754889268086957</v>
      </c>
      <c r="AO208" s="19">
        <v>0</v>
      </c>
    </row>
    <row r="209" spans="1:41" ht="30" x14ac:dyDescent="0.25">
      <c r="A209" s="3" t="s">
        <v>733</v>
      </c>
      <c r="B209" s="7" t="s">
        <v>734</v>
      </c>
      <c r="C209" s="3" t="s">
        <v>840</v>
      </c>
      <c r="D209" s="19">
        <v>2</v>
      </c>
      <c r="E209" s="19">
        <v>1436</v>
      </c>
      <c r="F209" s="19">
        <f t="shared" si="52"/>
        <v>1.3927576601671309E-3</v>
      </c>
      <c r="G209" s="19">
        <f t="shared" si="53"/>
        <v>6.576469569048224</v>
      </c>
      <c r="H209" s="19">
        <f t="shared" si="54"/>
        <v>9.1594283691479438E-3</v>
      </c>
      <c r="I209" s="19">
        <f t="shared" si="55"/>
        <v>9.1594283691479442E-2</v>
      </c>
      <c r="J209" s="19">
        <v>20</v>
      </c>
      <c r="K209" s="19">
        <v>23980</v>
      </c>
      <c r="L209" s="19">
        <v>2</v>
      </c>
      <c r="M209" s="19">
        <v>50</v>
      </c>
      <c r="N209" s="19">
        <f t="shared" si="50"/>
        <v>8.3402835696413675E-4</v>
      </c>
      <c r="O209" s="19">
        <f t="shared" si="51"/>
        <v>0.04</v>
      </c>
      <c r="P209" s="19">
        <f t="shared" si="56"/>
        <v>3.3361134278565468E-5</v>
      </c>
      <c r="Q209" s="19">
        <f t="shared" si="57"/>
        <v>3.336113427856547E-3</v>
      </c>
      <c r="R209" s="19">
        <v>2</v>
      </c>
      <c r="S209" s="19">
        <v>312</v>
      </c>
      <c r="T209" s="2">
        <v>0</v>
      </c>
      <c r="U209" s="17">
        <v>2</v>
      </c>
      <c r="V209" s="19">
        <v>2</v>
      </c>
      <c r="W209" s="19">
        <v>50</v>
      </c>
      <c r="X209" s="19">
        <f t="shared" si="58"/>
        <v>6.41025641025641E-3</v>
      </c>
      <c r="Y209" s="19">
        <f t="shared" si="59"/>
        <v>2</v>
      </c>
      <c r="Z209" s="19">
        <f t="shared" si="60"/>
        <v>0.04</v>
      </c>
      <c r="AA209" s="19">
        <f t="shared" si="61"/>
        <v>5.1282051282051282E-3</v>
      </c>
      <c r="AB209" s="19">
        <v>2</v>
      </c>
      <c r="AC209" s="19">
        <v>50</v>
      </c>
      <c r="AD209" s="4">
        <v>14</v>
      </c>
      <c r="AE209" s="4">
        <v>0</v>
      </c>
      <c r="AF209" s="3">
        <v>12</v>
      </c>
      <c r="AG209" s="3">
        <v>0</v>
      </c>
      <c r="AH209" s="19">
        <f t="shared" si="62"/>
        <v>0</v>
      </c>
      <c r="AI209" s="7" t="s">
        <v>734</v>
      </c>
      <c r="AJ209" s="19">
        <v>9.1594283691479442E-2</v>
      </c>
      <c r="AK209" s="19">
        <v>3.336113427856547E-3</v>
      </c>
      <c r="AL209" s="19">
        <v>5.1282051282051282E-3</v>
      </c>
      <c r="AM209" s="19">
        <v>0</v>
      </c>
      <c r="AN209" s="19">
        <f t="shared" si="63"/>
        <v>1.1000586022475412</v>
      </c>
      <c r="AO209" s="19">
        <v>0</v>
      </c>
    </row>
    <row r="210" spans="1:41" ht="30" x14ac:dyDescent="0.25">
      <c r="A210" s="3"/>
      <c r="B210" s="7" t="s">
        <v>735</v>
      </c>
      <c r="C210" s="3" t="s">
        <v>841</v>
      </c>
      <c r="D210" s="19">
        <v>6</v>
      </c>
      <c r="E210" s="19">
        <v>1436</v>
      </c>
      <c r="F210" s="19">
        <f t="shared" si="52"/>
        <v>4.178272980501393E-3</v>
      </c>
      <c r="G210" s="19">
        <f t="shared" si="53"/>
        <v>5.4778572803801149</v>
      </c>
      <c r="H210" s="19">
        <f t="shared" si="54"/>
        <v>2.2887983065655076E-2</v>
      </c>
      <c r="I210" s="19">
        <f t="shared" si="55"/>
        <v>0.22887983065655076</v>
      </c>
      <c r="J210" s="19">
        <v>89</v>
      </c>
      <c r="K210" s="19">
        <v>23980</v>
      </c>
      <c r="L210" s="19">
        <v>6</v>
      </c>
      <c r="M210" s="19">
        <v>50</v>
      </c>
      <c r="N210" s="19">
        <f t="shared" si="50"/>
        <v>3.7114261884904085E-3</v>
      </c>
      <c r="O210" s="19">
        <f t="shared" si="51"/>
        <v>0.12</v>
      </c>
      <c r="P210" s="19">
        <f t="shared" si="56"/>
        <v>4.4537114261884898E-4</v>
      </c>
      <c r="Q210" s="19">
        <f t="shared" si="57"/>
        <v>4.4537114261884898E-2</v>
      </c>
      <c r="R210" s="19">
        <v>3</v>
      </c>
      <c r="S210" s="19">
        <v>312</v>
      </c>
      <c r="T210" s="2">
        <v>0.25</v>
      </c>
      <c r="U210" s="17">
        <v>3</v>
      </c>
      <c r="V210" s="19">
        <v>6</v>
      </c>
      <c r="W210" s="19">
        <v>50</v>
      </c>
      <c r="X210" s="19">
        <f t="shared" si="58"/>
        <v>9.6153846153846159E-3</v>
      </c>
      <c r="Y210" s="19">
        <f t="shared" si="59"/>
        <v>3.25</v>
      </c>
      <c r="Z210" s="19">
        <f t="shared" si="60"/>
        <v>0.12</v>
      </c>
      <c r="AA210" s="19">
        <f t="shared" si="61"/>
        <v>3.7499999999999999E-2</v>
      </c>
      <c r="AB210" s="19">
        <v>6</v>
      </c>
      <c r="AC210" s="19">
        <v>50</v>
      </c>
      <c r="AD210" s="4">
        <v>14</v>
      </c>
      <c r="AE210" s="4">
        <v>2</v>
      </c>
      <c r="AF210" s="3">
        <v>12</v>
      </c>
      <c r="AG210" s="3">
        <v>2</v>
      </c>
      <c r="AH210" s="19">
        <f t="shared" si="62"/>
        <v>2.8571428571428567E-2</v>
      </c>
      <c r="AI210" s="7" t="s">
        <v>735</v>
      </c>
      <c r="AJ210" s="19">
        <v>0.22887983065655076</v>
      </c>
      <c r="AK210" s="19">
        <v>4.4537114261884898E-2</v>
      </c>
      <c r="AL210" s="19">
        <v>3.7499999999999999E-2</v>
      </c>
      <c r="AM210" s="19">
        <v>2.8571428571428567E-2</v>
      </c>
      <c r="AN210" s="19">
        <f t="shared" si="63"/>
        <v>1.3394883734898642</v>
      </c>
      <c r="AO210" s="19">
        <v>0</v>
      </c>
    </row>
    <row r="211" spans="1:41" ht="30" x14ac:dyDescent="0.25">
      <c r="A211" s="3"/>
      <c r="B211" s="7" t="s">
        <v>736</v>
      </c>
      <c r="C211" s="3" t="s">
        <v>737</v>
      </c>
      <c r="D211" s="19">
        <v>10</v>
      </c>
      <c r="E211" s="19">
        <v>1436</v>
      </c>
      <c r="F211" s="19">
        <f t="shared" si="52"/>
        <v>6.9637883008356544E-3</v>
      </c>
      <c r="G211" s="19">
        <f t="shared" si="53"/>
        <v>4.9670316566141235</v>
      </c>
      <c r="H211" s="19">
        <f t="shared" si="54"/>
        <v>3.4589356940209773E-2</v>
      </c>
      <c r="I211" s="19">
        <f t="shared" si="55"/>
        <v>0.3458935694020977</v>
      </c>
      <c r="J211" s="19">
        <v>144</v>
      </c>
      <c r="K211" s="19">
        <v>23980</v>
      </c>
      <c r="L211" s="19">
        <v>10</v>
      </c>
      <c r="M211" s="19">
        <v>50</v>
      </c>
      <c r="N211" s="19">
        <f t="shared" si="50"/>
        <v>6.0050041701417848E-3</v>
      </c>
      <c r="O211" s="19">
        <f t="shared" si="51"/>
        <v>0.2</v>
      </c>
      <c r="P211" s="19">
        <f t="shared" si="56"/>
        <v>1.201000834028357E-3</v>
      </c>
      <c r="Q211" s="19">
        <f t="shared" si="57"/>
        <v>0.12010008340283571</v>
      </c>
      <c r="R211" s="19">
        <v>1</v>
      </c>
      <c r="S211" s="19">
        <v>312</v>
      </c>
      <c r="T211" s="2">
        <v>0</v>
      </c>
      <c r="U211" s="17">
        <v>1</v>
      </c>
      <c r="V211" s="19">
        <v>10</v>
      </c>
      <c r="W211" s="19">
        <v>50</v>
      </c>
      <c r="X211" s="19">
        <f t="shared" si="58"/>
        <v>3.205128205128205E-3</v>
      </c>
      <c r="Y211" s="19">
        <f t="shared" si="59"/>
        <v>1</v>
      </c>
      <c r="Z211" s="19">
        <f t="shared" si="60"/>
        <v>0.2</v>
      </c>
      <c r="AA211" s="19">
        <f t="shared" si="61"/>
        <v>6.41025641025641E-3</v>
      </c>
      <c r="AB211" s="19">
        <v>10</v>
      </c>
      <c r="AC211" s="19">
        <v>50</v>
      </c>
      <c r="AD211" s="4">
        <v>14</v>
      </c>
      <c r="AE211" s="4">
        <v>4</v>
      </c>
      <c r="AF211" s="3">
        <v>12</v>
      </c>
      <c r="AG211" s="3">
        <v>4</v>
      </c>
      <c r="AH211" s="19">
        <f t="shared" si="62"/>
        <v>0.19047619047619049</v>
      </c>
      <c r="AI211" s="7" t="s">
        <v>736</v>
      </c>
      <c r="AJ211" s="19">
        <v>0.3458935694020977</v>
      </c>
      <c r="AK211" s="19">
        <v>0.12010008340283571</v>
      </c>
      <c r="AL211" s="19">
        <v>6.41025641025641E-3</v>
      </c>
      <c r="AM211" s="19">
        <v>0.19047619047619049</v>
      </c>
      <c r="AN211" s="19">
        <f t="shared" si="63"/>
        <v>1.6628800996913804</v>
      </c>
      <c r="AO211" s="19">
        <v>0</v>
      </c>
    </row>
    <row r="212" spans="1:41" ht="30" x14ac:dyDescent="0.25">
      <c r="A212" s="3" t="s">
        <v>738</v>
      </c>
      <c r="B212" s="7" t="s">
        <v>739</v>
      </c>
      <c r="C212" s="3" t="s">
        <v>740</v>
      </c>
      <c r="D212" s="19">
        <v>6</v>
      </c>
      <c r="E212" s="19">
        <v>1436</v>
      </c>
      <c r="F212" s="19">
        <f t="shared" si="52"/>
        <v>4.178272980501393E-3</v>
      </c>
      <c r="G212" s="19">
        <f t="shared" si="53"/>
        <v>5.4778572803801149</v>
      </c>
      <c r="H212" s="19">
        <f t="shared" si="54"/>
        <v>2.2887983065655076E-2</v>
      </c>
      <c r="I212" s="19">
        <f t="shared" si="55"/>
        <v>0.22887983065655076</v>
      </c>
      <c r="J212" s="19">
        <v>124</v>
      </c>
      <c r="K212" s="19">
        <v>23980</v>
      </c>
      <c r="L212" s="19">
        <v>6</v>
      </c>
      <c r="M212" s="19">
        <v>50</v>
      </c>
      <c r="N212" s="19">
        <f t="shared" si="50"/>
        <v>5.170975813177648E-3</v>
      </c>
      <c r="O212" s="19">
        <f t="shared" si="51"/>
        <v>0.12</v>
      </c>
      <c r="P212" s="19">
        <f t="shared" si="56"/>
        <v>6.2051709758131771E-4</v>
      </c>
      <c r="Q212" s="19">
        <f t="shared" si="57"/>
        <v>6.2051709758131769E-2</v>
      </c>
      <c r="R212" s="19">
        <v>1</v>
      </c>
      <c r="S212" s="19">
        <v>312</v>
      </c>
      <c r="T212" s="2">
        <v>0.25</v>
      </c>
      <c r="U212" s="17">
        <v>1</v>
      </c>
      <c r="V212" s="19">
        <v>6</v>
      </c>
      <c r="W212" s="19">
        <v>50</v>
      </c>
      <c r="X212" s="19">
        <f t="shared" si="58"/>
        <v>3.205128205128205E-3</v>
      </c>
      <c r="Y212" s="19">
        <f t="shared" si="59"/>
        <v>1.25</v>
      </c>
      <c r="Z212" s="19">
        <f t="shared" si="60"/>
        <v>0.12</v>
      </c>
      <c r="AA212" s="19">
        <f t="shared" si="61"/>
        <v>4.8076923076923071E-3</v>
      </c>
      <c r="AB212" s="19">
        <v>6</v>
      </c>
      <c r="AC212" s="19">
        <v>50</v>
      </c>
      <c r="AD212" s="4">
        <v>14</v>
      </c>
      <c r="AE212" s="4">
        <v>1</v>
      </c>
      <c r="AF212" s="3">
        <v>12</v>
      </c>
      <c r="AG212" s="3">
        <v>1</v>
      </c>
      <c r="AH212" s="19">
        <f t="shared" si="62"/>
        <v>7.1428571428571418E-3</v>
      </c>
      <c r="AI212" s="7" t="s">
        <v>739</v>
      </c>
      <c r="AJ212" s="19">
        <v>0.22887983065655076</v>
      </c>
      <c r="AK212" s="19">
        <v>6.2051709758131769E-2</v>
      </c>
      <c r="AL212" s="19">
        <v>4.8076923076923071E-3</v>
      </c>
      <c r="AM212" s="19">
        <v>7.1428571428571418E-3</v>
      </c>
      <c r="AN212" s="19">
        <f t="shared" si="63"/>
        <v>1.302882089865232</v>
      </c>
      <c r="AO212" s="19">
        <v>0</v>
      </c>
    </row>
    <row r="213" spans="1:41" x14ac:dyDescent="0.25">
      <c r="A213" s="3"/>
      <c r="B213" s="7" t="s">
        <v>741</v>
      </c>
      <c r="C213" s="3" t="s">
        <v>742</v>
      </c>
      <c r="D213" s="19">
        <v>7</v>
      </c>
      <c r="E213" s="19">
        <v>1436</v>
      </c>
      <c r="F213" s="19">
        <f t="shared" si="52"/>
        <v>4.8746518105849583E-3</v>
      </c>
      <c r="G213" s="19">
        <f t="shared" si="53"/>
        <v>5.3237066005528559</v>
      </c>
      <c r="H213" s="19">
        <f t="shared" si="54"/>
        <v>2.5951216019408072E-2</v>
      </c>
      <c r="I213" s="19">
        <f t="shared" si="55"/>
        <v>0.25951216019408074</v>
      </c>
      <c r="J213" s="19">
        <v>183</v>
      </c>
      <c r="K213" s="19">
        <v>23980</v>
      </c>
      <c r="L213" s="19">
        <v>7</v>
      </c>
      <c r="M213" s="19">
        <v>50</v>
      </c>
      <c r="N213" s="19">
        <f t="shared" si="50"/>
        <v>7.6313594662218518E-3</v>
      </c>
      <c r="O213" s="19">
        <f t="shared" si="51"/>
        <v>0.14000000000000001</v>
      </c>
      <c r="P213" s="19">
        <f t="shared" si="56"/>
        <v>1.0683903252710594E-3</v>
      </c>
      <c r="Q213" s="19">
        <f t="shared" si="57"/>
        <v>0.10683903252710594</v>
      </c>
      <c r="R213" s="19">
        <v>1</v>
      </c>
      <c r="S213" s="19">
        <v>312</v>
      </c>
      <c r="T213" s="2">
        <v>0</v>
      </c>
      <c r="U213" s="17">
        <v>1</v>
      </c>
      <c r="V213" s="19">
        <v>7</v>
      </c>
      <c r="W213" s="19">
        <v>50</v>
      </c>
      <c r="X213" s="19">
        <f t="shared" si="58"/>
        <v>3.205128205128205E-3</v>
      </c>
      <c r="Y213" s="19">
        <f t="shared" si="59"/>
        <v>1</v>
      </c>
      <c r="Z213" s="19">
        <f t="shared" si="60"/>
        <v>0.14000000000000001</v>
      </c>
      <c r="AA213" s="19">
        <f t="shared" si="61"/>
        <v>4.4871794871794877E-3</v>
      </c>
      <c r="AB213" s="19">
        <v>7</v>
      </c>
      <c r="AC213" s="19">
        <v>50</v>
      </c>
      <c r="AD213" s="4">
        <v>14</v>
      </c>
      <c r="AE213" s="4">
        <v>1</v>
      </c>
      <c r="AF213" s="3">
        <v>12</v>
      </c>
      <c r="AG213" s="3">
        <v>1</v>
      </c>
      <c r="AH213" s="19">
        <f t="shared" si="62"/>
        <v>8.3333333333333332E-3</v>
      </c>
      <c r="AI213" s="7" t="s">
        <v>741</v>
      </c>
      <c r="AJ213" s="19">
        <v>0.25951216019408074</v>
      </c>
      <c r="AK213" s="19">
        <v>0.10683903252710594</v>
      </c>
      <c r="AL213" s="19">
        <v>4.4871794871794877E-3</v>
      </c>
      <c r="AM213" s="19">
        <v>8.3333333333333332E-3</v>
      </c>
      <c r="AN213" s="19">
        <f t="shared" si="63"/>
        <v>1.3791717055416994</v>
      </c>
      <c r="AO213" s="19">
        <v>0</v>
      </c>
    </row>
    <row r="214" spans="1:41" x14ac:dyDescent="0.25">
      <c r="A214" s="3" t="s">
        <v>743</v>
      </c>
      <c r="B214" s="7" t="s">
        <v>744</v>
      </c>
      <c r="C214" s="3" t="s">
        <v>745</v>
      </c>
      <c r="D214" s="19">
        <v>5</v>
      </c>
      <c r="E214" s="19">
        <v>1436</v>
      </c>
      <c r="F214" s="19">
        <f t="shared" si="52"/>
        <v>3.4818941504178272E-3</v>
      </c>
      <c r="G214" s="19">
        <f t="shared" si="53"/>
        <v>5.6601788371740689</v>
      </c>
      <c r="H214" s="19">
        <f t="shared" si="54"/>
        <v>1.9708143583475168E-2</v>
      </c>
      <c r="I214" s="19">
        <f t="shared" si="55"/>
        <v>0.19708143583475168</v>
      </c>
      <c r="J214" s="19">
        <v>87</v>
      </c>
      <c r="K214" s="19">
        <v>23980</v>
      </c>
      <c r="L214" s="19">
        <v>5</v>
      </c>
      <c r="M214" s="19">
        <v>50</v>
      </c>
      <c r="N214" s="19">
        <f t="shared" si="50"/>
        <v>3.6280233527939952E-3</v>
      </c>
      <c r="O214" s="19">
        <f t="shared" si="51"/>
        <v>0.1</v>
      </c>
      <c r="P214" s="19">
        <f t="shared" si="56"/>
        <v>3.6280233527939953E-4</v>
      </c>
      <c r="Q214" s="19">
        <f t="shared" si="57"/>
        <v>3.6280233527939951E-2</v>
      </c>
      <c r="R214" s="19">
        <v>1</v>
      </c>
      <c r="S214" s="19">
        <v>312</v>
      </c>
      <c r="T214" s="2">
        <v>0</v>
      </c>
      <c r="U214" s="17">
        <v>1</v>
      </c>
      <c r="V214" s="19">
        <v>5</v>
      </c>
      <c r="W214" s="19">
        <v>50</v>
      </c>
      <c r="X214" s="19">
        <f t="shared" si="58"/>
        <v>3.205128205128205E-3</v>
      </c>
      <c r="Y214" s="19">
        <f t="shared" si="59"/>
        <v>1</v>
      </c>
      <c r="Z214" s="19">
        <f t="shared" si="60"/>
        <v>0.1</v>
      </c>
      <c r="AA214" s="19">
        <f t="shared" si="61"/>
        <v>3.205128205128205E-3</v>
      </c>
      <c r="AB214" s="19">
        <v>5</v>
      </c>
      <c r="AC214" s="19">
        <v>50</v>
      </c>
      <c r="AD214" s="4">
        <v>14</v>
      </c>
      <c r="AE214" s="4">
        <v>1</v>
      </c>
      <c r="AF214" s="3">
        <v>12</v>
      </c>
      <c r="AG214" s="3">
        <v>2</v>
      </c>
      <c r="AH214" s="19">
        <f t="shared" si="62"/>
        <v>1.1904761904761906E-2</v>
      </c>
      <c r="AI214" s="7" t="s">
        <v>744</v>
      </c>
      <c r="AJ214" s="19">
        <v>0.19708143583475168</v>
      </c>
      <c r="AK214" s="19">
        <v>3.6280233527939951E-2</v>
      </c>
      <c r="AL214" s="19">
        <v>3.205128205128205E-3</v>
      </c>
      <c r="AM214" s="19">
        <v>1.1904761904761906E-2</v>
      </c>
      <c r="AN214" s="19">
        <f t="shared" si="63"/>
        <v>1.2484715594725817</v>
      </c>
      <c r="AO214" s="19">
        <v>0</v>
      </c>
    </row>
    <row r="215" spans="1:41" ht="30" x14ac:dyDescent="0.25">
      <c r="A215" s="3" t="s">
        <v>746</v>
      </c>
      <c r="B215" s="7" t="s">
        <v>747</v>
      </c>
      <c r="C215" s="3" t="s">
        <v>842</v>
      </c>
      <c r="D215" s="19">
        <v>2</v>
      </c>
      <c r="E215" s="19">
        <v>1436</v>
      </c>
      <c r="F215" s="19">
        <f t="shared" si="52"/>
        <v>1.3927576601671309E-3</v>
      </c>
      <c r="G215" s="19">
        <f t="shared" si="53"/>
        <v>6.576469569048224</v>
      </c>
      <c r="H215" s="19">
        <f t="shared" si="54"/>
        <v>9.1594283691479438E-3</v>
      </c>
      <c r="I215" s="19">
        <f t="shared" si="55"/>
        <v>9.1594283691479442E-2</v>
      </c>
      <c r="J215" s="19">
        <v>38</v>
      </c>
      <c r="K215" s="19">
        <v>23980</v>
      </c>
      <c r="L215" s="19">
        <v>2</v>
      </c>
      <c r="M215" s="19">
        <v>50</v>
      </c>
      <c r="N215" s="19">
        <f t="shared" si="50"/>
        <v>1.58465387823186E-3</v>
      </c>
      <c r="O215" s="19">
        <f t="shared" si="51"/>
        <v>0.04</v>
      </c>
      <c r="P215" s="19">
        <f t="shared" si="56"/>
        <v>6.3386155129274395E-5</v>
      </c>
      <c r="Q215" s="19">
        <f t="shared" si="57"/>
        <v>6.3386155129274398E-3</v>
      </c>
      <c r="R215" s="19">
        <v>2</v>
      </c>
      <c r="S215" s="19">
        <v>312</v>
      </c>
      <c r="T215" s="2">
        <v>0.25</v>
      </c>
      <c r="U215" s="17">
        <v>2</v>
      </c>
      <c r="V215" s="19">
        <v>2</v>
      </c>
      <c r="W215" s="19">
        <v>50</v>
      </c>
      <c r="X215" s="19">
        <f t="shared" si="58"/>
        <v>6.41025641025641E-3</v>
      </c>
      <c r="Y215" s="19">
        <f t="shared" si="59"/>
        <v>2.25</v>
      </c>
      <c r="Z215" s="19">
        <f t="shared" si="60"/>
        <v>0.04</v>
      </c>
      <c r="AA215" s="19">
        <f t="shared" si="61"/>
        <v>5.7692307692307687E-3</v>
      </c>
      <c r="AB215" s="19">
        <v>2</v>
      </c>
      <c r="AC215" s="19">
        <v>50</v>
      </c>
      <c r="AD215" s="4">
        <v>14</v>
      </c>
      <c r="AE215" s="4">
        <v>1</v>
      </c>
      <c r="AF215" s="3">
        <v>12</v>
      </c>
      <c r="AG215" s="3">
        <v>1</v>
      </c>
      <c r="AH215" s="19">
        <f t="shared" si="62"/>
        <v>2.3809523809523812E-3</v>
      </c>
      <c r="AI215" s="7" t="s">
        <v>747</v>
      </c>
      <c r="AJ215" s="19">
        <v>9.1594283691479442E-2</v>
      </c>
      <c r="AK215" s="19">
        <v>6.3386155129274398E-3</v>
      </c>
      <c r="AL215" s="19">
        <v>5.7692307692307687E-3</v>
      </c>
      <c r="AM215" s="19">
        <v>2.3809523809523812E-3</v>
      </c>
      <c r="AN215" s="19">
        <f t="shared" ref="AN215:AN216" si="64">(AJ215+AK215+AL215+AM215)-1</f>
        <v>-0.89391691764540993</v>
      </c>
      <c r="AO215" s="19">
        <v>1</v>
      </c>
    </row>
    <row r="216" spans="1:41" x14ac:dyDescent="0.25">
      <c r="A216" s="5" t="s">
        <v>748</v>
      </c>
      <c r="B216" s="7" t="s">
        <v>749</v>
      </c>
      <c r="C216" s="3" t="s">
        <v>750</v>
      </c>
      <c r="D216" s="19">
        <v>18</v>
      </c>
      <c r="E216" s="19">
        <v>1436</v>
      </c>
      <c r="F216" s="19">
        <f t="shared" si="52"/>
        <v>1.2534818941504178E-2</v>
      </c>
      <c r="G216" s="19">
        <f t="shared" si="53"/>
        <v>4.3792449917120049</v>
      </c>
      <c r="H216" s="19">
        <f t="shared" si="54"/>
        <v>5.4893043071598945E-2</v>
      </c>
      <c r="I216" s="19">
        <f t="shared" si="55"/>
        <v>0.54893043071598946</v>
      </c>
      <c r="J216" s="19">
        <v>257</v>
      </c>
      <c r="K216" s="19">
        <v>23980</v>
      </c>
      <c r="L216" s="19">
        <v>18</v>
      </c>
      <c r="M216" s="19">
        <v>50</v>
      </c>
      <c r="N216" s="19">
        <f t="shared" si="50"/>
        <v>1.0717264386989158E-2</v>
      </c>
      <c r="O216" s="19">
        <f t="shared" si="51"/>
        <v>0.36</v>
      </c>
      <c r="P216" s="19">
        <f t="shared" si="56"/>
        <v>3.858215179316097E-3</v>
      </c>
      <c r="Q216" s="19">
        <f t="shared" si="57"/>
        <v>0.38582151793160968</v>
      </c>
      <c r="R216" s="19">
        <v>1</v>
      </c>
      <c r="S216" s="19">
        <v>312</v>
      </c>
      <c r="T216" s="2">
        <v>0</v>
      </c>
      <c r="U216" s="17">
        <v>1</v>
      </c>
      <c r="V216" s="19">
        <v>18</v>
      </c>
      <c r="W216" s="19">
        <v>50</v>
      </c>
      <c r="X216" s="19">
        <f t="shared" si="58"/>
        <v>3.205128205128205E-3</v>
      </c>
      <c r="Y216" s="19">
        <f t="shared" si="59"/>
        <v>1</v>
      </c>
      <c r="Z216" s="19">
        <f t="shared" si="60"/>
        <v>0.36</v>
      </c>
      <c r="AA216" s="19">
        <f t="shared" si="61"/>
        <v>1.1538461538461537E-2</v>
      </c>
      <c r="AB216" s="19">
        <v>18</v>
      </c>
      <c r="AC216" s="19">
        <v>50</v>
      </c>
      <c r="AD216" s="4">
        <v>14</v>
      </c>
      <c r="AE216" s="4">
        <v>1</v>
      </c>
      <c r="AF216" s="3">
        <v>12</v>
      </c>
      <c r="AG216" s="3">
        <v>1</v>
      </c>
      <c r="AH216" s="19">
        <f t="shared" si="62"/>
        <v>2.1428571428571425E-2</v>
      </c>
      <c r="AI216" s="7" t="s">
        <v>749</v>
      </c>
      <c r="AJ216" s="19">
        <v>0.54893043071598946</v>
      </c>
      <c r="AK216" s="19">
        <v>0.38582151793160968</v>
      </c>
      <c r="AL216" s="19">
        <v>1.1538461538461537E-2</v>
      </c>
      <c r="AM216" s="19">
        <v>2.1428571428571425E-2</v>
      </c>
      <c r="AN216" s="19">
        <f t="shared" si="64"/>
        <v>-3.2281018385367899E-2</v>
      </c>
      <c r="AO216" s="19">
        <v>1</v>
      </c>
    </row>
    <row r="217" spans="1:41" ht="30" x14ac:dyDescent="0.25">
      <c r="A217" s="3" t="s">
        <v>751</v>
      </c>
      <c r="B217" s="7" t="s">
        <v>752</v>
      </c>
      <c r="C217" s="3" t="s">
        <v>843</v>
      </c>
      <c r="D217" s="19">
        <v>4</v>
      </c>
      <c r="E217" s="19">
        <v>1436</v>
      </c>
      <c r="F217" s="19">
        <f t="shared" si="52"/>
        <v>2.7855153203342618E-3</v>
      </c>
      <c r="G217" s="19">
        <f t="shared" si="53"/>
        <v>5.8833223884882786</v>
      </c>
      <c r="H217" s="19">
        <f t="shared" si="54"/>
        <v>1.6388084647599662E-2</v>
      </c>
      <c r="I217" s="19">
        <f t="shared" si="55"/>
        <v>0.16388084647599663</v>
      </c>
      <c r="J217" s="19">
        <v>70</v>
      </c>
      <c r="K217" s="19">
        <v>23980</v>
      </c>
      <c r="L217" s="19">
        <v>4</v>
      </c>
      <c r="M217" s="19">
        <v>50</v>
      </c>
      <c r="N217" s="19">
        <f t="shared" si="50"/>
        <v>2.9190992493744786E-3</v>
      </c>
      <c r="O217" s="19">
        <f t="shared" si="51"/>
        <v>0.08</v>
      </c>
      <c r="P217" s="19">
        <f t="shared" si="56"/>
        <v>2.3352793994995828E-4</v>
      </c>
      <c r="Q217" s="19">
        <f t="shared" si="57"/>
        <v>2.3352793994995829E-2</v>
      </c>
      <c r="R217" s="19">
        <v>1</v>
      </c>
      <c r="S217" s="19">
        <v>312</v>
      </c>
      <c r="T217" s="2">
        <v>0</v>
      </c>
      <c r="U217" s="17">
        <v>1</v>
      </c>
      <c r="V217" s="19">
        <v>4</v>
      </c>
      <c r="W217" s="19">
        <v>50</v>
      </c>
      <c r="X217" s="19">
        <f t="shared" si="58"/>
        <v>3.205128205128205E-3</v>
      </c>
      <c r="Y217" s="19">
        <f t="shared" si="59"/>
        <v>1</v>
      </c>
      <c r="Z217" s="19">
        <f t="shared" si="60"/>
        <v>0.08</v>
      </c>
      <c r="AA217" s="19">
        <f t="shared" si="61"/>
        <v>2.5641025641025641E-3</v>
      </c>
      <c r="AB217" s="19">
        <v>4</v>
      </c>
      <c r="AC217" s="19">
        <v>50</v>
      </c>
      <c r="AD217" s="4">
        <v>14</v>
      </c>
      <c r="AE217" s="4">
        <v>2</v>
      </c>
      <c r="AF217" s="3">
        <v>12</v>
      </c>
      <c r="AG217" s="3">
        <v>1</v>
      </c>
      <c r="AH217" s="19">
        <f t="shared" si="62"/>
        <v>9.5238095238095247E-3</v>
      </c>
      <c r="AI217" s="7" t="s">
        <v>752</v>
      </c>
      <c r="AJ217" s="19">
        <v>0.16388084647599663</v>
      </c>
      <c r="AK217" s="19">
        <v>2.3352793994995829E-2</v>
      </c>
      <c r="AL217" s="19">
        <v>2.5641025641025641E-3</v>
      </c>
      <c r="AM217" s="19">
        <v>9.5238095238095247E-3</v>
      </c>
      <c r="AN217" s="19">
        <f t="shared" si="63"/>
        <v>1.1993215525589045</v>
      </c>
      <c r="AO217" s="19">
        <v>0</v>
      </c>
    </row>
    <row r="218" spans="1:41" x14ac:dyDescent="0.25">
      <c r="A218" s="3" t="s">
        <v>753</v>
      </c>
      <c r="B218" s="7" t="s">
        <v>754</v>
      </c>
      <c r="C218" s="3" t="s">
        <v>844</v>
      </c>
      <c r="D218" s="19">
        <v>4</v>
      </c>
      <c r="E218" s="19">
        <v>1436</v>
      </c>
      <c r="F218" s="19">
        <f t="shared" si="52"/>
        <v>2.7855153203342618E-3</v>
      </c>
      <c r="G218" s="19">
        <f t="shared" si="53"/>
        <v>5.8833223884882786</v>
      </c>
      <c r="H218" s="19">
        <f t="shared" si="54"/>
        <v>1.6388084647599662E-2</v>
      </c>
      <c r="I218" s="19">
        <f t="shared" si="55"/>
        <v>0.16388084647599663</v>
      </c>
      <c r="J218" s="19">
        <v>66</v>
      </c>
      <c r="K218" s="19">
        <v>23980</v>
      </c>
      <c r="L218" s="19">
        <v>4</v>
      </c>
      <c r="M218" s="19">
        <v>50</v>
      </c>
      <c r="N218" s="19">
        <f t="shared" si="50"/>
        <v>2.7522935779816515E-3</v>
      </c>
      <c r="O218" s="19">
        <f t="shared" si="51"/>
        <v>0.08</v>
      </c>
      <c r="P218" s="19">
        <f t="shared" si="56"/>
        <v>2.2018348623853212E-4</v>
      </c>
      <c r="Q218" s="19">
        <f t="shared" si="57"/>
        <v>2.2018348623853212E-2</v>
      </c>
      <c r="R218" s="19">
        <v>2</v>
      </c>
      <c r="S218" s="19">
        <v>312</v>
      </c>
      <c r="T218" s="2">
        <v>0.25</v>
      </c>
      <c r="U218" s="17">
        <v>2</v>
      </c>
      <c r="V218" s="19">
        <v>4</v>
      </c>
      <c r="W218" s="19">
        <v>50</v>
      </c>
      <c r="X218" s="19">
        <f t="shared" si="58"/>
        <v>6.41025641025641E-3</v>
      </c>
      <c r="Y218" s="19">
        <f t="shared" si="59"/>
        <v>2.25</v>
      </c>
      <c r="Z218" s="19">
        <f t="shared" si="60"/>
        <v>0.08</v>
      </c>
      <c r="AA218" s="19">
        <f t="shared" si="61"/>
        <v>1.1538461538461537E-2</v>
      </c>
      <c r="AB218" s="19">
        <v>4</v>
      </c>
      <c r="AC218" s="19">
        <v>50</v>
      </c>
      <c r="AD218" s="4">
        <v>14</v>
      </c>
      <c r="AE218" s="4">
        <v>1</v>
      </c>
      <c r="AF218" s="3">
        <v>12</v>
      </c>
      <c r="AG218" s="3">
        <v>1</v>
      </c>
      <c r="AH218" s="19">
        <f t="shared" si="62"/>
        <v>4.7619047619047623E-3</v>
      </c>
      <c r="AI218" s="7" t="s">
        <v>754</v>
      </c>
      <c r="AJ218" s="19">
        <v>0.16388084647599663</v>
      </c>
      <c r="AK218" s="19">
        <v>2.2018348623853212E-2</v>
      </c>
      <c r="AL218" s="19">
        <v>1.1538461538461537E-2</v>
      </c>
      <c r="AM218" s="19">
        <v>4.7619047619047623E-3</v>
      </c>
      <c r="AN218" s="19">
        <f t="shared" si="63"/>
        <v>1.2021995614002161</v>
      </c>
      <c r="AO218" s="19">
        <v>0</v>
      </c>
    </row>
    <row r="219" spans="1:41" ht="30" x14ac:dyDescent="0.25">
      <c r="A219" s="3"/>
      <c r="B219" s="7" t="s">
        <v>755</v>
      </c>
      <c r="C219" s="3" t="s">
        <v>756</v>
      </c>
      <c r="D219" s="19">
        <v>1</v>
      </c>
      <c r="E219" s="19">
        <v>1436</v>
      </c>
      <c r="F219" s="19">
        <f t="shared" si="52"/>
        <v>6.9637883008356546E-4</v>
      </c>
      <c r="G219" s="19">
        <f t="shared" si="53"/>
        <v>7.2696167496081694</v>
      </c>
      <c r="H219" s="19">
        <f t="shared" si="54"/>
        <v>5.0624072072480292E-3</v>
      </c>
      <c r="I219" s="19">
        <f t="shared" si="55"/>
        <v>5.0624072072480292E-2</v>
      </c>
      <c r="J219" s="19">
        <v>19</v>
      </c>
      <c r="K219" s="19">
        <v>23980</v>
      </c>
      <c r="L219" s="19">
        <v>1</v>
      </c>
      <c r="M219" s="19">
        <v>50</v>
      </c>
      <c r="N219" s="19">
        <f t="shared" si="50"/>
        <v>7.9232693911592998E-4</v>
      </c>
      <c r="O219" s="19">
        <f t="shared" si="51"/>
        <v>0.02</v>
      </c>
      <c r="P219" s="19">
        <f t="shared" si="56"/>
        <v>1.5846538782318599E-5</v>
      </c>
      <c r="Q219" s="19">
        <f t="shared" si="57"/>
        <v>1.58465387823186E-3</v>
      </c>
      <c r="R219" s="19">
        <v>1</v>
      </c>
      <c r="S219" s="19">
        <v>312</v>
      </c>
      <c r="T219" s="2">
        <v>0</v>
      </c>
      <c r="U219" s="17">
        <v>1</v>
      </c>
      <c r="V219" s="19">
        <v>1</v>
      </c>
      <c r="W219" s="19">
        <v>50</v>
      </c>
      <c r="X219" s="19">
        <f t="shared" si="58"/>
        <v>3.205128205128205E-3</v>
      </c>
      <c r="Y219" s="19">
        <f t="shared" si="59"/>
        <v>1</v>
      </c>
      <c r="Z219" s="19">
        <f t="shared" si="60"/>
        <v>0.02</v>
      </c>
      <c r="AA219" s="19">
        <f t="shared" si="61"/>
        <v>6.4102564102564103E-4</v>
      </c>
      <c r="AB219" s="19">
        <v>1</v>
      </c>
      <c r="AC219" s="19">
        <v>50</v>
      </c>
      <c r="AD219" s="4">
        <v>14</v>
      </c>
      <c r="AE219" s="4">
        <v>2</v>
      </c>
      <c r="AF219" s="3">
        <v>12</v>
      </c>
      <c r="AG219" s="3">
        <v>1</v>
      </c>
      <c r="AH219" s="19">
        <f t="shared" si="62"/>
        <v>2.3809523809523812E-3</v>
      </c>
      <c r="AI219" s="7" t="s">
        <v>755</v>
      </c>
      <c r="AJ219" s="19">
        <v>5.0624072072480292E-2</v>
      </c>
      <c r="AK219" s="19">
        <v>1.58465387823186E-3</v>
      </c>
      <c r="AL219" s="19">
        <v>6.4102564102564103E-4</v>
      </c>
      <c r="AM219" s="19">
        <v>2.3809523809523812E-3</v>
      </c>
      <c r="AN219" s="19">
        <f>(AJ219+AK219+AL219+AM219)-1</f>
        <v>-0.94476929602730986</v>
      </c>
      <c r="AO219" s="19">
        <v>1</v>
      </c>
    </row>
    <row r="220" spans="1:41" x14ac:dyDescent="0.25">
      <c r="A220" s="5" t="s">
        <v>150</v>
      </c>
      <c r="B220" s="5" t="s">
        <v>150</v>
      </c>
      <c r="C220" s="5" t="s">
        <v>845</v>
      </c>
      <c r="D220" s="19">
        <v>4</v>
      </c>
      <c r="E220" s="19">
        <v>1436</v>
      </c>
      <c r="F220" s="19">
        <f t="shared" si="52"/>
        <v>2.7855153203342618E-3</v>
      </c>
      <c r="G220" s="19">
        <f t="shared" si="53"/>
        <v>5.8833223884882786</v>
      </c>
      <c r="H220" s="19">
        <f t="shared" si="54"/>
        <v>1.6388084647599662E-2</v>
      </c>
      <c r="I220" s="19">
        <f t="shared" si="55"/>
        <v>0.16388084647599663</v>
      </c>
      <c r="J220" s="19">
        <v>38</v>
      </c>
      <c r="K220" s="19">
        <v>23980</v>
      </c>
      <c r="L220" s="19">
        <v>4</v>
      </c>
      <c r="M220" s="19">
        <v>50</v>
      </c>
      <c r="N220" s="19">
        <f t="shared" si="50"/>
        <v>1.58465387823186E-3</v>
      </c>
      <c r="O220" s="19">
        <f t="shared" si="51"/>
        <v>0.08</v>
      </c>
      <c r="P220" s="19">
        <f t="shared" si="56"/>
        <v>1.2677231025854879E-4</v>
      </c>
      <c r="Q220" s="19">
        <f t="shared" si="57"/>
        <v>1.267723102585488E-2</v>
      </c>
      <c r="R220" s="19">
        <v>2</v>
      </c>
      <c r="S220" s="19">
        <v>312</v>
      </c>
      <c r="T220" s="2">
        <v>0.25</v>
      </c>
      <c r="U220" s="17">
        <v>2</v>
      </c>
      <c r="V220" s="19">
        <v>4</v>
      </c>
      <c r="W220" s="19">
        <v>50</v>
      </c>
      <c r="X220" s="19">
        <f t="shared" si="58"/>
        <v>6.41025641025641E-3</v>
      </c>
      <c r="Y220" s="19">
        <f t="shared" si="59"/>
        <v>2.25</v>
      </c>
      <c r="Z220" s="19">
        <f t="shared" si="60"/>
        <v>0.08</v>
      </c>
      <c r="AA220" s="19">
        <f t="shared" si="61"/>
        <v>1.1538461538461537E-2</v>
      </c>
      <c r="AB220" s="19">
        <v>4</v>
      </c>
      <c r="AC220" s="19">
        <v>50</v>
      </c>
      <c r="AD220" s="4">
        <v>14</v>
      </c>
      <c r="AE220" s="4">
        <v>1</v>
      </c>
      <c r="AF220" s="3">
        <v>12</v>
      </c>
      <c r="AG220" s="3">
        <v>1</v>
      </c>
      <c r="AH220" s="19">
        <f t="shared" si="62"/>
        <v>4.7619047619047623E-3</v>
      </c>
      <c r="AI220" s="5" t="s">
        <v>150</v>
      </c>
      <c r="AJ220" s="19">
        <v>0.16388084647599663</v>
      </c>
      <c r="AK220" s="19">
        <v>1.267723102585488E-2</v>
      </c>
      <c r="AL220" s="19">
        <v>1.1538461538461537E-2</v>
      </c>
      <c r="AM220" s="19">
        <v>4.7619047619047623E-3</v>
      </c>
      <c r="AN220" s="19">
        <f t="shared" si="63"/>
        <v>1.1928584438022178</v>
      </c>
      <c r="AO220" s="19">
        <v>0</v>
      </c>
    </row>
  </sheetData>
  <hyperlinks>
    <hyperlink ref="A52" r:id="rId1" tooltip="Brassicaceae" display="http://es.wikipedia.org/wiki/Brassicaceae" xr:uid="{00000000-0004-0000-0500-000000000000}"/>
    <hyperlink ref="B58" r:id="rId2" display="http://www.itis.gov/servlet/SingleRpt/RefRpt?search_type=author&amp;search_id=author_id&amp;search_id_value=45390" xr:uid="{00000000-0004-0000-0500-000001000000}"/>
    <hyperlink ref="A68" r:id="rId3" tooltip="Combretaceae" display="http://es.wikipedia.org/wiki/Combretaceae" xr:uid="{00000000-0004-0000-0500-000002000000}"/>
    <hyperlink ref="B102" r:id="rId4" display="http://www.tropicos.org/NamePage.aspx?nameid=13009344" xr:uid="{00000000-0004-0000-0500-000003000000}"/>
    <hyperlink ref="B185" r:id="rId5" tooltip="Citrus × sinensis" display="http://es.wikipedia.org/wiki/Citrus_%C3%97_sinensis" xr:uid="{00000000-0004-0000-0500-000004000000}"/>
    <hyperlink ref="B144" r:id="rId6" display="http://www.itis.gov/servlet/SingleRpt/RefRpt?search_type=author&amp;search_id=author_id&amp;search_id_value=41302" xr:uid="{00000000-0004-0000-0500-000005000000}"/>
    <hyperlink ref="B130" r:id="rId7" display="http://www.itis.gov/servlet/SingleRpt/RefRpt?search_type=author&amp;search_id=author_id&amp;search_id_value=56227" xr:uid="{00000000-0004-0000-0500-000006000000}"/>
    <hyperlink ref="AI58" r:id="rId8" display="http://www.itis.gov/servlet/SingleRpt/RefRpt?search_type=author&amp;search_id=author_id&amp;search_id_value=45390" xr:uid="{00000000-0004-0000-0500-000007000000}"/>
    <hyperlink ref="AI102" r:id="rId9" display="http://www.tropicos.org/NamePage.aspx?nameid=13009344" xr:uid="{00000000-0004-0000-0500-000008000000}"/>
    <hyperlink ref="AI185" r:id="rId10" tooltip="Citrus × sinensis" display="http://es.wikipedia.org/wiki/Citrus_%C3%97_sinensis" xr:uid="{00000000-0004-0000-0500-000009000000}"/>
    <hyperlink ref="AI144" r:id="rId11" display="http://www.itis.gov/servlet/SingleRpt/RefRpt?search_type=author&amp;search_id=author_id&amp;search_id_value=41302" xr:uid="{00000000-0004-0000-0500-00000A000000}"/>
    <hyperlink ref="AI130" r:id="rId12" display="http://www.itis.gov/servlet/SingleRpt/RefRpt?search_type=author&amp;search_id=author_id&amp;search_id_value=56227" xr:uid="{00000000-0004-0000-0500-00000B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Mammals</vt:lpstr>
      <vt:lpstr>Birds</vt:lpstr>
      <vt:lpstr>Herpeto</vt:lpstr>
      <vt:lpstr>Fishes</vt:lpstr>
      <vt:lpstr>Fungus</vt:lpstr>
      <vt:lpstr>Plants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ELEIN</dc:creator>
  <cp:lastModifiedBy>Tania Vianney</cp:lastModifiedBy>
  <dcterms:created xsi:type="dcterms:W3CDTF">2018-10-18T01:07:08Z</dcterms:created>
  <dcterms:modified xsi:type="dcterms:W3CDTF">2021-04-03T23:58:28Z</dcterms:modified>
</cp:coreProperties>
</file>