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oldsteind/Desktop/Isonaka 18F-DA UPSIT Coloc. Lewy nOH ms/  Isonaka 18F-DA UPSIT Coloc. LB nOH ms Excel/"/>
    </mc:Choice>
  </mc:AlternateContent>
  <xr:revisionPtr revIDLastSave="0" documentId="13_ncr:1_{3BCE3DD4-D0FD-F347-9466-AD0C9E97C40D}" xr6:coauthVersionLast="47" xr6:coauthVersionMax="47" xr10:uidLastSave="{00000000-0000-0000-0000-000000000000}"/>
  <bookViews>
    <workbookView xWindow="1460" yWindow="1420" windowWidth="28800" windowHeight="17540" xr2:uid="{3623EF41-B77E-A543-AD3A-A58254DD1689}"/>
  </bookViews>
  <sheets>
    <sheet name="Neck Ave. if &gt;1 Row" sheetId="2" r:id="rId1"/>
    <sheet name="Neck Repeats ≥ 2 Years" sheetId="3" r:id="rId2"/>
  </sheets>
  <definedNames>
    <definedName name="_ENREF_1" localSheetId="0">'Neck Ave. if &gt;1 Row'!#REF!</definedName>
    <definedName name="_ENREF_10" localSheetId="0">'Neck Ave. if &gt;1 Row'!#REF!</definedName>
    <definedName name="_ENREF_11" localSheetId="0">'Neck Ave. if &gt;1 Row'!#REF!</definedName>
    <definedName name="_ENREF_12" localSheetId="0">'Neck Ave. if &gt;1 Row'!#REF!</definedName>
    <definedName name="_ENREF_13" localSheetId="0">'Neck Ave. if &gt;1 Row'!#REF!</definedName>
    <definedName name="_ENREF_14" localSheetId="0">'Neck Ave. if &gt;1 Row'!#REF!</definedName>
    <definedName name="_ENREF_15" localSheetId="0">'Neck Ave. if &gt;1 Row'!#REF!</definedName>
    <definedName name="_ENREF_16" localSheetId="0">'Neck Ave. if &gt;1 Row'!#REF!</definedName>
    <definedName name="_ENREF_17" localSheetId="0">'Neck Ave. if &gt;1 Row'!#REF!</definedName>
    <definedName name="_ENREF_18" localSheetId="0">'Neck Ave. if &gt;1 Row'!#REF!</definedName>
    <definedName name="_ENREF_19" localSheetId="0">'Neck Ave. if &gt;1 Row'!#REF!</definedName>
    <definedName name="_ENREF_2" localSheetId="0">'Neck Ave. if &gt;1 Row'!#REF!</definedName>
    <definedName name="_ENREF_20" localSheetId="0">'Neck Ave. if &gt;1 Row'!#REF!</definedName>
    <definedName name="_ENREF_21" localSheetId="0">'Neck Ave. if &gt;1 Row'!#REF!</definedName>
    <definedName name="_ENREF_22" localSheetId="0">'Neck Ave. if &gt;1 Row'!#REF!</definedName>
    <definedName name="_ENREF_23" localSheetId="0">'Neck Ave. if &gt;1 Row'!#REF!</definedName>
    <definedName name="_ENREF_24" localSheetId="0">'Neck Ave. if &gt;1 Row'!#REF!</definedName>
    <definedName name="_ENREF_25" localSheetId="0">'Neck Ave. if &gt;1 Row'!#REF!</definedName>
    <definedName name="_ENREF_26" localSheetId="0">'Neck Ave. if &gt;1 Row'!#REF!</definedName>
    <definedName name="_ENREF_27" localSheetId="0">'Neck Ave. if &gt;1 Row'!#REF!</definedName>
    <definedName name="_ENREF_28" localSheetId="0">'Neck Ave. if &gt;1 Row'!#REF!</definedName>
    <definedName name="_ENREF_29" localSheetId="0">'Neck Ave. if &gt;1 Row'!#REF!</definedName>
    <definedName name="_ENREF_3" localSheetId="0">'Neck Ave. if &gt;1 Row'!#REF!</definedName>
    <definedName name="_ENREF_30" localSheetId="0">'Neck Ave. if &gt;1 Row'!#REF!</definedName>
    <definedName name="_ENREF_31" localSheetId="0">'Neck Ave. if &gt;1 Row'!#REF!</definedName>
    <definedName name="_ENREF_32" localSheetId="0">'Neck Ave. if &gt;1 Row'!#REF!</definedName>
    <definedName name="_ENREF_33" localSheetId="0">'Neck Ave. if &gt;1 Row'!#REF!</definedName>
    <definedName name="_ENREF_34" localSheetId="0">'Neck Ave. if &gt;1 Row'!#REF!</definedName>
    <definedName name="_ENREF_35" localSheetId="0">'Neck Ave. if &gt;1 Row'!#REF!</definedName>
    <definedName name="_ENREF_36" localSheetId="0">'Neck Ave. if &gt;1 Row'!#REF!</definedName>
    <definedName name="_ENREF_37" localSheetId="0">'Neck Ave. if &gt;1 Row'!#REF!</definedName>
    <definedName name="_ENREF_38" localSheetId="0">'Neck Ave. if &gt;1 Row'!#REF!</definedName>
    <definedName name="_ENREF_39" localSheetId="0">'Neck Ave. if &gt;1 Row'!#REF!</definedName>
    <definedName name="_ENREF_4" localSheetId="0">'Neck Ave. if &gt;1 Row'!#REF!</definedName>
    <definedName name="_ENREF_40" localSheetId="0">'Neck Ave. if &gt;1 Row'!#REF!</definedName>
    <definedName name="_ENREF_41" localSheetId="0">'Neck Ave. if &gt;1 Row'!#REF!</definedName>
    <definedName name="_ENREF_42" localSheetId="0">'Neck Ave. if &gt;1 Row'!#REF!</definedName>
    <definedName name="_ENREF_43" localSheetId="0">'Neck Ave. if &gt;1 Row'!#REF!</definedName>
    <definedName name="_ENREF_44" localSheetId="0">'Neck Ave. if &gt;1 Row'!#REF!</definedName>
    <definedName name="_ENREF_45" localSheetId="0">'Neck Ave. if &gt;1 Row'!#REF!</definedName>
    <definedName name="_ENREF_46" localSheetId="0">'Neck Ave. if &gt;1 Row'!#REF!</definedName>
    <definedName name="_ENREF_47" localSheetId="0">'Neck Ave. if &gt;1 Row'!#REF!</definedName>
    <definedName name="_ENREF_48" localSheetId="0">'Neck Ave. if &gt;1 Row'!#REF!</definedName>
    <definedName name="_ENREF_49" localSheetId="0">'Neck Ave. if &gt;1 Row'!#REF!</definedName>
    <definedName name="_ENREF_5" localSheetId="0">'Neck Ave. if &gt;1 Row'!#REF!</definedName>
    <definedName name="_ENREF_50" localSheetId="0">'Neck Ave. if &gt;1 Row'!#REF!</definedName>
    <definedName name="_ENREF_51" localSheetId="0">'Neck Ave. if &gt;1 Row'!#REF!</definedName>
    <definedName name="_ENREF_52" localSheetId="0">'Neck Ave. if &gt;1 Row'!#REF!</definedName>
    <definedName name="_ENREF_53" localSheetId="0">'Neck Ave. if &gt;1 Row'!#REF!</definedName>
    <definedName name="_ENREF_54" localSheetId="0">'Neck Ave. if &gt;1 Row'!#REF!</definedName>
    <definedName name="_ENREF_55" localSheetId="0">'Neck Ave. if &gt;1 Row'!#REF!</definedName>
    <definedName name="_ENREF_56" localSheetId="0">'Neck Ave. if &gt;1 Row'!#REF!</definedName>
    <definedName name="_ENREF_57" localSheetId="0">'Neck Ave. if &gt;1 Row'!#REF!</definedName>
    <definedName name="_ENREF_58" localSheetId="0">'Neck Ave. if &gt;1 Row'!#REF!</definedName>
    <definedName name="_ENREF_59" localSheetId="0">'Neck Ave. if &gt;1 Row'!#REF!</definedName>
    <definedName name="_ENREF_6" localSheetId="0">'Neck Ave. if &gt;1 Row'!#REF!</definedName>
    <definedName name="_ENREF_60" localSheetId="0">'Neck Ave. if &gt;1 Row'!#REF!</definedName>
    <definedName name="_ENREF_61" localSheetId="0">'Neck Ave. if &gt;1 Row'!#REF!</definedName>
    <definedName name="_ENREF_62" localSheetId="0">'Neck Ave. if &gt;1 Row'!#REF!</definedName>
    <definedName name="_ENREF_63" localSheetId="0">'Neck Ave. if &gt;1 Row'!#REF!</definedName>
    <definedName name="_ENREF_64" localSheetId="0">'Neck Ave. if &gt;1 Row'!#REF!</definedName>
    <definedName name="_ENREF_65" localSheetId="0">'Neck Ave. if &gt;1 Row'!#REF!</definedName>
    <definedName name="_ENREF_66" localSheetId="0">'Neck Ave. if &gt;1 Row'!#REF!</definedName>
    <definedName name="_ENREF_67" localSheetId="0">'Neck Ave. if &gt;1 Row'!#REF!</definedName>
    <definedName name="_ENREF_68" localSheetId="0">'Neck Ave. if &gt;1 Row'!#REF!</definedName>
    <definedName name="_ENREF_69" localSheetId="0">'Neck Ave. if &gt;1 Row'!#REF!</definedName>
    <definedName name="_ENREF_7" localSheetId="0">'Neck Ave. if &gt;1 Row'!#REF!</definedName>
    <definedName name="_ENREF_70" localSheetId="0">'Neck Ave. if &gt;1 Row'!#REF!</definedName>
    <definedName name="_ENREF_71" localSheetId="0">'Neck Ave. if &gt;1 Row'!#REF!</definedName>
    <definedName name="_ENREF_8" localSheetId="0">'Neck Ave. if &gt;1 Row'!#REF!</definedName>
    <definedName name="_ENREF_9" localSheetId="0">'Neck Ave. if &gt;1 Row'!#REF!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6" i="2" l="1"/>
  <c r="P45" i="2"/>
  <c r="P43" i="2"/>
  <c r="P42" i="2"/>
  <c r="P40" i="2"/>
  <c r="P39" i="2"/>
  <c r="P38" i="2"/>
  <c r="P35" i="2"/>
  <c r="P34" i="2"/>
  <c r="P24" i="2"/>
  <c r="P9" i="2"/>
  <c r="P6" i="2"/>
  <c r="P27" i="2"/>
  <c r="P21" i="2"/>
  <c r="P28" i="2"/>
  <c r="P25" i="2"/>
  <c r="P13" i="2"/>
  <c r="P15" i="2"/>
  <c r="P32" i="2"/>
  <c r="P22" i="2"/>
  <c r="P20" i="2"/>
  <c r="P16" i="2"/>
  <c r="P4" i="2"/>
  <c r="P3" i="2"/>
  <c r="P10" i="2"/>
  <c r="P18" i="2"/>
  <c r="P17" i="2"/>
  <c r="P8" i="2"/>
  <c r="P33" i="2"/>
  <c r="P14" i="2"/>
  <c r="P19" i="2"/>
  <c r="P5" i="2"/>
  <c r="Q46" i="2"/>
  <c r="O46" i="2"/>
  <c r="N46" i="2"/>
  <c r="M46" i="2"/>
  <c r="L46" i="2"/>
  <c r="Q45" i="2"/>
  <c r="O45" i="2"/>
  <c r="N45" i="2"/>
  <c r="M45" i="2"/>
  <c r="L45" i="2"/>
  <c r="Q43" i="2"/>
  <c r="O43" i="2"/>
  <c r="N43" i="2"/>
  <c r="M43" i="2"/>
  <c r="L43" i="2"/>
  <c r="Q42" i="2"/>
  <c r="O42" i="2"/>
  <c r="N42" i="2"/>
  <c r="M42" i="2"/>
  <c r="L42" i="2"/>
  <c r="Q40" i="2"/>
  <c r="O40" i="2"/>
  <c r="N40" i="2"/>
  <c r="M40" i="2"/>
  <c r="L40" i="2"/>
  <c r="R42" i="2" l="1"/>
  <c r="R46" i="2"/>
  <c r="R45" i="2"/>
  <c r="R43" i="2"/>
  <c r="R40" i="2"/>
  <c r="Q24" i="2" l="1"/>
  <c r="O24" i="2"/>
  <c r="N24" i="2"/>
  <c r="M24" i="2"/>
  <c r="L24" i="2"/>
  <c r="Q9" i="2"/>
  <c r="O9" i="2"/>
  <c r="N9" i="2"/>
  <c r="M9" i="2"/>
  <c r="L9" i="2"/>
  <c r="M39" i="2"/>
  <c r="M38" i="2"/>
  <c r="M35" i="2"/>
  <c r="M34" i="2"/>
  <c r="M6" i="2"/>
  <c r="M27" i="2"/>
  <c r="M28" i="2"/>
  <c r="M25" i="2"/>
  <c r="M13" i="2"/>
  <c r="M15" i="2"/>
  <c r="M32" i="2"/>
  <c r="M22" i="2"/>
  <c r="M20" i="2"/>
  <c r="M16" i="2"/>
  <c r="M4" i="2"/>
  <c r="M3" i="2"/>
  <c r="M10" i="2"/>
  <c r="M18" i="2"/>
  <c r="M17" i="2"/>
  <c r="M8" i="2"/>
  <c r="M33" i="2"/>
  <c r="M14" i="2"/>
  <c r="M19" i="2"/>
  <c r="M5" i="2"/>
  <c r="M21" i="2"/>
  <c r="Q27" i="2"/>
  <c r="O27" i="2"/>
  <c r="N27" i="2"/>
  <c r="L27" i="2"/>
  <c r="Q19" i="2"/>
  <c r="O19" i="2"/>
  <c r="N19" i="2"/>
  <c r="L19" i="2"/>
  <c r="R27" i="2" l="1"/>
  <c r="R9" i="2"/>
  <c r="R24" i="2"/>
  <c r="R19" i="2"/>
  <c r="Q39" i="2" l="1"/>
  <c r="Q38" i="2"/>
  <c r="Q35" i="2"/>
  <c r="Q34" i="2"/>
  <c r="Q6" i="2"/>
  <c r="Q21" i="2"/>
  <c r="Q28" i="2"/>
  <c r="Q25" i="2"/>
  <c r="Q13" i="2"/>
  <c r="Q15" i="2"/>
  <c r="Q32" i="2"/>
  <c r="Q22" i="2"/>
  <c r="Q20" i="2"/>
  <c r="Q16" i="2"/>
  <c r="Q4" i="2"/>
  <c r="Q3" i="2"/>
  <c r="Q10" i="2"/>
  <c r="Q18" i="2"/>
  <c r="Q17" i="2"/>
  <c r="Q8" i="2"/>
  <c r="Q33" i="2"/>
  <c r="Q14" i="2"/>
  <c r="Q5" i="2"/>
  <c r="O39" i="2"/>
  <c r="O38" i="2"/>
  <c r="R38" i="2" s="1"/>
  <c r="O35" i="2"/>
  <c r="O34" i="2"/>
  <c r="O28" i="2"/>
  <c r="O25" i="2"/>
  <c r="O6" i="2"/>
  <c r="O21" i="2"/>
  <c r="O13" i="2"/>
  <c r="O15" i="2"/>
  <c r="O32" i="2"/>
  <c r="O22" i="2"/>
  <c r="O20" i="2"/>
  <c r="O16" i="2"/>
  <c r="O4" i="2"/>
  <c r="O3" i="2"/>
  <c r="O10" i="2"/>
  <c r="O18" i="2"/>
  <c r="O17" i="2"/>
  <c r="O8" i="2"/>
  <c r="O33" i="2"/>
  <c r="O14" i="2"/>
  <c r="O5" i="2"/>
  <c r="L34" i="2"/>
  <c r="N39" i="2"/>
  <c r="L39" i="2"/>
  <c r="L38" i="2"/>
  <c r="N35" i="2"/>
  <c r="L35" i="2"/>
  <c r="N21" i="2"/>
  <c r="L21" i="2"/>
  <c r="N28" i="2"/>
  <c r="L28" i="2"/>
  <c r="N25" i="2"/>
  <c r="L25" i="2"/>
  <c r="N13" i="2"/>
  <c r="L13" i="2"/>
  <c r="N15" i="2"/>
  <c r="L15" i="2"/>
  <c r="N32" i="2"/>
  <c r="L32" i="2"/>
  <c r="N22" i="2"/>
  <c r="L22" i="2"/>
  <c r="N20" i="2"/>
  <c r="L20" i="2"/>
  <c r="N16" i="2"/>
  <c r="L16" i="2"/>
  <c r="N18" i="2"/>
  <c r="L18" i="2"/>
  <c r="N17" i="2"/>
  <c r="L17" i="2"/>
  <c r="N33" i="2"/>
  <c r="L33" i="2"/>
  <c r="N14" i="2"/>
  <c r="L14" i="2"/>
  <c r="L5" i="2"/>
  <c r="N5" i="2"/>
  <c r="L8" i="2"/>
  <c r="N8" i="2"/>
  <c r="L10" i="2"/>
  <c r="N10" i="2"/>
  <c r="L3" i="2"/>
  <c r="N3" i="2"/>
  <c r="L4" i="2"/>
  <c r="N4" i="2"/>
  <c r="L6" i="2"/>
  <c r="N6" i="2"/>
  <c r="R3" i="2" l="1"/>
  <c r="R32" i="2"/>
  <c r="R4" i="2"/>
  <c r="R14" i="2"/>
  <c r="R15" i="2"/>
  <c r="R34" i="2"/>
  <c r="R6" i="2"/>
  <c r="R39" i="2"/>
  <c r="R35" i="2"/>
  <c r="R25" i="2"/>
  <c r="R22" i="2"/>
  <c r="R18" i="2"/>
  <c r="R8" i="2"/>
  <c r="R13" i="2"/>
  <c r="R17" i="2"/>
  <c r="R20" i="2"/>
  <c r="R5" i="2"/>
  <c r="R21" i="2"/>
  <c r="R10" i="2"/>
  <c r="R33" i="2"/>
  <c r="R16" i="2"/>
  <c r="R28" i="2"/>
</calcChain>
</file>

<file path=xl/sharedStrings.xml><?xml version="1.0" encoding="utf-8"?>
<sst xmlns="http://schemas.openxmlformats.org/spreadsheetml/2006/main" count="295" uniqueCount="42">
  <si>
    <t>PAF</t>
  </si>
  <si>
    <t>MSA</t>
  </si>
  <si>
    <t>AAG</t>
  </si>
  <si>
    <t>GROUP</t>
  </si>
  <si>
    <t>PD+OH</t>
  </si>
  <si>
    <t>MSA-P</t>
  </si>
  <si>
    <t>AGE</t>
  </si>
  <si>
    <t>SEX</t>
  </si>
  <si>
    <t>1=Male</t>
  </si>
  <si>
    <t>Log (0.1+SUM 0.3-1)</t>
  </si>
  <si>
    <t>PD No OH</t>
  </si>
  <si>
    <t>Biopsy Site</t>
  </si>
  <si>
    <t>NECK</t>
  </si>
  <si>
    <t>Colocalization Index</t>
  </si>
  <si>
    <t>Phosphorylated Colocalization Index</t>
  </si>
  <si>
    <t>PAF, PD+OH</t>
  </si>
  <si>
    <t>PD+OH GBA</t>
  </si>
  <si>
    <t>r/o CAF</t>
  </si>
  <si>
    <t>r/o MSA</t>
  </si>
  <si>
    <t>years</t>
  </si>
  <si>
    <t>PAF PD+OH</t>
  </si>
  <si>
    <t>Skin Bx ID #</t>
  </si>
  <si>
    <t>N</t>
  </si>
  <si>
    <t>GROUP FOR LB nOH ms</t>
  </si>
  <si>
    <t>LB nOH</t>
  </si>
  <si>
    <t>Non-LB nOH</t>
  </si>
  <si>
    <t>UPSIT Score</t>
  </si>
  <si>
    <t>18F-DA</t>
  </si>
  <si>
    <t>UPSIT Abnl.</t>
  </si>
  <si>
    <t>Coloc. Abnl.</t>
  </si>
  <si>
    <t>18FDA Abnl</t>
  </si>
  <si>
    <t>UPSIT &amp; Coloc. Abnl.</t>
  </si>
  <si>
    <t>UPSIT &amp; 18FDA Abnl.</t>
  </si>
  <si>
    <t>18FDA &amp; Coloc. Abnl.</t>
  </si>
  <si>
    <t>All 3 Abnormal</t>
  </si>
  <si>
    <t>nCi-kg/cc-mCi</t>
  </si>
  <si>
    <t>1=Yes</t>
  </si>
  <si>
    <t>N F/u ≥ 2 Yrs.</t>
  </si>
  <si>
    <t>F/U Years</t>
  </si>
  <si>
    <t>AAD</t>
  </si>
  <si>
    <t>LB No OH</t>
  </si>
  <si>
    <t>?MSA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</si>
</sst>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"/>
    <numFmt numFmtId="166" formatCode="0.0"/>
  </numFmts>
  <fonts count="16">
    <font>
      <sz val="12"/>
      <color theme="1"/>
      <name val="Calibri"/>
      <family val="2"/>
      <scheme val="minor"/>
    </font>
    <font>
      <sz val="8"/>
      <name val="Calibri"/>
      <family val="2"/>
    </font>
    <font>
      <sz val="10"/>
      <name val="MS Sans Serif"/>
    </font>
    <font>
      <b/>
      <sz val="12"/>
      <color theme="1"/>
      <name val="Geneva"/>
      <family val="2"/>
    </font>
    <font>
      <sz val="12"/>
      <color theme="1"/>
      <name val="Times Roman"/>
    </font>
    <font>
      <b/>
      <sz val="12"/>
      <color theme="1"/>
      <name val="Times Roman"/>
    </font>
    <font>
      <i/>
      <sz val="12"/>
      <color theme="1"/>
      <name val="Times Roman"/>
    </font>
    <font>
      <b/>
      <sz val="12"/>
      <name val="Times Roman"/>
    </font>
    <font>
      <b/>
      <sz val="12"/>
      <color theme="1"/>
      <name val="Geneva"/>
      <family val="2"/>
      <charset val="1"/>
    </font>
    <font>
      <sz val="12"/>
      <color theme="1"/>
      <name val="Geneva"/>
      <family val="2"/>
      <charset val="1"/>
    </font>
    <font>
      <sz val="12"/>
      <color indexed="8"/>
      <name val="Times Roman"/>
    </font>
    <font>
      <sz val="12"/>
      <name val="Times Roman"/>
    </font>
    <font>
      <b/>
      <sz val="12"/>
      <color indexed="8"/>
      <name val="Times Roman"/>
    </font>
    <font>
      <sz val="12"/>
      <color rgb="FF000000"/>
      <name val="Times Roman"/>
    </font>
    <font>
      <sz val="12"/>
      <color rgb="FF000000"/>
      <name val="Geneva"/>
      <family val="2"/>
      <charset val="1"/>
    </font>
    <font>
      <i/>
      <sz val="12"/>
      <color theme="1"/>
      <name val="Geneva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5" fillId="0" borderId="0" xfId="0" applyFont="1"/>
    <xf numFmtId="1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1" fontId="4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" fontId="11" fillId="0" borderId="0" xfId="0" applyNumberFormat="1" applyFont="1" applyAlignment="1">
      <alignment horizontal="center"/>
    </xf>
    <xf numFmtId="1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1" fontId="5" fillId="2" borderId="0" xfId="0" applyNumberFormat="1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 vertical="center" wrapText="1"/>
    </xf>
    <xf numFmtId="1" fontId="5" fillId="2" borderId="0" xfId="0" applyNumberFormat="1" applyFont="1" applyFill="1" applyAlignment="1">
      <alignment horizontal="center" vertical="center" wrapText="1"/>
    </xf>
    <xf numFmtId="1" fontId="7" fillId="2" borderId="0" xfId="0" applyNumberFormat="1" applyFont="1" applyFill="1" applyAlignment="1">
      <alignment horizontal="center"/>
    </xf>
    <xf numFmtId="164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165" fontId="4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/>
    </xf>
    <xf numFmtId="166" fontId="13" fillId="0" borderId="0" xfId="0" applyNumberFormat="1" applyFont="1" applyAlignment="1">
      <alignment horizontal="center"/>
    </xf>
    <xf numFmtId="1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4" fillId="0" borderId="0" xfId="0" quotePrefix="1" applyFont="1" applyAlignment="1">
      <alignment horizontal="center"/>
    </xf>
    <xf numFmtId="1" fontId="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 vertical="center"/>
    </xf>
    <xf numFmtId="1" fontId="15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/>
    </xf>
    <xf numFmtId="165" fontId="15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166" fontId="9" fillId="0" borderId="0" xfId="0" applyNumberFormat="1" applyFont="1" applyAlignment="1">
      <alignment horizontal="center"/>
    </xf>
  </cellXfs>
  <cellStyles count="2">
    <cellStyle name="Normal" xfId="0" builtinId="0" customBuiltin="1"/>
    <cellStyle name="Normal 2" xfId="1" xr:uid="{0A18619D-7FE7-8546-9243-C6BDE30C128D}"/>
  </cellStyles>
  <dxfs count="0"/>
  <tableStyles count="0" defaultTableStyle="TableStyleMedium9" defaultPivotStyle="PivotStyleMedium4"/>
  <colors>
    <mruColors>
      <color rgb="FFFFFDA9"/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0"/>
  <sheetViews>
    <sheetView tabSelected="1" zoomScale="115" zoomScaleNormal="120" workbookViewId="0">
      <pane xSplit="6580" ySplit="1140" topLeftCell="J23" activePane="bottomLeft"/>
      <selection activeCell="H45" sqref="H45"/>
      <selection pane="topRight" activeCell="K1" sqref="K1:K1048576"/>
      <selection pane="bottomLeft" activeCell="C27" sqref="C27"/>
      <selection pane="bottomRight" activeCell="K46" sqref="K34:K46"/>
    </sheetView>
  </sheetViews>
  <sheetFormatPr baseColWidth="10" defaultColWidth="8.83203125" defaultRowHeight="16"/>
  <cols>
    <col min="1" max="1" width="3.5" style="26" bestFit="1" customWidth="1"/>
    <col min="2" max="2" width="11.5" style="51" bestFit="1" customWidth="1"/>
    <col min="3" max="3" width="6.33203125" style="58" bestFit="1" customWidth="1"/>
    <col min="4" max="4" width="7.83203125" style="51" bestFit="1" customWidth="1"/>
    <col min="5" max="5" width="14.83203125" style="26" customWidth="1"/>
    <col min="6" max="6" width="24.33203125" style="26" customWidth="1"/>
    <col min="7" max="7" width="10.6640625" style="51" bestFit="1" customWidth="1"/>
    <col min="8" max="8" width="19.5" style="27" bestFit="1" customWidth="1"/>
    <col min="9" max="9" width="33" style="27" customWidth="1"/>
    <col min="10" max="10" width="11.6640625" style="26" bestFit="1" customWidth="1"/>
    <col min="11" max="11" width="13" style="57" bestFit="1" customWidth="1"/>
    <col min="12" max="12" width="11" style="26" bestFit="1" customWidth="1"/>
    <col min="13" max="13" width="11.6640625" style="26" bestFit="1" customWidth="1"/>
    <col min="14" max="14" width="11.5" style="26" bestFit="1" customWidth="1"/>
    <col min="15" max="15" width="19.1640625" style="26" bestFit="1" customWidth="1"/>
    <col min="16" max="16" width="19.6640625" style="26" bestFit="1" customWidth="1"/>
    <col min="17" max="17" width="20.1640625" style="26" bestFit="1" customWidth="1"/>
    <col min="18" max="18" width="14" style="26" bestFit="1" customWidth="1"/>
    <col min="19" max="16384" width="8.83203125" style="26"/>
  </cols>
  <sheetData>
    <row r="1" spans="1:19" s="20" customFormat="1">
      <c r="A1" s="16" t="s">
        <v>22</v>
      </c>
      <c r="B1" s="17" t="s">
        <v>21</v>
      </c>
      <c r="C1" s="18" t="s">
        <v>6</v>
      </c>
      <c r="D1" s="19" t="s">
        <v>7</v>
      </c>
      <c r="E1" s="16" t="s">
        <v>3</v>
      </c>
      <c r="F1" s="16" t="s">
        <v>23</v>
      </c>
      <c r="G1" s="17" t="s">
        <v>11</v>
      </c>
      <c r="H1" s="16" t="s">
        <v>13</v>
      </c>
      <c r="I1" s="16" t="s">
        <v>14</v>
      </c>
      <c r="J1" s="16" t="s">
        <v>26</v>
      </c>
      <c r="K1" s="5" t="s">
        <v>27</v>
      </c>
      <c r="L1" s="16" t="s">
        <v>28</v>
      </c>
      <c r="M1" s="16" t="s">
        <v>29</v>
      </c>
      <c r="N1" s="16" t="s">
        <v>30</v>
      </c>
      <c r="O1" s="16" t="s">
        <v>31</v>
      </c>
      <c r="P1" s="16" t="s">
        <v>32</v>
      </c>
      <c r="Q1" s="16" t="s">
        <v>33</v>
      </c>
      <c r="R1" s="19" t="s">
        <v>34</v>
      </c>
    </row>
    <row r="2" spans="1:19" s="27" customFormat="1">
      <c r="A2" s="21"/>
      <c r="B2" s="22"/>
      <c r="C2" s="23" t="s">
        <v>19</v>
      </c>
      <c r="D2" s="22" t="s">
        <v>8</v>
      </c>
      <c r="E2" s="24"/>
      <c r="F2" s="24"/>
      <c r="G2" s="22"/>
      <c r="H2" s="24" t="s">
        <v>9</v>
      </c>
      <c r="I2" s="16"/>
      <c r="J2" s="1"/>
      <c r="K2" s="10" t="s">
        <v>35</v>
      </c>
      <c r="L2" s="25" t="s">
        <v>36</v>
      </c>
      <c r="M2" s="25" t="s">
        <v>36</v>
      </c>
      <c r="N2" s="25" t="s">
        <v>36</v>
      </c>
      <c r="O2" s="25" t="s">
        <v>36</v>
      </c>
      <c r="P2" s="25" t="s">
        <v>36</v>
      </c>
      <c r="Q2" s="25" t="s">
        <v>36</v>
      </c>
      <c r="R2" s="25" t="s">
        <v>36</v>
      </c>
      <c r="S2" s="26"/>
    </row>
    <row r="3" spans="1:19" s="27" customFormat="1">
      <c r="A3" s="28">
        <v>1</v>
      </c>
      <c r="B3" s="28">
        <v>11439</v>
      </c>
      <c r="C3" s="29">
        <v>60.358658453114302</v>
      </c>
      <c r="D3" s="28">
        <v>1</v>
      </c>
      <c r="E3" s="30" t="s">
        <v>0</v>
      </c>
      <c r="F3" s="30" t="s">
        <v>24</v>
      </c>
      <c r="G3" s="28" t="s">
        <v>12</v>
      </c>
      <c r="H3" s="21">
        <v>2.4010803644966057</v>
      </c>
      <c r="I3" s="21"/>
      <c r="J3" s="31">
        <v>19</v>
      </c>
      <c r="K3" s="32">
        <v>3699.0114741619554</v>
      </c>
      <c r="L3" s="31">
        <f>IF(J3&lt;28,1,0)</f>
        <v>1</v>
      </c>
      <c r="M3" s="31">
        <f>IF(H3&gt;1.57,1,0)</f>
        <v>1</v>
      </c>
      <c r="N3" s="31">
        <f>IF(K3&lt;6000,1,0)</f>
        <v>1</v>
      </c>
      <c r="O3" s="31">
        <f>IF(AND(H3&gt;1.57,J3&lt;28),1,0)</f>
        <v>1</v>
      </c>
      <c r="P3" s="2">
        <f>IF(AND(J3&lt;28,K3&lt;6000),1,0)</f>
        <v>1</v>
      </c>
      <c r="Q3" s="31">
        <f>IF(AND(H3&gt;1.57,K3&lt;6000),1,0)</f>
        <v>1</v>
      </c>
      <c r="R3" s="28">
        <f>IF(AND(N3&gt;0,O3&gt;0),1,0)</f>
        <v>1</v>
      </c>
    </row>
    <row r="4" spans="1:19" s="27" customFormat="1">
      <c r="A4" s="28">
        <v>2</v>
      </c>
      <c r="B4" s="28">
        <v>11331</v>
      </c>
      <c r="C4" s="29">
        <v>60.358658453114302</v>
      </c>
      <c r="D4" s="28">
        <v>1</v>
      </c>
      <c r="E4" s="21" t="s">
        <v>0</v>
      </c>
      <c r="F4" s="30" t="s">
        <v>24</v>
      </c>
      <c r="G4" s="28" t="s">
        <v>12</v>
      </c>
      <c r="H4" s="21">
        <v>2.2272866699999998</v>
      </c>
      <c r="I4" s="21"/>
      <c r="J4" s="31">
        <v>11</v>
      </c>
      <c r="K4" s="32">
        <v>2861.8172445681257</v>
      </c>
      <c r="L4" s="31">
        <f>IF(J4&lt;28,1,0)</f>
        <v>1</v>
      </c>
      <c r="M4" s="31">
        <f>IF(H4&gt;1.57,1,0)</f>
        <v>1</v>
      </c>
      <c r="N4" s="31">
        <f>IF(K4&lt;6000,1,0)</f>
        <v>1</v>
      </c>
      <c r="O4" s="31">
        <f>IF(AND(H4&gt;1.57,J4&lt;28),1,0)</f>
        <v>1</v>
      </c>
      <c r="P4" s="2">
        <f>IF(AND(J4&lt;28,K4&lt;6000),1,0)</f>
        <v>1</v>
      </c>
      <c r="Q4" s="31">
        <f>IF(AND(H4&gt;1.57,K4&lt;6000),1,0)</f>
        <v>1</v>
      </c>
      <c r="R4" s="28">
        <f>IF(AND(N4&gt;0,O4&gt;0),1,0)</f>
        <v>1</v>
      </c>
    </row>
    <row r="5" spans="1:19" s="27" customFormat="1">
      <c r="A5" s="28">
        <v>3</v>
      </c>
      <c r="B5" s="32">
        <v>10187</v>
      </c>
      <c r="C5" s="29">
        <v>71.753593429158116</v>
      </c>
      <c r="D5" s="28">
        <v>0</v>
      </c>
      <c r="E5" s="21" t="s">
        <v>4</v>
      </c>
      <c r="F5" s="21" t="s">
        <v>24</v>
      </c>
      <c r="G5" s="32" t="s">
        <v>12</v>
      </c>
      <c r="H5" s="21">
        <v>1.7261156701103602</v>
      </c>
      <c r="I5" s="21">
        <v>1.2013971240000001</v>
      </c>
      <c r="J5" s="31">
        <v>14</v>
      </c>
      <c r="K5" s="32">
        <v>3157.114281710783</v>
      </c>
      <c r="L5" s="31">
        <f>IF(J5&lt;28,1,0)</f>
        <v>1</v>
      </c>
      <c r="M5" s="31">
        <f>IF(H5&gt;1.57,1,0)</f>
        <v>1</v>
      </c>
      <c r="N5" s="31">
        <f>IF(K5&lt;6000,1,0)</f>
        <v>1</v>
      </c>
      <c r="O5" s="31">
        <f>IF(AND(H5&gt;1.57,J5&lt;28),1,0)</f>
        <v>1</v>
      </c>
      <c r="P5" s="2">
        <f>IF(AND(J5&lt;28,K5&lt;6000),1,0)</f>
        <v>1</v>
      </c>
      <c r="Q5" s="31">
        <f>IF(AND(H5&gt;1.57,K5&lt;6000),1,0)</f>
        <v>1</v>
      </c>
      <c r="R5" s="28">
        <f>IF(AND(N5&gt;0,O5&gt;0),1,0)</f>
        <v>1</v>
      </c>
      <c r="S5" s="26"/>
    </row>
    <row r="6" spans="1:19" s="27" customFormat="1">
      <c r="A6" s="28">
        <v>4</v>
      </c>
      <c r="B6" s="32">
        <v>13177</v>
      </c>
      <c r="C6" s="29">
        <v>69.429158110882952</v>
      </c>
      <c r="D6" s="28">
        <v>1</v>
      </c>
      <c r="E6" s="33" t="s">
        <v>4</v>
      </c>
      <c r="F6" s="21" t="s">
        <v>24</v>
      </c>
      <c r="G6" s="28" t="s">
        <v>12</v>
      </c>
      <c r="H6" s="21">
        <v>2.6068111470000002</v>
      </c>
      <c r="I6" s="21">
        <v>1.7118072289999999</v>
      </c>
      <c r="J6" s="2">
        <v>13</v>
      </c>
      <c r="K6" s="32">
        <v>1943.1039775624679</v>
      </c>
      <c r="L6" s="31">
        <f>IF(J6&lt;28,1,0)</f>
        <v>1</v>
      </c>
      <c r="M6" s="31">
        <f>IF(H6&gt;1.57,1,0)</f>
        <v>1</v>
      </c>
      <c r="N6" s="31">
        <f>IF(K6&lt;6000,1,0)</f>
        <v>1</v>
      </c>
      <c r="O6" s="31">
        <f>IF(AND(H6&gt;1.57,J6&lt;28),1,0)</f>
        <v>1</v>
      </c>
      <c r="P6" s="2">
        <f>IF(AND(J6&lt;28,K6&lt;6000),1,0)</f>
        <v>1</v>
      </c>
      <c r="Q6" s="31">
        <f>IF(AND(H6&gt;1.57,K6&lt;6000),1,0)</f>
        <v>1</v>
      </c>
      <c r="R6" s="28">
        <f>IF(AND(N6&gt;0,O6&gt;0),1,0)</f>
        <v>1</v>
      </c>
      <c r="S6" s="26"/>
    </row>
    <row r="7" spans="1:19" s="41" customFormat="1">
      <c r="A7" s="34">
        <v>5</v>
      </c>
      <c r="B7" s="34"/>
      <c r="C7" s="35"/>
      <c r="D7" s="34">
        <v>1</v>
      </c>
      <c r="E7" s="36" t="s">
        <v>4</v>
      </c>
      <c r="F7" s="36" t="s">
        <v>24</v>
      </c>
      <c r="G7" s="34" t="s">
        <v>12</v>
      </c>
      <c r="H7" s="37">
        <v>2.3178367676666665</v>
      </c>
      <c r="I7" s="37">
        <v>1.8169038390000001</v>
      </c>
      <c r="J7" s="38">
        <v>14.333333333333334</v>
      </c>
      <c r="K7" s="38">
        <v>2943.337807974453</v>
      </c>
      <c r="L7" s="39">
        <v>1</v>
      </c>
      <c r="M7" s="39">
        <v>1</v>
      </c>
      <c r="N7" s="39">
        <v>1</v>
      </c>
      <c r="O7" s="39">
        <v>1</v>
      </c>
      <c r="P7" s="39">
        <v>1</v>
      </c>
      <c r="Q7" s="39">
        <v>1</v>
      </c>
      <c r="R7" s="39">
        <v>1</v>
      </c>
      <c r="S7" s="40"/>
    </row>
    <row r="8" spans="1:19" s="27" customFormat="1">
      <c r="A8" s="28">
        <v>6</v>
      </c>
      <c r="B8" s="31">
        <v>11117</v>
      </c>
      <c r="C8" s="29">
        <v>61.059548254620125</v>
      </c>
      <c r="D8" s="28">
        <v>0</v>
      </c>
      <c r="E8" s="21" t="s">
        <v>15</v>
      </c>
      <c r="F8" s="30" t="s">
        <v>24</v>
      </c>
      <c r="G8" s="28" t="s">
        <v>12</v>
      </c>
      <c r="H8" s="21">
        <v>2.0617037300000001</v>
      </c>
      <c r="I8" s="21"/>
      <c r="J8" s="31">
        <v>13</v>
      </c>
      <c r="K8" s="32">
        <v>3192.5058305224402</v>
      </c>
      <c r="L8" s="31">
        <f>IF(J8&lt;28,1,0)</f>
        <v>1</v>
      </c>
      <c r="M8" s="31">
        <f>IF(H8&gt;1.57,1,0)</f>
        <v>1</v>
      </c>
      <c r="N8" s="31">
        <f>IF(K8&lt;6000,1,0)</f>
        <v>1</v>
      </c>
      <c r="O8" s="31">
        <f>IF(AND(H8&gt;1.57,J8&lt;28),1,0)</f>
        <v>1</v>
      </c>
      <c r="P8" s="2">
        <f>IF(AND(J8&lt;28,K8&lt;6000),1,0)</f>
        <v>1</v>
      </c>
      <c r="Q8" s="31">
        <f>IF(AND(H8&gt;1.57,K8&lt;6000),1,0)</f>
        <v>1</v>
      </c>
      <c r="R8" s="28">
        <f>IF(AND(N8&gt;0,O8&gt;0),1,0)</f>
        <v>1</v>
      </c>
    </row>
    <row r="9" spans="1:19" s="27" customFormat="1">
      <c r="A9" s="28">
        <v>7</v>
      </c>
      <c r="B9" s="28">
        <v>13347</v>
      </c>
      <c r="C9" s="29">
        <v>73.483915126625604</v>
      </c>
      <c r="D9" s="28">
        <v>1</v>
      </c>
      <c r="E9" s="30" t="s">
        <v>4</v>
      </c>
      <c r="F9" s="21" t="s">
        <v>24</v>
      </c>
      <c r="G9" s="28" t="s">
        <v>12</v>
      </c>
      <c r="H9" s="21">
        <v>1.9439888750000001</v>
      </c>
      <c r="I9" s="21">
        <v>1.1135720019999999</v>
      </c>
      <c r="J9" s="2">
        <v>16</v>
      </c>
      <c r="K9" s="32">
        <v>2912.9167876447877</v>
      </c>
      <c r="L9" s="31">
        <f>IF(J9&lt;28,1,0)</f>
        <v>1</v>
      </c>
      <c r="M9" s="31">
        <f>IF(H9&gt;1.57,1,0)</f>
        <v>1</v>
      </c>
      <c r="N9" s="31">
        <f>IF(K9&lt;6000,1,0)</f>
        <v>1</v>
      </c>
      <c r="O9" s="31">
        <f>IF(AND(H9&gt;1.57,J9&lt;28),1,0)</f>
        <v>1</v>
      </c>
      <c r="P9" s="2">
        <f>IF(AND(J9&lt;28,K9&lt;6000),1,0)</f>
        <v>1</v>
      </c>
      <c r="Q9" s="31">
        <f>IF(AND(H9&gt;1.57,K9&lt;6000),1,0)</f>
        <v>1</v>
      </c>
      <c r="R9" s="28">
        <f>IF(AND(N9&gt;0,O9&gt;0),1,0)</f>
        <v>1</v>
      </c>
      <c r="S9" s="26"/>
    </row>
    <row r="10" spans="1:19" s="27" customFormat="1">
      <c r="A10" s="28">
        <v>8</v>
      </c>
      <c r="B10" s="28">
        <v>11417</v>
      </c>
      <c r="C10" s="29">
        <v>70.792607802874741</v>
      </c>
      <c r="D10" s="28">
        <v>1</v>
      </c>
      <c r="E10" s="21" t="s">
        <v>0</v>
      </c>
      <c r="F10" s="21" t="s">
        <v>24</v>
      </c>
      <c r="G10" s="28" t="s">
        <v>12</v>
      </c>
      <c r="H10" s="21">
        <v>2.1715314404115604</v>
      </c>
      <c r="I10" s="21"/>
      <c r="J10" s="2">
        <v>23</v>
      </c>
      <c r="K10" s="32">
        <v>3495.6013326904313</v>
      </c>
      <c r="L10" s="31">
        <f>IF(J10&lt;28,1,0)</f>
        <v>1</v>
      </c>
      <c r="M10" s="31">
        <f>IF(H10&gt;1.57,1,0)</f>
        <v>1</v>
      </c>
      <c r="N10" s="31">
        <f>IF(K10&lt;6000,1,0)</f>
        <v>1</v>
      </c>
      <c r="O10" s="31">
        <f>IF(AND(H10&gt;1.57,J10&lt;28),1,0)</f>
        <v>1</v>
      </c>
      <c r="P10" s="2">
        <f>IF(AND(J10&lt;28,K10&lt;6000),1,0)</f>
        <v>1</v>
      </c>
      <c r="Q10" s="31">
        <f>IF(AND(H10&gt;1.57,K10&lt;6000),1,0)</f>
        <v>1</v>
      </c>
      <c r="R10" s="28">
        <f>IF(AND(N10&gt;0,O10&gt;0),1,0)</f>
        <v>1</v>
      </c>
    </row>
    <row r="11" spans="1:19" s="41" customFormat="1">
      <c r="A11" s="34">
        <v>9</v>
      </c>
      <c r="B11" s="34"/>
      <c r="C11" s="35"/>
      <c r="D11" s="34">
        <v>1</v>
      </c>
      <c r="E11" s="36" t="s">
        <v>0</v>
      </c>
      <c r="F11" s="42" t="s">
        <v>24</v>
      </c>
      <c r="G11" s="34" t="s">
        <v>12</v>
      </c>
      <c r="H11" s="37">
        <v>2.1601733799999998</v>
      </c>
      <c r="I11" s="36"/>
      <c r="J11" s="38">
        <v>17.5</v>
      </c>
      <c r="K11" s="38">
        <v>3294.4669298625522</v>
      </c>
      <c r="L11" s="38">
        <v>1</v>
      </c>
      <c r="M11" s="38">
        <v>1</v>
      </c>
      <c r="N11" s="38">
        <v>1</v>
      </c>
      <c r="O11" s="38">
        <v>1</v>
      </c>
      <c r="P11" s="38">
        <v>1</v>
      </c>
      <c r="Q11" s="38">
        <v>1</v>
      </c>
      <c r="R11" s="38">
        <v>1</v>
      </c>
      <c r="S11" s="40"/>
    </row>
    <row r="12" spans="1:19" s="41" customFormat="1">
      <c r="A12" s="34">
        <v>10</v>
      </c>
      <c r="B12" s="34"/>
      <c r="C12" s="35"/>
      <c r="D12" s="34">
        <v>0</v>
      </c>
      <c r="E12" s="43" t="s">
        <v>0</v>
      </c>
      <c r="F12" s="42" t="s">
        <v>24</v>
      </c>
      <c r="G12" s="34" t="s">
        <v>12</v>
      </c>
      <c r="H12" s="37">
        <v>2.3661338409999999</v>
      </c>
      <c r="I12" s="37">
        <v>1.216825423</v>
      </c>
      <c r="J12" s="38">
        <v>21</v>
      </c>
      <c r="K12" s="38">
        <v>2445.2438526685692</v>
      </c>
      <c r="L12" s="38">
        <v>1</v>
      </c>
      <c r="M12" s="38">
        <v>1</v>
      </c>
      <c r="N12" s="38">
        <v>1</v>
      </c>
      <c r="O12" s="38">
        <v>1</v>
      </c>
      <c r="P12" s="38">
        <v>1</v>
      </c>
      <c r="Q12" s="38">
        <v>1</v>
      </c>
      <c r="R12" s="38">
        <v>1</v>
      </c>
      <c r="S12" s="40"/>
    </row>
    <row r="13" spans="1:19" s="27" customFormat="1">
      <c r="A13" s="28">
        <v>11</v>
      </c>
      <c r="B13" s="28">
        <v>12762</v>
      </c>
      <c r="C13" s="29">
        <v>72.205338809034913</v>
      </c>
      <c r="D13" s="28">
        <v>0</v>
      </c>
      <c r="E13" s="21" t="s">
        <v>4</v>
      </c>
      <c r="F13" s="21" t="s">
        <v>24</v>
      </c>
      <c r="G13" s="28" t="s">
        <v>12</v>
      </c>
      <c r="H13" s="44">
        <v>1.5921767570000001</v>
      </c>
      <c r="I13" s="21">
        <v>0.44195683800000002</v>
      </c>
      <c r="J13" s="2">
        <v>22</v>
      </c>
      <c r="K13" s="32">
        <v>2102.4426581220391</v>
      </c>
      <c r="L13" s="31">
        <f t="shared" ref="L13:L22" si="0">IF(J13&lt;28,1,0)</f>
        <v>1</v>
      </c>
      <c r="M13" s="31">
        <f t="shared" ref="M13:M22" si="1">IF(H13&gt;1.57,1,0)</f>
        <v>1</v>
      </c>
      <c r="N13" s="31">
        <f t="shared" ref="N13:N22" si="2">IF(K13&lt;6000,1,0)</f>
        <v>1</v>
      </c>
      <c r="O13" s="31">
        <f t="shared" ref="O13:O22" si="3">IF(AND(H13&gt;1.57,J13&lt;28),1,0)</f>
        <v>1</v>
      </c>
      <c r="P13" s="2">
        <f t="shared" ref="P13:P22" si="4">IF(AND(J13&lt;28,K13&lt;6000),1,0)</f>
        <v>1</v>
      </c>
      <c r="Q13" s="31">
        <f t="shared" ref="Q13:Q22" si="5">IF(AND(H13&gt;1.57,K13&lt;6000),1,0)</f>
        <v>1</v>
      </c>
      <c r="R13" s="28">
        <f t="shared" ref="R13:R22" si="6">IF(AND(N13&gt;0,O13&gt;0),1,0)</f>
        <v>1</v>
      </c>
      <c r="S13" s="45"/>
    </row>
    <row r="14" spans="1:19" s="27" customFormat="1">
      <c r="A14" s="28">
        <v>12</v>
      </c>
      <c r="B14" s="28">
        <v>10821</v>
      </c>
      <c r="C14" s="29">
        <v>55.422313483915126</v>
      </c>
      <c r="D14" s="28">
        <v>1</v>
      </c>
      <c r="E14" s="21" t="s">
        <v>0</v>
      </c>
      <c r="F14" s="30" t="s">
        <v>24</v>
      </c>
      <c r="G14" s="28" t="s">
        <v>12</v>
      </c>
      <c r="H14" s="21">
        <v>2.5353152200000002</v>
      </c>
      <c r="I14" s="21">
        <v>2.0216027159999999</v>
      </c>
      <c r="J14" s="31">
        <v>33</v>
      </c>
      <c r="K14" s="32">
        <v>2553.1758640343487</v>
      </c>
      <c r="L14" s="31">
        <f t="shared" si="0"/>
        <v>0</v>
      </c>
      <c r="M14" s="31">
        <f t="shared" si="1"/>
        <v>1</v>
      </c>
      <c r="N14" s="31">
        <f t="shared" si="2"/>
        <v>1</v>
      </c>
      <c r="O14" s="31">
        <f t="shared" si="3"/>
        <v>0</v>
      </c>
      <c r="P14" s="2">
        <f t="shared" si="4"/>
        <v>0</v>
      </c>
      <c r="Q14" s="31">
        <f t="shared" si="5"/>
        <v>1</v>
      </c>
      <c r="R14" s="28">
        <f t="shared" si="6"/>
        <v>0</v>
      </c>
    </row>
    <row r="15" spans="1:19" s="27" customFormat="1">
      <c r="A15" s="28">
        <v>13</v>
      </c>
      <c r="B15" s="28">
        <v>12634</v>
      </c>
      <c r="C15" s="29">
        <v>83.846680355920597</v>
      </c>
      <c r="D15" s="28">
        <v>1</v>
      </c>
      <c r="E15" s="2" t="s">
        <v>0</v>
      </c>
      <c r="F15" s="30" t="s">
        <v>24</v>
      </c>
      <c r="G15" s="28" t="s">
        <v>12</v>
      </c>
      <c r="H15" s="21">
        <v>0.204119983</v>
      </c>
      <c r="I15" s="21">
        <v>1.0644579890000001</v>
      </c>
      <c r="J15" s="33">
        <v>13</v>
      </c>
      <c r="K15" s="32">
        <v>3084.6175145733969</v>
      </c>
      <c r="L15" s="31">
        <f t="shared" si="0"/>
        <v>1</v>
      </c>
      <c r="M15" s="31">
        <f t="shared" si="1"/>
        <v>0</v>
      </c>
      <c r="N15" s="31">
        <f t="shared" si="2"/>
        <v>1</v>
      </c>
      <c r="O15" s="31">
        <f t="shared" si="3"/>
        <v>0</v>
      </c>
      <c r="P15" s="2">
        <f t="shared" si="4"/>
        <v>1</v>
      </c>
      <c r="Q15" s="31">
        <f t="shared" si="5"/>
        <v>0</v>
      </c>
      <c r="R15" s="28">
        <f t="shared" si="6"/>
        <v>0</v>
      </c>
      <c r="S15" s="46"/>
    </row>
    <row r="16" spans="1:19">
      <c r="A16" s="28">
        <v>14</v>
      </c>
      <c r="B16" s="28">
        <v>11667</v>
      </c>
      <c r="C16" s="29">
        <v>60.821355236139631</v>
      </c>
      <c r="D16" s="28">
        <v>0</v>
      </c>
      <c r="E16" s="30" t="s">
        <v>0</v>
      </c>
      <c r="F16" s="30" t="s">
        <v>24</v>
      </c>
      <c r="G16" s="28" t="s">
        <v>12</v>
      </c>
      <c r="H16" s="21">
        <v>1.2157256599999999</v>
      </c>
      <c r="I16" s="21"/>
      <c r="J16" s="31">
        <v>21</v>
      </c>
      <c r="K16" s="32">
        <v>2267.3309361475121</v>
      </c>
      <c r="L16" s="31">
        <f t="shared" si="0"/>
        <v>1</v>
      </c>
      <c r="M16" s="31">
        <f t="shared" si="1"/>
        <v>0</v>
      </c>
      <c r="N16" s="31">
        <f t="shared" si="2"/>
        <v>1</v>
      </c>
      <c r="O16" s="31">
        <f t="shared" si="3"/>
        <v>0</v>
      </c>
      <c r="P16" s="2">
        <f t="shared" si="4"/>
        <v>1</v>
      </c>
      <c r="Q16" s="31">
        <f t="shared" si="5"/>
        <v>0</v>
      </c>
      <c r="R16" s="28">
        <f t="shared" si="6"/>
        <v>0</v>
      </c>
    </row>
    <row r="17" spans="1:19" s="27" customFormat="1">
      <c r="A17" s="28">
        <v>15</v>
      </c>
      <c r="B17" s="28">
        <v>11272</v>
      </c>
      <c r="C17" s="29">
        <v>75.87405886379193</v>
      </c>
      <c r="D17" s="28">
        <v>1</v>
      </c>
      <c r="E17" s="21" t="s">
        <v>4</v>
      </c>
      <c r="F17" s="21" t="s">
        <v>24</v>
      </c>
      <c r="G17" s="28" t="s">
        <v>12</v>
      </c>
      <c r="H17" s="21">
        <v>2.38319678</v>
      </c>
      <c r="I17" s="21"/>
      <c r="J17" s="31">
        <v>16</v>
      </c>
      <c r="K17" s="32">
        <v>2759.1636458005173</v>
      </c>
      <c r="L17" s="31">
        <f t="shared" si="0"/>
        <v>1</v>
      </c>
      <c r="M17" s="31">
        <f t="shared" si="1"/>
        <v>1</v>
      </c>
      <c r="N17" s="31">
        <f t="shared" si="2"/>
        <v>1</v>
      </c>
      <c r="O17" s="31">
        <f t="shared" si="3"/>
        <v>1</v>
      </c>
      <c r="P17" s="2">
        <f t="shared" si="4"/>
        <v>1</v>
      </c>
      <c r="Q17" s="31">
        <f t="shared" si="5"/>
        <v>1</v>
      </c>
      <c r="R17" s="28">
        <f t="shared" si="6"/>
        <v>1</v>
      </c>
    </row>
    <row r="18" spans="1:19" s="27" customFormat="1">
      <c r="A18" s="28">
        <v>16</v>
      </c>
      <c r="B18" s="28">
        <v>11397</v>
      </c>
      <c r="C18" s="29">
        <v>69.639972621492134</v>
      </c>
      <c r="D18" s="28">
        <v>1</v>
      </c>
      <c r="E18" s="2" t="s">
        <v>0</v>
      </c>
      <c r="F18" s="30" t="s">
        <v>24</v>
      </c>
      <c r="G18" s="28" t="s">
        <v>12</v>
      </c>
      <c r="H18" s="21">
        <v>1.6103052</v>
      </c>
      <c r="I18" s="21"/>
      <c r="J18" s="31">
        <v>26</v>
      </c>
      <c r="K18" s="32">
        <v>3282.3623279173298</v>
      </c>
      <c r="L18" s="31">
        <f t="shared" si="0"/>
        <v>1</v>
      </c>
      <c r="M18" s="31">
        <f t="shared" si="1"/>
        <v>1</v>
      </c>
      <c r="N18" s="31">
        <f t="shared" si="2"/>
        <v>1</v>
      </c>
      <c r="O18" s="31">
        <f t="shared" si="3"/>
        <v>1</v>
      </c>
      <c r="P18" s="2">
        <f t="shared" si="4"/>
        <v>1</v>
      </c>
      <c r="Q18" s="31">
        <f t="shared" si="5"/>
        <v>1</v>
      </c>
      <c r="R18" s="28">
        <f t="shared" si="6"/>
        <v>1</v>
      </c>
    </row>
    <row r="19" spans="1:19" s="27" customFormat="1">
      <c r="A19" s="28">
        <v>17</v>
      </c>
      <c r="B19" s="28">
        <v>10197</v>
      </c>
      <c r="C19" s="47">
        <v>82.565366187542779</v>
      </c>
      <c r="D19" s="48">
        <v>0</v>
      </c>
      <c r="E19" s="49" t="s">
        <v>16</v>
      </c>
      <c r="F19" s="21" t="s">
        <v>24</v>
      </c>
      <c r="G19" s="28" t="s">
        <v>12</v>
      </c>
      <c r="H19" s="21">
        <v>1.57755937853213</v>
      </c>
      <c r="I19" s="21"/>
      <c r="J19" s="31">
        <v>12</v>
      </c>
      <c r="K19" s="12">
        <v>570.14225240605231</v>
      </c>
      <c r="L19" s="31">
        <f t="shared" si="0"/>
        <v>1</v>
      </c>
      <c r="M19" s="31">
        <f t="shared" si="1"/>
        <v>1</v>
      </c>
      <c r="N19" s="31">
        <f t="shared" si="2"/>
        <v>1</v>
      </c>
      <c r="O19" s="31">
        <f t="shared" si="3"/>
        <v>1</v>
      </c>
      <c r="P19" s="2">
        <f t="shared" si="4"/>
        <v>1</v>
      </c>
      <c r="Q19" s="31">
        <f t="shared" si="5"/>
        <v>1</v>
      </c>
      <c r="R19" s="28">
        <f t="shared" si="6"/>
        <v>1</v>
      </c>
      <c r="S19" s="26"/>
    </row>
    <row r="20" spans="1:19" s="27" customFormat="1">
      <c r="A20" s="28">
        <v>18</v>
      </c>
      <c r="B20" s="28">
        <v>11992</v>
      </c>
      <c r="C20" s="29">
        <v>76.542094455852151</v>
      </c>
      <c r="D20" s="28">
        <v>1</v>
      </c>
      <c r="E20" s="21" t="s">
        <v>4</v>
      </c>
      <c r="F20" s="21" t="s">
        <v>24</v>
      </c>
      <c r="G20" s="28" t="s">
        <v>12</v>
      </c>
      <c r="H20" s="21">
        <v>1.8483650899999999</v>
      </c>
      <c r="I20" s="21"/>
      <c r="J20" s="33">
        <v>11</v>
      </c>
      <c r="K20" s="32">
        <v>3054.7492012068378</v>
      </c>
      <c r="L20" s="31">
        <f t="shared" si="0"/>
        <v>1</v>
      </c>
      <c r="M20" s="31">
        <f t="shared" si="1"/>
        <v>1</v>
      </c>
      <c r="N20" s="31">
        <f t="shared" si="2"/>
        <v>1</v>
      </c>
      <c r="O20" s="31">
        <f t="shared" si="3"/>
        <v>1</v>
      </c>
      <c r="P20" s="2">
        <f t="shared" si="4"/>
        <v>1</v>
      </c>
      <c r="Q20" s="31">
        <f t="shared" si="5"/>
        <v>1</v>
      </c>
      <c r="R20" s="28">
        <f t="shared" si="6"/>
        <v>1</v>
      </c>
      <c r="S20" s="26"/>
    </row>
    <row r="21" spans="1:19" s="27" customFormat="1">
      <c r="A21" s="28">
        <v>19</v>
      </c>
      <c r="B21" s="28">
        <v>12988</v>
      </c>
      <c r="C21" s="29">
        <v>67.934291581108823</v>
      </c>
      <c r="D21" s="28">
        <v>1</v>
      </c>
      <c r="E21" s="2" t="s">
        <v>4</v>
      </c>
      <c r="F21" s="21" t="s">
        <v>24</v>
      </c>
      <c r="G21" s="28" t="s">
        <v>12</v>
      </c>
      <c r="H21" s="21">
        <v>1.849419414</v>
      </c>
      <c r="I21" s="21">
        <v>0.561751687</v>
      </c>
      <c r="J21" s="2">
        <v>14</v>
      </c>
      <c r="K21" s="32">
        <v>3985.2521474201467</v>
      </c>
      <c r="L21" s="31">
        <f t="shared" si="0"/>
        <v>1</v>
      </c>
      <c r="M21" s="31">
        <f t="shared" si="1"/>
        <v>1</v>
      </c>
      <c r="N21" s="31">
        <f t="shared" si="2"/>
        <v>1</v>
      </c>
      <c r="O21" s="31">
        <f t="shared" si="3"/>
        <v>1</v>
      </c>
      <c r="P21" s="2">
        <f t="shared" si="4"/>
        <v>1</v>
      </c>
      <c r="Q21" s="31">
        <f t="shared" si="5"/>
        <v>1</v>
      </c>
      <c r="R21" s="28">
        <f t="shared" si="6"/>
        <v>1</v>
      </c>
      <c r="S21" s="26"/>
    </row>
    <row r="22" spans="1:19" s="27" customFormat="1">
      <c r="A22" s="28">
        <v>20</v>
      </c>
      <c r="B22" s="28">
        <v>12210</v>
      </c>
      <c r="C22" s="29">
        <v>72.821355236139624</v>
      </c>
      <c r="D22" s="28">
        <v>1</v>
      </c>
      <c r="E22" s="21" t="s">
        <v>0</v>
      </c>
      <c r="F22" s="30" t="s">
        <v>24</v>
      </c>
      <c r="G22" s="28" t="s">
        <v>12</v>
      </c>
      <c r="H22" s="21">
        <v>2.4101020800000001</v>
      </c>
      <c r="I22" s="21"/>
      <c r="J22" s="31">
        <v>23</v>
      </c>
      <c r="K22" s="32">
        <v>2549.0452384677064</v>
      </c>
      <c r="L22" s="31">
        <f t="shared" si="0"/>
        <v>1</v>
      </c>
      <c r="M22" s="31">
        <f t="shared" si="1"/>
        <v>1</v>
      </c>
      <c r="N22" s="31">
        <f t="shared" si="2"/>
        <v>1</v>
      </c>
      <c r="O22" s="31">
        <f t="shared" si="3"/>
        <v>1</v>
      </c>
      <c r="P22" s="2">
        <f t="shared" si="4"/>
        <v>1</v>
      </c>
      <c r="Q22" s="31">
        <f t="shared" si="5"/>
        <v>1</v>
      </c>
      <c r="R22" s="28">
        <f t="shared" si="6"/>
        <v>1</v>
      </c>
      <c r="S22" s="26"/>
    </row>
    <row r="23" spans="1:19" s="41" customFormat="1">
      <c r="A23" s="34">
        <v>21</v>
      </c>
      <c r="B23" s="34"/>
      <c r="C23" s="35"/>
      <c r="D23" s="34">
        <v>0</v>
      </c>
      <c r="E23" s="36" t="s">
        <v>4</v>
      </c>
      <c r="F23" s="42" t="s">
        <v>24</v>
      </c>
      <c r="G23" s="34" t="s">
        <v>12</v>
      </c>
      <c r="H23" s="37">
        <v>2.6239406821174467</v>
      </c>
      <c r="I23" s="37">
        <v>1.3372422634999999</v>
      </c>
      <c r="J23" s="39">
        <v>25.25</v>
      </c>
      <c r="K23" s="39">
        <v>6278.4371773661769</v>
      </c>
      <c r="L23" s="39">
        <v>0.75</v>
      </c>
      <c r="M23" s="39">
        <v>1</v>
      </c>
      <c r="N23" s="39">
        <v>0.5</v>
      </c>
      <c r="O23" s="39">
        <v>0.75</v>
      </c>
      <c r="P23" s="39">
        <v>0.5</v>
      </c>
      <c r="Q23" s="39">
        <v>0.5</v>
      </c>
      <c r="R23" s="39">
        <v>0.5</v>
      </c>
      <c r="S23" s="40"/>
    </row>
    <row r="24" spans="1:19" s="27" customFormat="1">
      <c r="A24" s="28">
        <v>22</v>
      </c>
      <c r="B24" s="28">
        <v>13381</v>
      </c>
      <c r="C24" s="29">
        <v>73.661875427789184</v>
      </c>
      <c r="D24" s="28">
        <v>1</v>
      </c>
      <c r="E24" s="30" t="s">
        <v>4</v>
      </c>
      <c r="F24" s="21" t="s">
        <v>24</v>
      </c>
      <c r="G24" s="28" t="s">
        <v>12</v>
      </c>
      <c r="H24" s="21">
        <v>2.2391325709999998</v>
      </c>
      <c r="I24" s="21">
        <v>2.0318122710000002</v>
      </c>
      <c r="J24" s="2">
        <v>16</v>
      </c>
      <c r="K24" s="32">
        <v>2353.8672998231878</v>
      </c>
      <c r="L24" s="31">
        <f>IF(J24&lt;28,1,0)</f>
        <v>1</v>
      </c>
      <c r="M24" s="31">
        <f>IF(H24&gt;1.57,1,0)</f>
        <v>1</v>
      </c>
      <c r="N24" s="31">
        <f>IF(K24&lt;6000,1,0)</f>
        <v>1</v>
      </c>
      <c r="O24" s="31">
        <f>IF(AND(H24&gt;1.57,J24&lt;28),1,0)</f>
        <v>1</v>
      </c>
      <c r="P24" s="2">
        <f>IF(AND(J24&lt;28,K24&lt;6000),1,0)</f>
        <v>1</v>
      </c>
      <c r="Q24" s="31">
        <f>IF(AND(H24&gt;1.57,K24&lt;6000),1,0)</f>
        <v>1</v>
      </c>
      <c r="R24" s="28">
        <f>IF(AND(N24&gt;0,O24&gt;0),1,0)</f>
        <v>1</v>
      </c>
      <c r="S24" s="26"/>
    </row>
    <row r="25" spans="1:19" s="27" customFormat="1">
      <c r="A25" s="28">
        <v>23</v>
      </c>
      <c r="B25" s="28">
        <v>12817</v>
      </c>
      <c r="C25" s="29">
        <v>70.272416153319639</v>
      </c>
      <c r="D25" s="28">
        <v>0</v>
      </c>
      <c r="E25" s="30" t="s">
        <v>0</v>
      </c>
      <c r="F25" s="30" t="s">
        <v>24</v>
      </c>
      <c r="G25" s="28" t="s">
        <v>12</v>
      </c>
      <c r="H25" s="21">
        <v>1.3525040989999999</v>
      </c>
      <c r="I25" s="21">
        <v>-3.7071311000000003E-2</v>
      </c>
      <c r="J25" s="28">
        <v>26</v>
      </c>
      <c r="K25" s="32">
        <v>2546.7105873180872</v>
      </c>
      <c r="L25" s="31">
        <f>IF(J25&lt;28,1,0)</f>
        <v>1</v>
      </c>
      <c r="M25" s="31">
        <f>IF(H25&gt;1.57,1,0)</f>
        <v>0</v>
      </c>
      <c r="N25" s="31">
        <f>IF(K25&lt;6000,1,0)</f>
        <v>1</v>
      </c>
      <c r="O25" s="31">
        <f>IF(AND(H25&gt;1.57,J25&lt;28),1,0)</f>
        <v>0</v>
      </c>
      <c r="P25" s="2">
        <f>IF(AND(J25&lt;28,K25&lt;6000),1,0)</f>
        <v>1</v>
      </c>
      <c r="Q25" s="31">
        <f>IF(AND(H25&gt;1.57,K25&lt;6000),1,0)</f>
        <v>0</v>
      </c>
      <c r="R25" s="28">
        <f>IF(AND(N25&gt;0,O25&gt;0),1,0)</f>
        <v>0</v>
      </c>
      <c r="S25" s="45"/>
    </row>
    <row r="26" spans="1:19" s="41" customFormat="1">
      <c r="A26" s="34">
        <v>24</v>
      </c>
      <c r="B26" s="34"/>
      <c r="C26" s="35"/>
      <c r="D26" s="34">
        <v>1</v>
      </c>
      <c r="E26" s="42" t="s">
        <v>0</v>
      </c>
      <c r="F26" s="42" t="s">
        <v>24</v>
      </c>
      <c r="G26" s="34" t="s">
        <v>12</v>
      </c>
      <c r="H26" s="37">
        <v>2.2595037869999999</v>
      </c>
      <c r="I26" s="37">
        <v>1.947210858</v>
      </c>
      <c r="J26" s="39">
        <v>25</v>
      </c>
      <c r="K26" s="39">
        <v>3355.9580056403056</v>
      </c>
      <c r="L26" s="39">
        <v>1</v>
      </c>
      <c r="M26" s="39">
        <v>1</v>
      </c>
      <c r="N26" s="39">
        <v>1</v>
      </c>
      <c r="O26" s="39">
        <v>1</v>
      </c>
      <c r="P26" s="39">
        <v>1</v>
      </c>
      <c r="Q26" s="39">
        <v>1</v>
      </c>
      <c r="R26" s="39">
        <v>1</v>
      </c>
      <c r="S26" s="40"/>
    </row>
    <row r="27" spans="1:19" s="27" customFormat="1">
      <c r="A27" s="28">
        <v>25</v>
      </c>
      <c r="B27" s="28">
        <v>13071</v>
      </c>
      <c r="C27" s="29">
        <v>71.780971937029435</v>
      </c>
      <c r="D27" s="28">
        <v>1</v>
      </c>
      <c r="E27" s="2" t="s">
        <v>20</v>
      </c>
      <c r="F27" s="30" t="s">
        <v>24</v>
      </c>
      <c r="G27" s="28" t="s">
        <v>12</v>
      </c>
      <c r="H27" s="21">
        <v>1.2251103830000001</v>
      </c>
      <c r="I27" s="21">
        <v>0.53147891700000005</v>
      </c>
      <c r="J27" s="33">
        <v>14</v>
      </c>
      <c r="K27" s="32">
        <v>3586.6769862315141</v>
      </c>
      <c r="L27" s="31">
        <f>IF(J27&lt;28,1,0)</f>
        <v>1</v>
      </c>
      <c r="M27" s="31">
        <f>IF(H27&gt;1.57,1,0)</f>
        <v>0</v>
      </c>
      <c r="N27" s="31">
        <f>IF(K27&lt;6000,1,0)</f>
        <v>1</v>
      </c>
      <c r="O27" s="31">
        <f>IF(AND(H27&gt;1.57,J27&lt;28),1,0)</f>
        <v>0</v>
      </c>
      <c r="P27" s="2">
        <f>IF(AND(J27&lt;28,K27&lt;6000),1,0)</f>
        <v>1</v>
      </c>
      <c r="Q27" s="31">
        <f>IF(AND(H27&gt;1.57,K27&lt;6000),1,0)</f>
        <v>0</v>
      </c>
      <c r="R27" s="28">
        <f>IF(AND(N27&gt;0,O27&gt;0),1,0)</f>
        <v>0</v>
      </c>
      <c r="S27" s="26"/>
    </row>
    <row r="28" spans="1:19" s="27" customFormat="1">
      <c r="A28" s="28">
        <v>26</v>
      </c>
      <c r="B28" s="50">
        <v>12857</v>
      </c>
      <c r="C28" s="29">
        <v>66.409308692676248</v>
      </c>
      <c r="D28" s="28">
        <v>0</v>
      </c>
      <c r="E28" s="2" t="s">
        <v>4</v>
      </c>
      <c r="F28" s="21" t="s">
        <v>24</v>
      </c>
      <c r="G28" s="28" t="s">
        <v>12</v>
      </c>
      <c r="H28" s="21">
        <v>1.2546688989999999</v>
      </c>
      <c r="I28" s="21">
        <v>0.32221929500000002</v>
      </c>
      <c r="J28" s="2">
        <v>27</v>
      </c>
      <c r="K28" s="32">
        <v>3193.9961907190213</v>
      </c>
      <c r="L28" s="31">
        <f>IF(J28&lt;28,1,0)</f>
        <v>1</v>
      </c>
      <c r="M28" s="31">
        <f>IF(H28&gt;1.57,1,0)</f>
        <v>0</v>
      </c>
      <c r="N28" s="31">
        <f>IF(K28&lt;6000,1,0)</f>
        <v>1</v>
      </c>
      <c r="O28" s="31">
        <f>IF(AND(H28&gt;1.57,J28&lt;28),1,0)</f>
        <v>0</v>
      </c>
      <c r="P28" s="2">
        <f>IF(AND(J28&lt;28,K28&lt;6000),1,0)</f>
        <v>1</v>
      </c>
      <c r="Q28" s="31">
        <f>IF(AND(H28&gt;1.57,K28&lt;6000),1,0)</f>
        <v>0</v>
      </c>
      <c r="R28" s="28">
        <f>IF(AND(N28&gt;0,O28&gt;0),1,0)</f>
        <v>0</v>
      </c>
      <c r="S28" s="45"/>
    </row>
    <row r="29" spans="1:19" s="41" customFormat="1">
      <c r="A29" s="34">
        <v>27</v>
      </c>
      <c r="B29" s="34"/>
      <c r="C29" s="35"/>
      <c r="D29" s="34">
        <v>1</v>
      </c>
      <c r="E29" s="42" t="s">
        <v>0</v>
      </c>
      <c r="F29" s="42" t="s">
        <v>24</v>
      </c>
      <c r="G29" s="34" t="s">
        <v>12</v>
      </c>
      <c r="H29" s="37">
        <v>1.9275762576666666</v>
      </c>
      <c r="I29" s="37">
        <v>0.98650008666666666</v>
      </c>
      <c r="J29" s="39">
        <v>23</v>
      </c>
      <c r="K29" s="39">
        <v>2646.9495401862218</v>
      </c>
      <c r="L29" s="39">
        <v>1</v>
      </c>
      <c r="M29" s="39">
        <v>1</v>
      </c>
      <c r="N29" s="39">
        <v>1</v>
      </c>
      <c r="O29" s="39">
        <v>1</v>
      </c>
      <c r="P29" s="39">
        <v>1</v>
      </c>
      <c r="Q29" s="39">
        <v>1</v>
      </c>
      <c r="R29" s="39">
        <v>1</v>
      </c>
      <c r="S29" s="40"/>
    </row>
    <row r="30" spans="1:19" s="41" customFormat="1">
      <c r="A30" s="34">
        <v>28</v>
      </c>
      <c r="B30" s="34"/>
      <c r="C30" s="35"/>
      <c r="D30" s="34">
        <v>1</v>
      </c>
      <c r="E30" s="42" t="s">
        <v>0</v>
      </c>
      <c r="F30" s="42" t="s">
        <v>24</v>
      </c>
      <c r="G30" s="34" t="s">
        <v>12</v>
      </c>
      <c r="H30" s="37">
        <v>2.3106049657500001</v>
      </c>
      <c r="I30" s="37">
        <v>1.1546553580000001</v>
      </c>
      <c r="J30" s="39">
        <v>24.5</v>
      </c>
      <c r="K30" s="39">
        <v>3481.0002757548891</v>
      </c>
      <c r="L30" s="39">
        <v>0.8</v>
      </c>
      <c r="M30" s="39">
        <v>1</v>
      </c>
      <c r="N30" s="39">
        <v>1</v>
      </c>
      <c r="O30" s="39">
        <v>0.8</v>
      </c>
      <c r="P30" s="39">
        <v>0.8</v>
      </c>
      <c r="Q30" s="39">
        <v>1</v>
      </c>
      <c r="R30" s="39">
        <v>0.8</v>
      </c>
      <c r="S30" s="40"/>
    </row>
    <row r="31" spans="1:19" s="41" customFormat="1">
      <c r="A31" s="34">
        <v>29</v>
      </c>
      <c r="B31" s="34"/>
      <c r="C31" s="35"/>
      <c r="D31" s="34">
        <v>1</v>
      </c>
      <c r="E31" s="42" t="s">
        <v>0</v>
      </c>
      <c r="F31" s="42" t="s">
        <v>24</v>
      </c>
      <c r="G31" s="34" t="s">
        <v>12</v>
      </c>
      <c r="H31" s="37">
        <v>1.6651645415</v>
      </c>
      <c r="I31" s="37">
        <v>0.7289535585000001</v>
      </c>
      <c r="J31" s="39">
        <v>8</v>
      </c>
      <c r="K31" s="39">
        <v>4627.3072695482861</v>
      </c>
      <c r="L31" s="39">
        <v>1</v>
      </c>
      <c r="M31" s="39">
        <v>0.5</v>
      </c>
      <c r="N31" s="39">
        <v>1</v>
      </c>
      <c r="O31" s="39">
        <v>0.5</v>
      </c>
      <c r="P31" s="39">
        <v>1</v>
      </c>
      <c r="Q31" s="39">
        <v>0.5</v>
      </c>
      <c r="R31" s="39">
        <v>0.5</v>
      </c>
      <c r="S31" s="40"/>
    </row>
    <row r="32" spans="1:19" s="27" customFormat="1">
      <c r="A32" s="28">
        <v>30</v>
      </c>
      <c r="B32" s="28">
        <v>12410</v>
      </c>
      <c r="C32" s="29">
        <v>77.4154688569473</v>
      </c>
      <c r="D32" s="28">
        <v>1</v>
      </c>
      <c r="E32" s="30" t="s">
        <v>0</v>
      </c>
      <c r="F32" s="30" t="s">
        <v>24</v>
      </c>
      <c r="G32" s="28" t="s">
        <v>12</v>
      </c>
      <c r="H32" s="21">
        <v>2.1778249719999998</v>
      </c>
      <c r="I32" s="21">
        <v>0.74261292499999998</v>
      </c>
      <c r="J32" s="28">
        <v>23</v>
      </c>
      <c r="K32" s="32">
        <v>3475.8299761526227</v>
      </c>
      <c r="L32" s="31">
        <f>IF(J32&lt;28,1,0)</f>
        <v>1</v>
      </c>
      <c r="M32" s="31">
        <f>IF(H32&gt;1.57,1,0)</f>
        <v>1</v>
      </c>
      <c r="N32" s="31">
        <f>IF(K32&lt;6000,1,0)</f>
        <v>1</v>
      </c>
      <c r="O32" s="31">
        <f>IF(AND(H32&gt;1.57,J32&lt;28),1,0)</f>
        <v>1</v>
      </c>
      <c r="P32" s="2">
        <f>IF(AND(J32&lt;28,K32&lt;6000),1,0)</f>
        <v>1</v>
      </c>
      <c r="Q32" s="31">
        <f>IF(AND(H32&gt;1.57,K32&lt;6000),1,0)</f>
        <v>1</v>
      </c>
      <c r="R32" s="28">
        <f>IF(AND(N32&gt;0,O32&gt;0),1,0)</f>
        <v>1</v>
      </c>
      <c r="S32" s="26"/>
    </row>
    <row r="33" spans="1:19" s="27" customFormat="1">
      <c r="A33" s="28">
        <v>31</v>
      </c>
      <c r="B33" s="28">
        <v>10936</v>
      </c>
      <c r="C33" s="29">
        <v>75.162217659137582</v>
      </c>
      <c r="D33" s="28">
        <v>0</v>
      </c>
      <c r="E33" s="21" t="s">
        <v>4</v>
      </c>
      <c r="F33" s="21" t="s">
        <v>24</v>
      </c>
      <c r="G33" s="28" t="s">
        <v>12</v>
      </c>
      <c r="H33" s="21">
        <v>3.53636061</v>
      </c>
      <c r="I33" s="21"/>
      <c r="J33" s="33">
        <v>13</v>
      </c>
      <c r="K33" s="32">
        <v>7554.9961610180981</v>
      </c>
      <c r="L33" s="31">
        <f>IF(J33&lt;28,1,0)</f>
        <v>1</v>
      </c>
      <c r="M33" s="31">
        <f>IF(H33&gt;1.57,1,0)</f>
        <v>1</v>
      </c>
      <c r="N33" s="31">
        <f>IF(K33&lt;6000,1,0)</f>
        <v>0</v>
      </c>
      <c r="O33" s="31">
        <f>IF(AND(H33&gt;1.57,J33&lt;28),1,0)</f>
        <v>1</v>
      </c>
      <c r="P33" s="2">
        <f>IF(AND(J33&lt;28,K33&lt;6000),1,0)</f>
        <v>0</v>
      </c>
      <c r="Q33" s="31">
        <f>IF(AND(H33&gt;1.57,K33&lt;6000),1,0)</f>
        <v>0</v>
      </c>
      <c r="R33" s="28">
        <f>IF(AND(N33&gt;0,O33&gt;0),1,0)</f>
        <v>0</v>
      </c>
    </row>
    <row r="34" spans="1:19" s="27" customFormat="1">
      <c r="A34" s="28">
        <v>32</v>
      </c>
      <c r="B34" s="28">
        <v>12740</v>
      </c>
      <c r="C34" s="29">
        <v>56.514715947980832</v>
      </c>
      <c r="D34" s="28">
        <v>1</v>
      </c>
      <c r="E34" s="2" t="s">
        <v>5</v>
      </c>
      <c r="F34" s="21" t="s">
        <v>25</v>
      </c>
      <c r="G34" s="28" t="s">
        <v>12</v>
      </c>
      <c r="H34" s="44">
        <v>1.489958479</v>
      </c>
      <c r="I34" s="21">
        <v>-0.363177902</v>
      </c>
      <c r="J34" s="28">
        <v>33</v>
      </c>
      <c r="K34" s="32">
        <v>9035.7332554175791</v>
      </c>
      <c r="L34" s="31">
        <f>IF(J34&lt;28,1,0)</f>
        <v>0</v>
      </c>
      <c r="M34" s="31">
        <f>IF(H34&gt;1.57,1,0)</f>
        <v>0</v>
      </c>
      <c r="N34" s="31">
        <v>0</v>
      </c>
      <c r="O34" s="31">
        <f>IF(AND(H34&gt;1.57,J34&lt;28),1,0)</f>
        <v>0</v>
      </c>
      <c r="P34" s="2">
        <f>IF(AND(J34&lt;28,K34&lt;6000),1,0)</f>
        <v>0</v>
      </c>
      <c r="Q34" s="31">
        <f>IF(AND(H34&gt;1.57,K34&lt;6000),1,0)</f>
        <v>0</v>
      </c>
      <c r="R34" s="28">
        <f>IF(AND(N34&gt;0,O34&gt;0),1,0)</f>
        <v>0</v>
      </c>
      <c r="S34" s="45"/>
    </row>
    <row r="35" spans="1:19" s="27" customFormat="1">
      <c r="A35" s="28">
        <v>33</v>
      </c>
      <c r="B35" s="28">
        <v>9683</v>
      </c>
      <c r="C35" s="29">
        <v>84.399726214921287</v>
      </c>
      <c r="D35" s="28">
        <v>0</v>
      </c>
      <c r="E35" s="21" t="s">
        <v>2</v>
      </c>
      <c r="F35" s="21" t="s">
        <v>25</v>
      </c>
      <c r="G35" s="28" t="s">
        <v>12</v>
      </c>
      <c r="H35" s="21">
        <v>-0.57403126999999998</v>
      </c>
      <c r="I35" s="21"/>
      <c r="J35" s="33">
        <v>32</v>
      </c>
      <c r="K35" s="32">
        <v>12489.359735115895</v>
      </c>
      <c r="L35" s="31">
        <f>IF(J35&lt;28,1,0)</f>
        <v>0</v>
      </c>
      <c r="M35" s="31">
        <f>IF(H35&gt;1.57,1,0)</f>
        <v>0</v>
      </c>
      <c r="N35" s="31">
        <f>IF(K35&lt;6000,1,0)</f>
        <v>0</v>
      </c>
      <c r="O35" s="31">
        <f>IF(AND(H35&gt;1.57,J35&lt;28),1,0)</f>
        <v>0</v>
      </c>
      <c r="P35" s="2">
        <f>IF(AND(J35&lt;28,K35&lt;6000),1,0)</f>
        <v>0</v>
      </c>
      <c r="Q35" s="31">
        <f>IF(AND(H35&gt;1.57,K35&lt;6000),1,0)</f>
        <v>0</v>
      </c>
      <c r="R35" s="28">
        <f>IF(AND(N35&gt;0,O35&gt;0),1,0)</f>
        <v>0</v>
      </c>
    </row>
    <row r="36" spans="1:19" s="41" customFormat="1">
      <c r="A36" s="34">
        <v>34</v>
      </c>
      <c r="B36" s="34"/>
      <c r="C36" s="35"/>
      <c r="D36" s="34">
        <v>1</v>
      </c>
      <c r="E36" s="43" t="s">
        <v>1</v>
      </c>
      <c r="F36" s="36" t="s">
        <v>25</v>
      </c>
      <c r="G36" s="34" t="s">
        <v>12</v>
      </c>
      <c r="H36" s="37">
        <v>0.90467883500000001</v>
      </c>
      <c r="I36" s="37">
        <v>0.72153583200000004</v>
      </c>
      <c r="J36" s="39">
        <v>24</v>
      </c>
      <c r="K36" s="39">
        <v>12215.319287331022</v>
      </c>
      <c r="L36" s="39">
        <v>1</v>
      </c>
      <c r="M36" s="39">
        <v>0</v>
      </c>
      <c r="N36" s="39">
        <v>0</v>
      </c>
      <c r="O36" s="39">
        <v>0</v>
      </c>
      <c r="P36" s="39">
        <v>0</v>
      </c>
      <c r="Q36" s="39">
        <v>0</v>
      </c>
      <c r="R36" s="39">
        <v>0</v>
      </c>
      <c r="S36" s="40"/>
    </row>
    <row r="37" spans="1:19" s="41" customFormat="1">
      <c r="A37" s="34">
        <v>35</v>
      </c>
      <c r="B37" s="34"/>
      <c r="C37" s="35"/>
      <c r="D37" s="34">
        <v>1</v>
      </c>
      <c r="E37" s="43" t="s">
        <v>1</v>
      </c>
      <c r="F37" s="36" t="s">
        <v>25</v>
      </c>
      <c r="G37" s="34" t="s">
        <v>12</v>
      </c>
      <c r="H37" s="37">
        <v>0.51512612800000002</v>
      </c>
      <c r="I37" s="37">
        <v>0.52055529200000006</v>
      </c>
      <c r="J37" s="39">
        <v>33.5</v>
      </c>
      <c r="K37" s="39">
        <v>10461.640828899395</v>
      </c>
      <c r="L37" s="39">
        <v>0</v>
      </c>
      <c r="M37" s="39">
        <v>0</v>
      </c>
      <c r="N37" s="39">
        <v>0</v>
      </c>
      <c r="O37" s="39">
        <v>0</v>
      </c>
      <c r="P37" s="39">
        <v>0</v>
      </c>
      <c r="Q37" s="39">
        <v>0</v>
      </c>
      <c r="R37" s="39">
        <v>0</v>
      </c>
      <c r="S37" s="40"/>
    </row>
    <row r="38" spans="1:19" s="27" customFormat="1">
      <c r="A38" s="28">
        <v>36</v>
      </c>
      <c r="B38" s="28">
        <v>13172</v>
      </c>
      <c r="C38" s="29">
        <v>62.852840520191648</v>
      </c>
      <c r="D38" s="28">
        <v>0</v>
      </c>
      <c r="E38" s="2" t="s">
        <v>1</v>
      </c>
      <c r="F38" s="21" t="s">
        <v>25</v>
      </c>
      <c r="G38" s="28" t="s">
        <v>12</v>
      </c>
      <c r="H38" s="21">
        <v>2.2609057680000002</v>
      </c>
      <c r="I38" s="21">
        <v>0.81123977300000005</v>
      </c>
      <c r="J38" s="28">
        <v>33</v>
      </c>
      <c r="K38" s="32">
        <v>9035.7332554175791</v>
      </c>
      <c r="L38" s="31">
        <f>IF(J38&lt;28,1,0)</f>
        <v>0</v>
      </c>
      <c r="M38" s="31">
        <f>IF(H38&gt;1.57,1,0)</f>
        <v>1</v>
      </c>
      <c r="N38" s="31">
        <v>0</v>
      </c>
      <c r="O38" s="31">
        <f>IF(AND(H38&gt;1.57,J38&lt;28),1,0)</f>
        <v>0</v>
      </c>
      <c r="P38" s="2">
        <f>IF(AND(J38&lt;28,K38&lt;6000),1,0)</f>
        <v>0</v>
      </c>
      <c r="Q38" s="31">
        <f>IF(AND(H38&gt;1.57,K38&lt;6000),1,0)</f>
        <v>0</v>
      </c>
      <c r="R38" s="28">
        <f>IF(AND(N38&gt;0,O38&gt;0),1,0)</f>
        <v>0</v>
      </c>
      <c r="S38" s="26"/>
    </row>
    <row r="39" spans="1:19" s="27" customFormat="1">
      <c r="A39" s="28">
        <v>37</v>
      </c>
      <c r="B39" s="28">
        <v>10738</v>
      </c>
      <c r="C39" s="29">
        <v>48.544832306639286</v>
      </c>
      <c r="D39" s="28">
        <v>1</v>
      </c>
      <c r="E39" s="21" t="s">
        <v>1</v>
      </c>
      <c r="F39" s="21" t="s">
        <v>25</v>
      </c>
      <c r="G39" s="28" t="s">
        <v>12</v>
      </c>
      <c r="H39" s="21">
        <v>0.82707089139873291</v>
      </c>
      <c r="I39" s="21"/>
      <c r="J39" s="28">
        <v>35</v>
      </c>
      <c r="K39" s="32">
        <v>15182.115454306695</v>
      </c>
      <c r="L39" s="31">
        <f>IF(J39&lt;28,1,0)</f>
        <v>0</v>
      </c>
      <c r="M39" s="31">
        <f>IF(H39&gt;1.57,1,0)</f>
        <v>0</v>
      </c>
      <c r="N39" s="31">
        <f>IF(K39&lt;6000,1,0)</f>
        <v>0</v>
      </c>
      <c r="O39" s="31">
        <f>IF(AND(H39&gt;1.57,J39&lt;28),1,0)</f>
        <v>0</v>
      </c>
      <c r="P39" s="2">
        <f>IF(AND(J39&lt;28,K39&lt;6000),1,0)</f>
        <v>0</v>
      </c>
      <c r="Q39" s="31">
        <f>IF(AND(H39&gt;1.57,K39&lt;6000),1,0)</f>
        <v>0</v>
      </c>
      <c r="R39" s="28">
        <f>IF(AND(N39&gt;0,O39&gt;0),1,0)</f>
        <v>0</v>
      </c>
    </row>
    <row r="40" spans="1:19" s="27" customFormat="1">
      <c r="A40" s="28">
        <v>38</v>
      </c>
      <c r="B40" s="28">
        <v>13146</v>
      </c>
      <c r="C40" s="29">
        <v>57.46201232032854</v>
      </c>
      <c r="D40" s="28">
        <v>1</v>
      </c>
      <c r="E40" s="2" t="s">
        <v>1</v>
      </c>
      <c r="F40" s="21" t="s">
        <v>25</v>
      </c>
      <c r="G40" s="28" t="s">
        <v>12</v>
      </c>
      <c r="H40" s="21">
        <v>1.8959098059999999</v>
      </c>
      <c r="I40" s="21">
        <v>1.239299479</v>
      </c>
      <c r="J40" s="31">
        <v>31</v>
      </c>
      <c r="K40" s="31">
        <v>9809.8671559633021</v>
      </c>
      <c r="L40" s="31">
        <f>IF(J40&lt;28,1,0)</f>
        <v>0</v>
      </c>
      <c r="M40" s="31">
        <f>IF(H40&gt;1.57,1,0)</f>
        <v>1</v>
      </c>
      <c r="N40" s="31">
        <f>IF(K40&lt;6000,1,0)</f>
        <v>0</v>
      </c>
      <c r="O40" s="31">
        <f>IF(AND(H40&gt;1.57,J40&lt;28),1,0)</f>
        <v>0</v>
      </c>
      <c r="P40" s="2">
        <f>IF(AND(J40&lt;28,K40&lt;6000),1,0)</f>
        <v>0</v>
      </c>
      <c r="Q40" s="31">
        <f>IF(AND(H40&gt;1.57,K40&lt;6000),1,0)</f>
        <v>0</v>
      </c>
      <c r="R40" s="28">
        <f>IF(AND(N40&gt;0,O40&gt;0),1,0)</f>
        <v>0</v>
      </c>
      <c r="S40" s="26"/>
    </row>
    <row r="41" spans="1:19" s="41" customFormat="1">
      <c r="A41" s="34">
        <v>39</v>
      </c>
      <c r="B41" s="34"/>
      <c r="C41" s="35"/>
      <c r="D41" s="34">
        <v>0</v>
      </c>
      <c r="E41" s="36" t="s">
        <v>39</v>
      </c>
      <c r="F41" s="36" t="s">
        <v>25</v>
      </c>
      <c r="G41" s="34" t="s">
        <v>12</v>
      </c>
      <c r="H41" s="37">
        <v>-0.27945326833333328</v>
      </c>
      <c r="I41" s="37">
        <v>0.184285738</v>
      </c>
      <c r="J41" s="39">
        <v>30</v>
      </c>
      <c r="K41" s="39">
        <v>3108.1393101845083</v>
      </c>
      <c r="L41" s="39">
        <v>0.33333333333333331</v>
      </c>
      <c r="M41" s="39">
        <v>0</v>
      </c>
      <c r="N41" s="39">
        <v>1</v>
      </c>
      <c r="O41" s="39">
        <v>0</v>
      </c>
      <c r="P41" s="39">
        <v>0.33333333333333331</v>
      </c>
      <c r="Q41" s="39">
        <v>0</v>
      </c>
      <c r="R41" s="39">
        <v>0</v>
      </c>
      <c r="S41" s="40"/>
    </row>
    <row r="42" spans="1:19" s="27" customFormat="1">
      <c r="A42" s="28">
        <v>40</v>
      </c>
      <c r="B42" s="28">
        <v>10701</v>
      </c>
      <c r="C42" s="29">
        <v>63.838466803559207</v>
      </c>
      <c r="D42" s="28">
        <v>1</v>
      </c>
      <c r="E42" s="21" t="s">
        <v>1</v>
      </c>
      <c r="F42" s="21" t="s">
        <v>25</v>
      </c>
      <c r="G42" s="28" t="s">
        <v>12</v>
      </c>
      <c r="H42" s="21">
        <v>-0.39794000000000002</v>
      </c>
      <c r="I42" s="21"/>
      <c r="J42" s="31">
        <v>29</v>
      </c>
      <c r="K42" s="31">
        <v>9580.5324168329771</v>
      </c>
      <c r="L42" s="31">
        <f>IF(J42&lt;28,1,0)</f>
        <v>0</v>
      </c>
      <c r="M42" s="31">
        <f>IF(H42&gt;1.57,1,0)</f>
        <v>0</v>
      </c>
      <c r="N42" s="31">
        <f>IF(K42&lt;6000,1,0)</f>
        <v>0</v>
      </c>
      <c r="O42" s="31">
        <f>IF(AND(H42&gt;1.57,J42&lt;28),1,0)</f>
        <v>0</v>
      </c>
      <c r="P42" s="2">
        <f>IF(AND(J42&lt;28,K42&lt;6000),1,0)</f>
        <v>0</v>
      </c>
      <c r="Q42" s="31">
        <f>IF(AND(H42&gt;1.57,K42&lt;6000),1,0)</f>
        <v>0</v>
      </c>
      <c r="R42" s="28">
        <f>IF(AND(N42&gt;0,O42&gt;0),1,0)</f>
        <v>0</v>
      </c>
    </row>
    <row r="43" spans="1:19">
      <c r="A43" s="28">
        <v>41</v>
      </c>
      <c r="B43" s="28">
        <v>9983</v>
      </c>
      <c r="C43" s="29">
        <v>72.687200547570157</v>
      </c>
      <c r="D43" s="28">
        <v>0</v>
      </c>
      <c r="E43" s="33" t="s">
        <v>5</v>
      </c>
      <c r="F43" s="21" t="s">
        <v>25</v>
      </c>
      <c r="G43" s="28" t="s">
        <v>12</v>
      </c>
      <c r="H43" s="21">
        <v>1.0791812460000001</v>
      </c>
      <c r="I43" s="21">
        <v>1.2885473000000001</v>
      </c>
      <c r="J43" s="33">
        <v>34</v>
      </c>
      <c r="K43" s="31">
        <v>12340.872786903394</v>
      </c>
      <c r="L43" s="31">
        <f>IF(J43&lt;28,1,0)</f>
        <v>0</v>
      </c>
      <c r="M43" s="31">
        <f>IF(H43&gt;1.57,1,0)</f>
        <v>0</v>
      </c>
      <c r="N43" s="31">
        <f>IF(K43&lt;6000,1,0)</f>
        <v>0</v>
      </c>
      <c r="O43" s="31">
        <f>IF(AND(H43&gt;1.57,J43&lt;28),1,0)</f>
        <v>0</v>
      </c>
      <c r="P43" s="2">
        <f>IF(AND(J43&lt;28,K43&lt;6000),1,0)</f>
        <v>0</v>
      </c>
      <c r="Q43" s="31">
        <f>IF(AND(H43&gt;1.57,K43&lt;6000),1,0)</f>
        <v>0</v>
      </c>
      <c r="R43" s="28">
        <f>IF(AND(N43&gt;0,O43&gt;0),1,0)</f>
        <v>0</v>
      </c>
    </row>
    <row r="44" spans="1:19" s="41" customFormat="1">
      <c r="A44" s="34">
        <v>42</v>
      </c>
      <c r="B44" s="34"/>
      <c r="C44" s="35"/>
      <c r="D44" s="34">
        <v>1</v>
      </c>
      <c r="E44" s="36" t="s">
        <v>2</v>
      </c>
      <c r="F44" s="36" t="s">
        <v>25</v>
      </c>
      <c r="G44" s="34" t="s">
        <v>12</v>
      </c>
      <c r="H44" s="37">
        <v>1.0678492306666667</v>
      </c>
      <c r="I44" s="37">
        <v>-0.27689631599999998</v>
      </c>
      <c r="J44" s="39">
        <v>34.333333333333336</v>
      </c>
      <c r="K44" s="39">
        <v>13538.576440043056</v>
      </c>
      <c r="L44" s="39">
        <v>0</v>
      </c>
      <c r="M44" s="39">
        <v>0.33333333333333331</v>
      </c>
      <c r="N44" s="39">
        <v>0</v>
      </c>
      <c r="O44" s="39">
        <v>0</v>
      </c>
      <c r="P44" s="39">
        <v>0</v>
      </c>
      <c r="Q44" s="39">
        <v>0</v>
      </c>
      <c r="R44" s="39">
        <v>0</v>
      </c>
      <c r="S44" s="40"/>
    </row>
    <row r="45" spans="1:19">
      <c r="A45" s="28">
        <v>43</v>
      </c>
      <c r="B45" s="28">
        <v>9959</v>
      </c>
      <c r="C45" s="29">
        <v>66.414784394250518</v>
      </c>
      <c r="D45" s="28">
        <v>0</v>
      </c>
      <c r="E45" s="21" t="s">
        <v>1</v>
      </c>
      <c r="F45" s="21" t="s">
        <v>25</v>
      </c>
      <c r="G45" s="28" t="s">
        <v>12</v>
      </c>
      <c r="H45" s="21">
        <v>1.8457180200000001</v>
      </c>
      <c r="I45" s="21"/>
      <c r="J45" s="31">
        <v>31</v>
      </c>
      <c r="K45" s="31">
        <v>17527.444840395077</v>
      </c>
      <c r="L45" s="31">
        <f>IF(J45&lt;28,1,0)</f>
        <v>0</v>
      </c>
      <c r="M45" s="31">
        <f>IF(H45&gt;1.57,1,0)</f>
        <v>1</v>
      </c>
      <c r="N45" s="31">
        <f>IF(K45&lt;6000,1,0)</f>
        <v>0</v>
      </c>
      <c r="O45" s="31">
        <f>IF(AND(H45&gt;1.57,J45&lt;28),1,0)</f>
        <v>0</v>
      </c>
      <c r="P45" s="2">
        <f>IF(AND(J45&lt;28,K45&lt;6000),1,0)</f>
        <v>0</v>
      </c>
      <c r="Q45" s="31">
        <f>IF(AND(H45&gt;1.57,K45&lt;6000),1,0)</f>
        <v>0</v>
      </c>
      <c r="R45" s="28">
        <f>IF(AND(N45&gt;0,O45&gt;0),1,0)</f>
        <v>0</v>
      </c>
      <c r="S45" s="27"/>
    </row>
    <row r="46" spans="1:19">
      <c r="A46" s="28">
        <v>44</v>
      </c>
      <c r="B46" s="28">
        <v>10626</v>
      </c>
      <c r="C46" s="29">
        <v>66.37645448323066</v>
      </c>
      <c r="D46" s="28">
        <v>1</v>
      </c>
      <c r="E46" s="21" t="s">
        <v>1</v>
      </c>
      <c r="F46" s="21" t="s">
        <v>25</v>
      </c>
      <c r="G46" s="28" t="s">
        <v>12</v>
      </c>
      <c r="H46" s="21">
        <v>-1</v>
      </c>
      <c r="I46" s="21"/>
      <c r="J46" s="31">
        <v>31</v>
      </c>
      <c r="K46" s="31">
        <v>12346.248709228188</v>
      </c>
      <c r="L46" s="31">
        <f>IF(J46&lt;28,1,0)</f>
        <v>0</v>
      </c>
      <c r="M46" s="31">
        <f>IF(H46&gt;1.57,1,0)</f>
        <v>0</v>
      </c>
      <c r="N46" s="31">
        <f>IF(K46&lt;6000,1,0)</f>
        <v>0</v>
      </c>
      <c r="O46" s="31">
        <f>IF(AND(H46&gt;1.57,J46&lt;28),1,0)</f>
        <v>0</v>
      </c>
      <c r="P46" s="2">
        <f>IF(AND(J46&lt;28,K46&lt;6000),1,0)</f>
        <v>0</v>
      </c>
      <c r="Q46" s="31">
        <f>IF(AND(H46&gt;1.57,K46&lt;6000),1,0)</f>
        <v>0</v>
      </c>
      <c r="R46" s="28">
        <f>IF(AND(N46&gt;0,O46&gt;0),1,0)</f>
        <v>0</v>
      </c>
      <c r="S46" s="27"/>
    </row>
    <row r="47" spans="1:19">
      <c r="C47" s="52"/>
      <c r="E47" s="27"/>
      <c r="F47" s="27"/>
      <c r="J47" s="27"/>
      <c r="K47" s="53"/>
      <c r="L47" s="27"/>
      <c r="M47" s="27"/>
      <c r="N47" s="27"/>
      <c r="O47" s="27"/>
      <c r="P47" s="27"/>
      <c r="Q47" s="27"/>
      <c r="R47" s="27"/>
      <c r="S47" s="27"/>
    </row>
    <row r="48" spans="1:19">
      <c r="C48" s="52"/>
      <c r="E48" s="27"/>
      <c r="F48" s="27"/>
      <c r="J48" s="27"/>
      <c r="K48" s="53"/>
      <c r="L48" s="27"/>
      <c r="M48" s="27"/>
      <c r="N48" s="27"/>
      <c r="O48" s="27"/>
      <c r="P48" s="27"/>
      <c r="Q48" s="27"/>
      <c r="R48" s="27"/>
      <c r="S48" s="27"/>
    </row>
    <row r="49" spans="2:19">
      <c r="C49" s="52"/>
      <c r="E49" s="27"/>
      <c r="F49" s="27"/>
      <c r="J49" s="27"/>
      <c r="K49" s="53"/>
      <c r="L49" s="27"/>
      <c r="M49" s="27"/>
      <c r="N49" s="27"/>
      <c r="O49" s="27"/>
      <c r="P49" s="27"/>
      <c r="Q49" s="27"/>
      <c r="R49" s="27"/>
      <c r="S49" s="27"/>
    </row>
    <row r="50" spans="2:19">
      <c r="B50" s="54"/>
      <c r="C50" s="55"/>
      <c r="D50" s="54"/>
      <c r="E50" s="56"/>
      <c r="F50" s="56"/>
      <c r="G50" s="54"/>
      <c r="H50" s="56"/>
      <c r="I50" s="41"/>
    </row>
  </sheetData>
  <dataConsolidate/>
  <phoneticPr fontId="1" type="noConversion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BCAE7-3F12-0948-BAAE-2DCB24B3FDC9}">
  <dimension ref="A1:J42"/>
  <sheetViews>
    <sheetView workbookViewId="0">
      <selection activeCell="J1" sqref="B1:J1"/>
    </sheetView>
  </sheetViews>
  <sheetFormatPr baseColWidth="10" defaultRowHeight="16"/>
  <cols>
    <col min="1" max="1" width="15.33203125" style="1" bestFit="1" customWidth="1"/>
    <col min="2" max="2" width="6.5" style="1" bestFit="1" customWidth="1"/>
    <col min="3" max="3" width="8.1640625" style="1" bestFit="1" customWidth="1"/>
    <col min="4" max="4" width="10.5" style="1" bestFit="1" customWidth="1"/>
    <col min="5" max="5" width="24.33203125" style="1" bestFit="1" customWidth="1"/>
    <col min="6" max="6" width="12.33203125" style="1" bestFit="1" customWidth="1"/>
    <col min="7" max="7" width="11" style="1" bestFit="1" customWidth="1"/>
    <col min="8" max="8" width="22.1640625" style="1" bestFit="1" customWidth="1"/>
    <col min="9" max="9" width="13.33203125" style="1" bestFit="1" customWidth="1"/>
    <col min="10" max="10" width="15" style="1" bestFit="1" customWidth="1"/>
    <col min="11" max="16384" width="10.83203125" style="1"/>
  </cols>
  <sheetData>
    <row r="1" spans="1:10" s="6" customFormat="1">
      <c r="A1" s="3" t="s">
        <v>37</v>
      </c>
      <c r="B1" s="4" t="s">
        <v>6</v>
      </c>
      <c r="C1" s="3" t="s">
        <v>7</v>
      </c>
      <c r="D1" s="5" t="s">
        <v>3</v>
      </c>
      <c r="E1" s="5" t="s">
        <v>23</v>
      </c>
      <c r="F1" s="3" t="s">
        <v>11</v>
      </c>
      <c r="G1" s="3" t="s">
        <v>38</v>
      </c>
      <c r="H1" s="5" t="s">
        <v>13</v>
      </c>
      <c r="I1" s="5" t="s">
        <v>26</v>
      </c>
      <c r="J1" s="5" t="s">
        <v>27</v>
      </c>
    </row>
    <row r="2" spans="1:10" s="11" customFormat="1">
      <c r="A2" s="7"/>
      <c r="B2" s="8" t="s">
        <v>19</v>
      </c>
      <c r="C2" s="7" t="s">
        <v>8</v>
      </c>
      <c r="D2" s="9"/>
      <c r="E2" s="9"/>
      <c r="F2" s="7"/>
      <c r="G2" s="7"/>
      <c r="H2" s="9" t="s">
        <v>9</v>
      </c>
      <c r="I2" s="10"/>
      <c r="J2" s="10" t="s">
        <v>35</v>
      </c>
    </row>
    <row r="3" spans="1:10">
      <c r="A3" s="12">
        <v>1</v>
      </c>
      <c r="B3" s="13">
        <v>76.974674880219027</v>
      </c>
      <c r="C3" s="12">
        <v>1</v>
      </c>
      <c r="D3" s="14" t="s">
        <v>0</v>
      </c>
      <c r="E3" s="15" t="s">
        <v>24</v>
      </c>
      <c r="F3" s="12" t="s">
        <v>12</v>
      </c>
      <c r="G3" s="12">
        <v>0</v>
      </c>
      <c r="H3" s="14">
        <v>2.0642975099999998</v>
      </c>
      <c r="I3" s="15">
        <v>18</v>
      </c>
      <c r="J3" s="12">
        <v>3199.1008380173062</v>
      </c>
    </row>
    <row r="4" spans="1:10">
      <c r="A4" s="12">
        <v>1</v>
      </c>
      <c r="B4" s="13">
        <v>78.984257357973988</v>
      </c>
      <c r="C4" s="12">
        <v>1</v>
      </c>
      <c r="D4" s="14" t="s">
        <v>0</v>
      </c>
      <c r="E4" s="15" t="s">
        <v>24</v>
      </c>
      <c r="F4" s="12" t="s">
        <v>12</v>
      </c>
      <c r="G4" s="12">
        <v>2.0095824777549622</v>
      </c>
      <c r="H4" s="14">
        <v>2.2560492499999998</v>
      </c>
      <c r="I4" s="15">
        <v>17</v>
      </c>
      <c r="J4" s="12">
        <v>3389.8330217077978</v>
      </c>
    </row>
    <row r="5" spans="1:10">
      <c r="A5" s="12">
        <v>2</v>
      </c>
      <c r="B5" s="13">
        <v>73.475701574264207</v>
      </c>
      <c r="C5" s="12">
        <v>0</v>
      </c>
      <c r="D5" s="14" t="s">
        <v>0</v>
      </c>
      <c r="E5" s="15" t="s">
        <v>24</v>
      </c>
      <c r="F5" s="12" t="s">
        <v>12</v>
      </c>
      <c r="G5" s="12">
        <v>0</v>
      </c>
      <c r="H5" s="14">
        <v>2.3661426799999998</v>
      </c>
      <c r="I5" s="15">
        <v>26</v>
      </c>
      <c r="J5" s="12">
        <v>2581.2925774683968</v>
      </c>
    </row>
    <row r="6" spans="1:10">
      <c r="A6" s="12">
        <v>2</v>
      </c>
      <c r="B6" s="13">
        <v>75.488021902806295</v>
      </c>
      <c r="C6" s="12">
        <v>0</v>
      </c>
      <c r="D6" s="14" t="s">
        <v>0</v>
      </c>
      <c r="E6" s="15" t="s">
        <v>24</v>
      </c>
      <c r="F6" s="12" t="s">
        <v>12</v>
      </c>
      <c r="G6" s="12">
        <v>2.0123203285420943</v>
      </c>
      <c r="H6" s="14">
        <v>3.0739748200000001</v>
      </c>
      <c r="I6" s="15">
        <v>22</v>
      </c>
      <c r="J6" s="12">
        <v>2594.2338505016146</v>
      </c>
    </row>
    <row r="7" spans="1:10">
      <c r="A7" s="12">
        <v>2</v>
      </c>
      <c r="B7" s="13">
        <v>79.82203969883642</v>
      </c>
      <c r="C7" s="12">
        <v>0</v>
      </c>
      <c r="D7" s="15" t="s">
        <v>0</v>
      </c>
      <c r="E7" s="15" t="s">
        <v>24</v>
      </c>
      <c r="F7" s="12" t="s">
        <v>12</v>
      </c>
      <c r="G7" s="12">
        <v>6.3463381245722106</v>
      </c>
      <c r="H7" s="14">
        <v>1.658284023</v>
      </c>
      <c r="I7" s="15">
        <v>15</v>
      </c>
      <c r="J7" s="12">
        <v>2160.2051300356961</v>
      </c>
    </row>
    <row r="8" spans="1:10">
      <c r="A8" s="12">
        <v>3</v>
      </c>
      <c r="B8" s="13">
        <v>67.690622861054067</v>
      </c>
      <c r="C8" s="12">
        <v>1</v>
      </c>
      <c r="D8" s="14" t="s">
        <v>0</v>
      </c>
      <c r="E8" s="15" t="s">
        <v>24</v>
      </c>
      <c r="F8" s="12" t="s">
        <v>12</v>
      </c>
      <c r="G8" s="12">
        <v>0</v>
      </c>
      <c r="H8" s="14">
        <v>1.797729065</v>
      </c>
      <c r="I8" s="12">
        <v>27</v>
      </c>
      <c r="J8" s="12">
        <v>3026.2663010408432</v>
      </c>
    </row>
    <row r="9" spans="1:10">
      <c r="A9" s="12">
        <v>3</v>
      </c>
      <c r="B9" s="13">
        <v>69.878165639972622</v>
      </c>
      <c r="C9" s="12">
        <v>1</v>
      </c>
      <c r="D9" s="15" t="s">
        <v>0</v>
      </c>
      <c r="E9" s="15" t="s">
        <v>24</v>
      </c>
      <c r="F9" s="12" t="s">
        <v>12</v>
      </c>
      <c r="G9" s="12">
        <v>2.1875427789185489</v>
      </c>
      <c r="H9" s="14">
        <v>1.8630023979999999</v>
      </c>
      <c r="I9" s="12">
        <v>18</v>
      </c>
      <c r="J9" s="12">
        <v>2670.684511434511</v>
      </c>
    </row>
    <row r="10" spans="1:10">
      <c r="A10" s="12">
        <v>3</v>
      </c>
      <c r="B10" s="13">
        <v>71.507186858316217</v>
      </c>
      <c r="C10" s="12">
        <v>1</v>
      </c>
      <c r="D10" s="15" t="s">
        <v>0</v>
      </c>
      <c r="E10" s="15" t="s">
        <v>24</v>
      </c>
      <c r="F10" s="12" t="s">
        <v>12</v>
      </c>
      <c r="G10" s="12">
        <v>3.8165639972621492</v>
      </c>
      <c r="H10" s="14">
        <v>2.1219973099999998</v>
      </c>
      <c r="I10" s="12">
        <v>24</v>
      </c>
      <c r="J10" s="12">
        <v>2243.8978080833122</v>
      </c>
    </row>
    <row r="11" spans="1:10">
      <c r="A11" s="12">
        <v>4</v>
      </c>
      <c r="B11" s="13">
        <v>62.940451745379875</v>
      </c>
      <c r="C11" s="12">
        <v>1</v>
      </c>
      <c r="D11" s="14" t="s">
        <v>0</v>
      </c>
      <c r="E11" s="15" t="s">
        <v>24</v>
      </c>
      <c r="F11" s="12" t="s">
        <v>12</v>
      </c>
      <c r="G11" s="12">
        <v>0</v>
      </c>
      <c r="H11" s="14">
        <v>3.5202017699999999</v>
      </c>
      <c r="I11" s="12">
        <v>26</v>
      </c>
      <c r="J11" s="12">
        <v>3464.9404577719802</v>
      </c>
    </row>
    <row r="12" spans="1:10">
      <c r="A12" s="12">
        <v>4</v>
      </c>
      <c r="B12" s="13">
        <v>65.067761806981522</v>
      </c>
      <c r="C12" s="12">
        <v>1</v>
      </c>
      <c r="D12" s="14" t="s">
        <v>0</v>
      </c>
      <c r="E12" s="15" t="s">
        <v>24</v>
      </c>
      <c r="F12" s="12" t="s">
        <v>12</v>
      </c>
      <c r="G12" s="12">
        <v>2.1273100616016429</v>
      </c>
      <c r="H12" s="14">
        <v>2.8518696000000001</v>
      </c>
      <c r="I12" s="12">
        <v>23</v>
      </c>
      <c r="J12" s="12">
        <v>4558.3327938067114</v>
      </c>
    </row>
    <row r="13" spans="1:10">
      <c r="A13" s="12">
        <v>4</v>
      </c>
      <c r="B13" s="13">
        <v>67.101984941820675</v>
      </c>
      <c r="C13" s="12">
        <v>1</v>
      </c>
      <c r="D13" s="14" t="s">
        <v>0</v>
      </c>
      <c r="E13" s="15" t="s">
        <v>24</v>
      </c>
      <c r="F13" s="12" t="s">
        <v>12</v>
      </c>
      <c r="G13" s="12">
        <v>4.1615331964407938</v>
      </c>
      <c r="H13" s="14">
        <v>2.1792644600000002</v>
      </c>
      <c r="I13" s="12">
        <v>30</v>
      </c>
      <c r="J13" s="12">
        <v>3021.6911777601558</v>
      </c>
    </row>
    <row r="14" spans="1:10">
      <c r="A14" s="12">
        <v>4</v>
      </c>
      <c r="B14" s="13">
        <v>68.958247775496233</v>
      </c>
      <c r="C14" s="12">
        <v>1</v>
      </c>
      <c r="D14" s="14" t="s">
        <v>0</v>
      </c>
      <c r="E14" s="15" t="s">
        <v>24</v>
      </c>
      <c r="F14" s="12" t="s">
        <v>12</v>
      </c>
      <c r="G14" s="12">
        <v>6.0177960301163589</v>
      </c>
      <c r="H14" s="14">
        <v>1.7268435950000001</v>
      </c>
      <c r="I14" s="12">
        <v>26</v>
      </c>
      <c r="J14" s="12">
        <v>3408.3641406455004</v>
      </c>
    </row>
    <row r="15" spans="1:10">
      <c r="A15" s="12">
        <v>4</v>
      </c>
      <c r="B15" s="13">
        <v>70.893908281998634</v>
      </c>
      <c r="C15" s="12">
        <v>1</v>
      </c>
      <c r="D15" s="15" t="s">
        <v>0</v>
      </c>
      <c r="E15" s="15" t="s">
        <v>24</v>
      </c>
      <c r="F15" s="12" t="s">
        <v>12</v>
      </c>
      <c r="G15" s="12">
        <v>7.953456536618754</v>
      </c>
      <c r="H15" s="14">
        <v>2.4844422079999999</v>
      </c>
      <c r="I15" s="12">
        <v>19</v>
      </c>
      <c r="J15" s="12">
        <v>2951.6728087900974</v>
      </c>
    </row>
    <row r="16" spans="1:10">
      <c r="A16" s="12">
        <v>5</v>
      </c>
      <c r="B16" s="13">
        <v>63.173169062286107</v>
      </c>
      <c r="C16" s="12">
        <v>1</v>
      </c>
      <c r="D16" s="15" t="s">
        <v>0</v>
      </c>
      <c r="E16" s="15" t="s">
        <v>24</v>
      </c>
      <c r="F16" s="12" t="s">
        <v>12</v>
      </c>
      <c r="G16" s="12">
        <v>0</v>
      </c>
      <c r="H16" s="14">
        <v>1.337186891</v>
      </c>
      <c r="I16" s="15">
        <v>11</v>
      </c>
      <c r="J16" s="12">
        <v>4334.8078616852154</v>
      </c>
    </row>
    <row r="17" spans="1:10">
      <c r="A17" s="12">
        <v>5</v>
      </c>
      <c r="B17" s="13">
        <v>64.689938398357285</v>
      </c>
      <c r="C17" s="12">
        <v>1</v>
      </c>
      <c r="D17" s="15" t="s">
        <v>0</v>
      </c>
      <c r="E17" s="15" t="s">
        <v>24</v>
      </c>
      <c r="F17" s="12" t="s">
        <v>12</v>
      </c>
      <c r="G17" s="12">
        <v>1.516769336071184</v>
      </c>
      <c r="H17" s="14">
        <v>1.9931421920000001</v>
      </c>
      <c r="I17" s="15">
        <v>5</v>
      </c>
      <c r="J17" s="12">
        <v>4919.8066774113568</v>
      </c>
    </row>
    <row r="18" spans="1:10">
      <c r="A18" s="12">
        <v>6</v>
      </c>
      <c r="B18" s="13">
        <v>78.403832991101979</v>
      </c>
      <c r="C18" s="12">
        <v>1</v>
      </c>
      <c r="D18" s="14" t="s">
        <v>4</v>
      </c>
      <c r="E18" s="14" t="s">
        <v>24</v>
      </c>
      <c r="F18" s="12" t="s">
        <v>12</v>
      </c>
      <c r="G18" s="12">
        <v>0</v>
      </c>
      <c r="H18" s="14">
        <v>2.1943293000000001</v>
      </c>
      <c r="I18" s="12">
        <v>17</v>
      </c>
      <c r="J18" s="12">
        <v>3028.9158383962776</v>
      </c>
    </row>
    <row r="19" spans="1:10">
      <c r="A19" s="12">
        <v>6</v>
      </c>
      <c r="B19" s="13">
        <v>80.054757015742638</v>
      </c>
      <c r="C19" s="12">
        <v>1</v>
      </c>
      <c r="D19" s="14" t="s">
        <v>4</v>
      </c>
      <c r="E19" s="14" t="s">
        <v>24</v>
      </c>
      <c r="F19" s="12" t="s">
        <v>12</v>
      </c>
      <c r="G19" s="12">
        <v>1.6509240246406571</v>
      </c>
      <c r="H19" s="14">
        <v>2.2302785799999998</v>
      </c>
      <c r="I19" s="12">
        <v>15</v>
      </c>
      <c r="J19" s="12">
        <v>2595.635876465079</v>
      </c>
    </row>
    <row r="20" spans="1:10">
      <c r="A20" s="12">
        <v>6</v>
      </c>
      <c r="B20" s="13">
        <v>82.105407255304584</v>
      </c>
      <c r="C20" s="12">
        <v>1</v>
      </c>
      <c r="D20" s="14" t="s">
        <v>4</v>
      </c>
      <c r="E20" s="14" t="s">
        <v>24</v>
      </c>
      <c r="F20" s="12" t="s">
        <v>12</v>
      </c>
      <c r="G20" s="12">
        <v>3.7015742642026011</v>
      </c>
      <c r="H20" s="14">
        <v>2.5289024229999999</v>
      </c>
      <c r="I20" s="12">
        <v>11</v>
      </c>
      <c r="J20" s="12">
        <v>3205.4617090620031</v>
      </c>
    </row>
    <row r="21" spans="1:10">
      <c r="A21" s="12">
        <v>7</v>
      </c>
      <c r="B21" s="13">
        <v>67.184120465434631</v>
      </c>
      <c r="C21" s="12">
        <v>0</v>
      </c>
      <c r="D21" s="14" t="s">
        <v>4</v>
      </c>
      <c r="E21" s="14" t="s">
        <v>24</v>
      </c>
      <c r="F21" s="12" t="s">
        <v>12</v>
      </c>
      <c r="G21" s="12">
        <v>0</v>
      </c>
      <c r="H21" s="14">
        <v>3.21658811</v>
      </c>
      <c r="I21" s="12">
        <v>26</v>
      </c>
      <c r="J21" s="12">
        <v>4546.2714989791057</v>
      </c>
    </row>
    <row r="22" spans="1:10">
      <c r="A22" s="12">
        <v>7</v>
      </c>
      <c r="B22" s="13">
        <v>70.349075975359341</v>
      </c>
      <c r="C22" s="12">
        <v>0</v>
      </c>
      <c r="D22" s="14" t="s">
        <v>4</v>
      </c>
      <c r="E22" s="14" t="s">
        <v>24</v>
      </c>
      <c r="F22" s="12" t="s">
        <v>12</v>
      </c>
      <c r="G22" s="12">
        <v>3.1649555099247091</v>
      </c>
      <c r="H22" s="14">
        <v>2.5895028</v>
      </c>
      <c r="I22" s="12">
        <v>29</v>
      </c>
      <c r="J22" s="12">
        <v>7132.7218979002937</v>
      </c>
    </row>
    <row r="23" spans="1:10">
      <c r="A23" s="12">
        <v>7</v>
      </c>
      <c r="B23" s="13">
        <v>73.366187542778917</v>
      </c>
      <c r="C23" s="12">
        <v>0</v>
      </c>
      <c r="D23" s="14" t="s">
        <v>4</v>
      </c>
      <c r="E23" s="14" t="s">
        <v>24</v>
      </c>
      <c r="F23" s="12" t="s">
        <v>12</v>
      </c>
      <c r="G23" s="12">
        <v>6.2094455852156054</v>
      </c>
      <c r="H23" s="14">
        <v>2.0864191564697867</v>
      </c>
      <c r="I23" s="12">
        <v>23</v>
      </c>
      <c r="J23" s="12">
        <v>7517.2249549549542</v>
      </c>
    </row>
    <row r="24" spans="1:10">
      <c r="A24" s="12">
        <v>7</v>
      </c>
      <c r="B24" s="13">
        <v>74.92950034223135</v>
      </c>
      <c r="C24" s="12">
        <v>0</v>
      </c>
      <c r="D24" s="15" t="s">
        <v>4</v>
      </c>
      <c r="E24" s="14" t="s">
        <v>24</v>
      </c>
      <c r="F24" s="12" t="s">
        <v>12</v>
      </c>
      <c r="G24" s="12">
        <v>7.7453798767967141</v>
      </c>
      <c r="H24" s="14">
        <v>2.6032526620000001</v>
      </c>
      <c r="I24" s="12">
        <v>23</v>
      </c>
      <c r="J24" s="12">
        <v>5917.5303576303577</v>
      </c>
    </row>
    <row r="25" spans="1:10">
      <c r="A25" s="12">
        <v>8</v>
      </c>
      <c r="B25" s="13">
        <v>28.681724845995895</v>
      </c>
      <c r="C25" s="12">
        <v>0</v>
      </c>
      <c r="D25" s="14" t="s">
        <v>39</v>
      </c>
      <c r="E25" s="14" t="s">
        <v>25</v>
      </c>
      <c r="F25" s="12" t="s">
        <v>12</v>
      </c>
      <c r="G25" s="12">
        <v>0</v>
      </c>
      <c r="H25" s="14">
        <v>-0.45593196000000002</v>
      </c>
      <c r="I25" s="12">
        <v>32</v>
      </c>
      <c r="J25" s="12">
        <v>3394.0152993160323</v>
      </c>
    </row>
    <row r="26" spans="1:10">
      <c r="A26" s="12">
        <v>8</v>
      </c>
      <c r="B26" s="13">
        <v>30.532511978097194</v>
      </c>
      <c r="C26" s="12">
        <v>0</v>
      </c>
      <c r="D26" s="14" t="s">
        <v>39</v>
      </c>
      <c r="E26" s="14" t="s">
        <v>25</v>
      </c>
      <c r="F26" s="12" t="s">
        <v>12</v>
      </c>
      <c r="G26" s="12">
        <v>1.8507871321013005</v>
      </c>
      <c r="H26" s="14">
        <v>-0.57403126999999998</v>
      </c>
      <c r="I26" s="12">
        <v>26</v>
      </c>
      <c r="J26" s="12">
        <v>4342.2579972831518</v>
      </c>
    </row>
    <row r="27" spans="1:10">
      <c r="A27" s="12">
        <v>8</v>
      </c>
      <c r="B27" s="13">
        <v>34.965092402464066</v>
      </c>
      <c r="C27" s="12">
        <v>0</v>
      </c>
      <c r="D27" s="15" t="s">
        <v>39</v>
      </c>
      <c r="E27" s="14" t="s">
        <v>25</v>
      </c>
      <c r="F27" s="12" t="s">
        <v>12</v>
      </c>
      <c r="G27" s="12">
        <v>6.2833675564681721</v>
      </c>
      <c r="H27" s="14">
        <v>0.19160342499999999</v>
      </c>
      <c r="I27" s="12">
        <v>32</v>
      </c>
      <c r="J27" s="12">
        <v>1588.1446339543427</v>
      </c>
    </row>
    <row r="28" spans="1:10">
      <c r="A28" s="12">
        <v>9</v>
      </c>
      <c r="B28" s="13">
        <v>43.178644763860369</v>
      </c>
      <c r="C28" s="12">
        <v>0</v>
      </c>
      <c r="D28" s="14" t="s">
        <v>2</v>
      </c>
      <c r="E28" s="14" t="s">
        <v>25</v>
      </c>
      <c r="F28" s="12" t="s">
        <v>12</v>
      </c>
      <c r="G28" s="12">
        <v>0</v>
      </c>
      <c r="H28" s="14">
        <v>1.59512864</v>
      </c>
      <c r="I28" s="12">
        <v>32</v>
      </c>
      <c r="J28" s="12">
        <v>11836.681205159197</v>
      </c>
    </row>
    <row r="29" spans="1:10">
      <c r="A29" s="12">
        <v>9</v>
      </c>
      <c r="B29" s="13">
        <v>44.887063655030801</v>
      </c>
      <c r="C29" s="12">
        <v>1</v>
      </c>
      <c r="D29" s="14" t="s">
        <v>2</v>
      </c>
      <c r="E29" s="14" t="s">
        <v>25</v>
      </c>
      <c r="F29" s="12" t="s">
        <v>12</v>
      </c>
      <c r="G29" s="12">
        <v>1.7084188911704312</v>
      </c>
      <c r="H29" s="14">
        <v>0.61278385700000004</v>
      </c>
      <c r="I29" s="12">
        <v>37</v>
      </c>
      <c r="J29" s="12">
        <v>14885.968764538495</v>
      </c>
    </row>
    <row r="30" spans="1:10">
      <c r="A30" s="12">
        <v>9</v>
      </c>
      <c r="B30" s="13">
        <v>46.874743326488705</v>
      </c>
      <c r="C30" s="12">
        <v>1</v>
      </c>
      <c r="D30" s="14" t="s">
        <v>2</v>
      </c>
      <c r="E30" s="14" t="s">
        <v>25</v>
      </c>
      <c r="F30" s="12" t="s">
        <v>12</v>
      </c>
      <c r="G30" s="12">
        <v>3.6960985626283369</v>
      </c>
      <c r="H30" s="14">
        <v>0.99563519499999997</v>
      </c>
      <c r="I30" s="12">
        <v>34</v>
      </c>
      <c r="J30" s="12">
        <v>13893.079350431479</v>
      </c>
    </row>
    <row r="31" spans="1:10">
      <c r="A31" s="12">
        <v>10</v>
      </c>
      <c r="B31" s="13">
        <v>69.169062286105401</v>
      </c>
      <c r="C31" s="12">
        <v>1</v>
      </c>
      <c r="D31" s="14" t="s">
        <v>1</v>
      </c>
      <c r="E31" s="14" t="s">
        <v>25</v>
      </c>
      <c r="F31" s="12" t="s">
        <v>12</v>
      </c>
      <c r="G31" s="12">
        <v>0</v>
      </c>
      <c r="H31" s="14">
        <v>1.1861083800000001</v>
      </c>
      <c r="I31" s="12">
        <v>24</v>
      </c>
      <c r="J31" s="12">
        <v>12836.995232027337</v>
      </c>
    </row>
    <row r="32" spans="1:10">
      <c r="A32" s="12">
        <v>10</v>
      </c>
      <c r="B32" s="13">
        <v>71.030800821355243</v>
      </c>
      <c r="C32" s="12">
        <v>1</v>
      </c>
      <c r="D32" s="14" t="s">
        <v>1</v>
      </c>
      <c r="E32" s="14" t="s">
        <v>25</v>
      </c>
      <c r="F32" s="12" t="s">
        <v>12</v>
      </c>
      <c r="G32" s="12">
        <v>1.8617385352498288</v>
      </c>
      <c r="H32" s="14">
        <v>0.62324928999999996</v>
      </c>
      <c r="I32" s="12">
        <v>24</v>
      </c>
      <c r="J32" s="12">
        <v>11593.643342634705</v>
      </c>
    </row>
    <row r="33" spans="1:10">
      <c r="A33" s="12">
        <v>11</v>
      </c>
      <c r="B33" s="13">
        <v>61.97125256673511</v>
      </c>
      <c r="C33" s="12">
        <v>0</v>
      </c>
      <c r="D33" s="14" t="s">
        <v>10</v>
      </c>
      <c r="E33" s="15" t="s">
        <v>40</v>
      </c>
      <c r="F33" s="12" t="s">
        <v>12</v>
      </c>
      <c r="G33" s="12">
        <v>0</v>
      </c>
      <c r="H33" s="14">
        <v>1.8799555851227492</v>
      </c>
      <c r="I33" s="12">
        <v>23</v>
      </c>
      <c r="J33" s="12">
        <v>14525.782142512709</v>
      </c>
    </row>
    <row r="34" spans="1:10">
      <c r="A34" s="12">
        <v>11</v>
      </c>
      <c r="B34" s="13">
        <v>65.686516084873375</v>
      </c>
      <c r="C34" s="12">
        <v>0</v>
      </c>
      <c r="D34" s="14" t="s">
        <v>10</v>
      </c>
      <c r="E34" s="15" t="s">
        <v>40</v>
      </c>
      <c r="F34" s="12" t="s">
        <v>12</v>
      </c>
      <c r="G34" s="12">
        <v>3.7152635181382614</v>
      </c>
      <c r="H34" s="14">
        <v>1.6866362699999999</v>
      </c>
      <c r="I34" s="12">
        <v>23</v>
      </c>
      <c r="J34" s="12">
        <v>9302.8609626298457</v>
      </c>
    </row>
    <row r="35" spans="1:10">
      <c r="A35" s="12">
        <v>11</v>
      </c>
      <c r="B35" s="13">
        <v>67.296372347707049</v>
      </c>
      <c r="C35" s="12">
        <v>0</v>
      </c>
      <c r="D35" s="14" t="s">
        <v>10</v>
      </c>
      <c r="E35" s="15" t="s">
        <v>40</v>
      </c>
      <c r="F35" s="12" t="s">
        <v>12</v>
      </c>
      <c r="G35" s="12">
        <v>5.3251197809719368</v>
      </c>
      <c r="H35" s="14">
        <v>2.285436126</v>
      </c>
      <c r="I35" s="12">
        <v>21</v>
      </c>
      <c r="J35" s="12">
        <v>9660.5175150879022</v>
      </c>
    </row>
    <row r="36" spans="1:10">
      <c r="A36" s="12">
        <v>11</v>
      </c>
      <c r="B36" s="13">
        <v>68.94455852156058</v>
      </c>
      <c r="C36" s="12">
        <v>0</v>
      </c>
      <c r="D36" s="15" t="s">
        <v>10</v>
      </c>
      <c r="E36" s="15" t="s">
        <v>40</v>
      </c>
      <c r="F36" s="12" t="s">
        <v>12</v>
      </c>
      <c r="G36" s="12">
        <v>6.9733059548254621</v>
      </c>
      <c r="H36" s="14">
        <v>2.22297645</v>
      </c>
      <c r="I36" s="12"/>
      <c r="J36" s="12">
        <v>10397.117778328786</v>
      </c>
    </row>
    <row r="37" spans="1:10">
      <c r="A37" s="12">
        <v>12</v>
      </c>
      <c r="B37" s="13">
        <v>62.362765229295</v>
      </c>
      <c r="C37" s="12">
        <v>1</v>
      </c>
      <c r="D37" s="14" t="s">
        <v>10</v>
      </c>
      <c r="E37" s="15" t="s">
        <v>40</v>
      </c>
      <c r="F37" s="12" t="s">
        <v>12</v>
      </c>
      <c r="G37" s="12">
        <v>0</v>
      </c>
      <c r="H37" s="14">
        <v>2.0028377499999999</v>
      </c>
      <c r="I37" s="12">
        <v>30</v>
      </c>
      <c r="J37" s="12">
        <v>1991.3548761909128</v>
      </c>
    </row>
    <row r="38" spans="1:10">
      <c r="A38" s="12">
        <v>12</v>
      </c>
      <c r="B38" s="13">
        <v>64.55304585900069</v>
      </c>
      <c r="C38" s="12">
        <v>1</v>
      </c>
      <c r="D38" s="14" t="s">
        <v>10</v>
      </c>
      <c r="E38" s="15" t="s">
        <v>40</v>
      </c>
      <c r="F38" s="12" t="s">
        <v>12</v>
      </c>
      <c r="G38" s="12">
        <v>2.1902806297056809</v>
      </c>
      <c r="H38" s="14">
        <v>2.2385478879999998</v>
      </c>
      <c r="I38" s="12">
        <v>28</v>
      </c>
      <c r="J38" s="12">
        <v>2816.5083275354568</v>
      </c>
    </row>
    <row r="39" spans="1:10">
      <c r="A39" s="12">
        <v>13</v>
      </c>
      <c r="B39" s="13">
        <v>56.199863107460644</v>
      </c>
      <c r="C39" s="12">
        <v>0</v>
      </c>
      <c r="D39" s="15" t="s">
        <v>17</v>
      </c>
      <c r="E39" s="15" t="s">
        <v>41</v>
      </c>
      <c r="F39" s="12" t="s">
        <v>12</v>
      </c>
      <c r="G39" s="12">
        <v>0</v>
      </c>
      <c r="H39" s="14">
        <v>1.860338007</v>
      </c>
      <c r="I39" s="15">
        <v>35</v>
      </c>
      <c r="J39" s="12">
        <v>11192.456165003803</v>
      </c>
    </row>
    <row r="40" spans="1:10">
      <c r="A40" s="12">
        <v>13</v>
      </c>
      <c r="B40" s="13">
        <v>57.828884325804246</v>
      </c>
      <c r="C40" s="12">
        <v>0</v>
      </c>
      <c r="D40" s="15" t="s">
        <v>17</v>
      </c>
      <c r="E40" s="15" t="s">
        <v>41</v>
      </c>
      <c r="F40" s="12" t="s">
        <v>12</v>
      </c>
      <c r="G40" s="12">
        <v>1.6290212183436004</v>
      </c>
      <c r="H40" s="14">
        <v>2.286300979</v>
      </c>
      <c r="I40" s="15">
        <v>34</v>
      </c>
      <c r="J40" s="12">
        <v>16504.784466284465</v>
      </c>
    </row>
    <row r="41" spans="1:10">
      <c r="A41" s="12">
        <v>14</v>
      </c>
      <c r="B41" s="13">
        <v>62.562628336755644</v>
      </c>
      <c r="C41" s="12">
        <v>1</v>
      </c>
      <c r="D41" s="15" t="s">
        <v>18</v>
      </c>
      <c r="E41" s="15" t="s">
        <v>41</v>
      </c>
      <c r="F41" s="12" t="s">
        <v>12</v>
      </c>
      <c r="G41" s="12">
        <v>0</v>
      </c>
      <c r="H41" s="14">
        <v>2.0236639200000002</v>
      </c>
      <c r="I41" s="15">
        <v>38</v>
      </c>
      <c r="J41" s="12">
        <v>14901.406605083777</v>
      </c>
    </row>
    <row r="42" spans="1:10">
      <c r="A42" s="12">
        <v>14</v>
      </c>
      <c r="B42" s="13">
        <v>64.197125256673516</v>
      </c>
      <c r="C42" s="12">
        <v>1</v>
      </c>
      <c r="D42" s="15" t="s">
        <v>18</v>
      </c>
      <c r="E42" s="15" t="s">
        <v>41</v>
      </c>
      <c r="F42" s="12" t="s">
        <v>12</v>
      </c>
      <c r="G42" s="12">
        <v>1.6317590691307324</v>
      </c>
      <c r="H42" s="14">
        <v>1.6394864899999999</v>
      </c>
      <c r="I42" s="15">
        <v>38</v>
      </c>
      <c r="J42" s="12">
        <v>13831.566698765479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Neck Ave. if &gt;1 Row</vt:lpstr>
      <vt:lpstr>Neck Repeats ≥ 2 Years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Risa Isonaka</dc:creator>
  <cp:lastModifiedBy>Microsoft Office User</cp:lastModifiedBy>
  <cp:lastPrinted>2018-11-19T15:19:13Z</cp:lastPrinted>
  <dcterms:created xsi:type="dcterms:W3CDTF">2017-05-31T19:40:23Z</dcterms:created>
  <dcterms:modified xsi:type="dcterms:W3CDTF">2024-02-07T01:10:50Z</dcterms:modified>
</cp:coreProperties>
</file>