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D:\学习\文章\白藜芦醇肝脏\实验数据\补充材料\"/>
    </mc:Choice>
  </mc:AlternateContent>
  <xr:revisionPtr revIDLastSave="0" documentId="13_ncr:1_{1BC3743F-7E19-4B83-AA3B-D2E88A74295A}" xr6:coauthVersionLast="47" xr6:coauthVersionMax="47" xr10:uidLastSave="{00000000-0000-0000-0000-000000000000}"/>
  <bookViews>
    <workbookView xWindow="-108" yWindow="-108" windowWidth="23256" windowHeight="13176" activeTab="7" xr2:uid="{00000000-000D-0000-FFFF-FFFF00000000}"/>
  </bookViews>
  <sheets>
    <sheet name="acc" sheetId="1" r:id="rId1"/>
    <sheet name="fas" sheetId="2" r:id="rId2"/>
    <sheet name="fatp" sheetId="3" r:id="rId3"/>
    <sheet name="pckl" sheetId="4" r:id="rId4"/>
    <sheet name="cas" sheetId="5" r:id="rId5"/>
    <sheet name="gadd45" sheetId="6" r:id="rId6"/>
    <sheet name="igf" sheetId="7" r:id="rId7"/>
    <sheet name="hex（Gck）" sheetId="8" r:id="rId8"/>
  </sheets>
  <calcPr calcId="191029"/>
</workbook>
</file>

<file path=xl/calcChain.xml><?xml version="1.0" encoding="utf-8"?>
<calcChain xmlns="http://schemas.openxmlformats.org/spreadsheetml/2006/main">
  <c r="F18" i="8" l="1"/>
  <c r="E18" i="8"/>
  <c r="F17" i="8"/>
  <c r="E17" i="8"/>
  <c r="G16" i="8"/>
  <c r="F16" i="8"/>
  <c r="E16" i="8"/>
  <c r="F15" i="8"/>
  <c r="E15" i="8"/>
  <c r="F14" i="8"/>
  <c r="E14" i="8"/>
  <c r="G13" i="8"/>
  <c r="F13" i="8"/>
  <c r="E13" i="8"/>
  <c r="F12" i="8"/>
  <c r="E12" i="8"/>
  <c r="G11" i="8"/>
  <c r="F11" i="8"/>
  <c r="E11" i="8"/>
  <c r="I10" i="8"/>
  <c r="H10" i="8"/>
  <c r="G10" i="8"/>
  <c r="F10" i="8"/>
  <c r="E10" i="8"/>
  <c r="F9" i="8"/>
  <c r="E9" i="8"/>
  <c r="F8" i="8"/>
  <c r="E8" i="8"/>
  <c r="G7" i="8"/>
  <c r="F7" i="8"/>
  <c r="E7" i="8"/>
  <c r="F6" i="8"/>
  <c r="E6" i="8"/>
  <c r="F5" i="8"/>
  <c r="E5" i="8"/>
  <c r="G4" i="8"/>
  <c r="F4" i="8"/>
  <c r="E4" i="8"/>
  <c r="F3" i="8"/>
  <c r="E3" i="8"/>
  <c r="G2" i="8"/>
  <c r="F2" i="8"/>
  <c r="E2" i="8"/>
  <c r="I1" i="8"/>
  <c r="H1" i="8"/>
  <c r="G1" i="8"/>
  <c r="F1" i="8"/>
  <c r="E1" i="8"/>
  <c r="F18" i="7"/>
  <c r="E18" i="7"/>
  <c r="F17" i="7"/>
  <c r="E17" i="7"/>
  <c r="G16" i="7"/>
  <c r="F16" i="7"/>
  <c r="E16" i="7"/>
  <c r="F15" i="7"/>
  <c r="E15" i="7"/>
  <c r="F14" i="7"/>
  <c r="E14" i="7"/>
  <c r="G13" i="7"/>
  <c r="F13" i="7"/>
  <c r="E13" i="7"/>
  <c r="F12" i="7"/>
  <c r="E12" i="7"/>
  <c r="G11" i="7"/>
  <c r="F11" i="7"/>
  <c r="E11" i="7"/>
  <c r="I10" i="7"/>
  <c r="H10" i="7"/>
  <c r="G10" i="7"/>
  <c r="F10" i="7"/>
  <c r="E10" i="7"/>
  <c r="F9" i="7"/>
  <c r="E9" i="7"/>
  <c r="F8" i="7"/>
  <c r="E8" i="7"/>
  <c r="G7" i="7"/>
  <c r="F7" i="7"/>
  <c r="E7" i="7"/>
  <c r="F6" i="7"/>
  <c r="E6" i="7"/>
  <c r="F5" i="7"/>
  <c r="E5" i="7"/>
  <c r="G4" i="7"/>
  <c r="F4" i="7"/>
  <c r="E4" i="7"/>
  <c r="F3" i="7"/>
  <c r="E3" i="7"/>
  <c r="G2" i="7"/>
  <c r="F2" i="7"/>
  <c r="E2" i="7"/>
  <c r="I1" i="7"/>
  <c r="H1" i="7"/>
  <c r="G1" i="7"/>
  <c r="F1" i="7"/>
  <c r="E1" i="7"/>
  <c r="F18" i="6"/>
  <c r="E18" i="6"/>
  <c r="F17" i="6"/>
  <c r="E17" i="6"/>
  <c r="G16" i="6"/>
  <c r="F16" i="6"/>
  <c r="E16" i="6"/>
  <c r="F15" i="6"/>
  <c r="E15" i="6"/>
  <c r="F14" i="6"/>
  <c r="E14" i="6"/>
  <c r="G13" i="6"/>
  <c r="F13" i="6"/>
  <c r="E13" i="6"/>
  <c r="F12" i="6"/>
  <c r="E12" i="6"/>
  <c r="G11" i="6"/>
  <c r="F11" i="6"/>
  <c r="E11" i="6"/>
  <c r="I10" i="6"/>
  <c r="H10" i="6"/>
  <c r="G10" i="6"/>
  <c r="F10" i="6"/>
  <c r="E10" i="6"/>
  <c r="F9" i="6"/>
  <c r="E9" i="6"/>
  <c r="F8" i="6"/>
  <c r="E8" i="6"/>
  <c r="G7" i="6"/>
  <c r="F7" i="6"/>
  <c r="E7" i="6"/>
  <c r="F6" i="6"/>
  <c r="E6" i="6"/>
  <c r="F5" i="6"/>
  <c r="E5" i="6"/>
  <c r="G4" i="6"/>
  <c r="F4" i="6"/>
  <c r="E4" i="6"/>
  <c r="F3" i="6"/>
  <c r="E3" i="6"/>
  <c r="G2" i="6"/>
  <c r="F2" i="6"/>
  <c r="E2" i="6"/>
  <c r="I1" i="6"/>
  <c r="H1" i="6"/>
  <c r="G1" i="6"/>
  <c r="F1" i="6"/>
  <c r="E1" i="6"/>
  <c r="F18" i="5"/>
  <c r="E18" i="5"/>
  <c r="F17" i="5"/>
  <c r="E17" i="5"/>
  <c r="G16" i="5"/>
  <c r="F16" i="5"/>
  <c r="E16" i="5"/>
  <c r="F15" i="5"/>
  <c r="E15" i="5"/>
  <c r="F14" i="5"/>
  <c r="E14" i="5"/>
  <c r="G13" i="5"/>
  <c r="F13" i="5"/>
  <c r="E13" i="5"/>
  <c r="F12" i="5"/>
  <c r="E12" i="5"/>
  <c r="G11" i="5"/>
  <c r="F11" i="5"/>
  <c r="E11" i="5"/>
  <c r="I10" i="5"/>
  <c r="H10" i="5"/>
  <c r="G10" i="5"/>
  <c r="F10" i="5"/>
  <c r="E10" i="5"/>
  <c r="F9" i="5"/>
  <c r="E9" i="5"/>
  <c r="F8" i="5"/>
  <c r="E8" i="5"/>
  <c r="G7" i="5"/>
  <c r="F7" i="5"/>
  <c r="E7" i="5"/>
  <c r="F6" i="5"/>
  <c r="E6" i="5"/>
  <c r="F5" i="5"/>
  <c r="E5" i="5"/>
  <c r="G4" i="5"/>
  <c r="F4" i="5"/>
  <c r="E4" i="5"/>
  <c r="F3" i="5"/>
  <c r="E3" i="5"/>
  <c r="G2" i="5"/>
  <c r="F2" i="5"/>
  <c r="E2" i="5"/>
  <c r="I1" i="5"/>
  <c r="H1" i="5"/>
  <c r="G1" i="5"/>
  <c r="F1" i="5"/>
  <c r="E1" i="5"/>
  <c r="H18" i="4"/>
  <c r="H17" i="4"/>
  <c r="H16" i="4"/>
  <c r="I16" i="4" s="1"/>
  <c r="H15" i="4"/>
  <c r="I13" i="4" s="1"/>
  <c r="H14" i="4"/>
  <c r="H13" i="4"/>
  <c r="H12" i="4"/>
  <c r="H11" i="4"/>
  <c r="H10" i="4"/>
  <c r="I10" i="4" s="1"/>
  <c r="H9" i="4"/>
  <c r="H8" i="4"/>
  <c r="H7" i="4"/>
  <c r="H6" i="4"/>
  <c r="H5" i="4"/>
  <c r="H4" i="4"/>
  <c r="G1" i="4"/>
  <c r="H3" i="4" s="1"/>
  <c r="H18" i="3"/>
  <c r="H17" i="3"/>
  <c r="H16" i="3"/>
  <c r="I16" i="3" s="1"/>
  <c r="H15" i="3"/>
  <c r="H14" i="3"/>
  <c r="H13" i="3"/>
  <c r="I13" i="3" s="1"/>
  <c r="H12" i="3"/>
  <c r="H11" i="3"/>
  <c r="H10" i="3"/>
  <c r="I10" i="3" s="1"/>
  <c r="H9" i="3"/>
  <c r="H8" i="3"/>
  <c r="H7" i="3"/>
  <c r="H6" i="3"/>
  <c r="H5" i="3"/>
  <c r="H4" i="3"/>
  <c r="I4" i="3" s="1"/>
  <c r="H3" i="3"/>
  <c r="H2" i="3"/>
  <c r="H1" i="3"/>
  <c r="I1" i="3" s="1"/>
  <c r="F18" i="2"/>
  <c r="E18" i="2"/>
  <c r="F17" i="2"/>
  <c r="E17" i="2"/>
  <c r="G16" i="2"/>
  <c r="F16" i="2"/>
  <c r="E16" i="2"/>
  <c r="F15" i="2"/>
  <c r="E15" i="2"/>
  <c r="F14" i="2"/>
  <c r="E14" i="2"/>
  <c r="G13" i="2"/>
  <c r="F13" i="2"/>
  <c r="E13" i="2"/>
  <c r="F12" i="2"/>
  <c r="E12" i="2"/>
  <c r="G11" i="2"/>
  <c r="F11" i="2"/>
  <c r="E11" i="2"/>
  <c r="J10" i="2"/>
  <c r="H10" i="2"/>
  <c r="G10" i="2"/>
  <c r="F10" i="2"/>
  <c r="E10" i="2"/>
  <c r="F9" i="2"/>
  <c r="E9" i="2"/>
  <c r="F8" i="2"/>
  <c r="E8" i="2"/>
  <c r="G7" i="2"/>
  <c r="F7" i="2"/>
  <c r="E7" i="2"/>
  <c r="F6" i="2"/>
  <c r="E6" i="2"/>
  <c r="F5" i="2"/>
  <c r="E5" i="2"/>
  <c r="G4" i="2"/>
  <c r="F4" i="2"/>
  <c r="E4" i="2"/>
  <c r="F3" i="2"/>
  <c r="E3" i="2"/>
  <c r="G2" i="2"/>
  <c r="F2" i="2"/>
  <c r="E2" i="2"/>
  <c r="J1" i="2"/>
  <c r="H1" i="2"/>
  <c r="G1" i="2"/>
  <c r="F1" i="2"/>
  <c r="E1" i="2"/>
  <c r="F18" i="1"/>
  <c r="E18" i="1"/>
  <c r="E17" i="1"/>
  <c r="F17" i="1" s="1"/>
  <c r="G16" i="1" s="1"/>
  <c r="F16" i="1"/>
  <c r="E16" i="1"/>
  <c r="E15" i="1"/>
  <c r="F15" i="1" s="1"/>
  <c r="E14" i="1"/>
  <c r="F14" i="1" s="1"/>
  <c r="G13" i="1" s="1"/>
  <c r="F13" i="1"/>
  <c r="E13" i="1"/>
  <c r="F12" i="1"/>
  <c r="E12" i="1"/>
  <c r="F11" i="1"/>
  <c r="E11" i="1"/>
  <c r="E10" i="1"/>
  <c r="F10" i="1" s="1"/>
  <c r="F9" i="1"/>
  <c r="E9" i="1"/>
  <c r="F8" i="1"/>
  <c r="E8" i="1"/>
  <c r="F7" i="1"/>
  <c r="G7" i="1" s="1"/>
  <c r="E7" i="1"/>
  <c r="E6" i="1"/>
  <c r="F6" i="1" s="1"/>
  <c r="F5" i="1"/>
  <c r="E5" i="1"/>
  <c r="F4" i="1"/>
  <c r="E4" i="1"/>
  <c r="F3" i="1"/>
  <c r="E3" i="1"/>
  <c r="F2" i="1"/>
  <c r="E2" i="1"/>
  <c r="E1" i="1"/>
  <c r="F1" i="1" s="1"/>
  <c r="I4" i="4" l="1"/>
  <c r="I7" i="4"/>
  <c r="H1" i="4"/>
  <c r="H2" i="4"/>
  <c r="I7" i="3"/>
  <c r="G11" i="1"/>
  <c r="I10" i="1"/>
  <c r="G10" i="1"/>
  <c r="H10" i="1" s="1"/>
  <c r="G4" i="1"/>
  <c r="G2" i="1"/>
  <c r="G1" i="1"/>
  <c r="H1" i="1" s="1"/>
  <c r="I1" i="1"/>
  <c r="I1" i="4" l="1"/>
</calcChain>
</file>

<file path=xl/sharedStrings.xml><?xml version="1.0" encoding="utf-8"?>
<sst xmlns="http://schemas.openxmlformats.org/spreadsheetml/2006/main" count="288" uniqueCount="15">
  <si>
    <t>LOC117429309(acc)</t>
  </si>
  <si>
    <t>LOC117423032（fas)</t>
  </si>
  <si>
    <t>loc117962516（fatp）</t>
  </si>
  <si>
    <t>loc117962516</t>
  </si>
  <si>
    <t>pck1</t>
  </si>
  <si>
    <t>loc117426078（CAS）</t>
  </si>
  <si>
    <t>loc117428915（GADD45）</t>
  </si>
  <si>
    <t>LOC117419510(igf)</t>
  </si>
  <si>
    <t>LOC117966137(hex)</t>
  </si>
  <si>
    <t>C1</t>
    <phoneticPr fontId="5" type="noConversion"/>
  </si>
  <si>
    <t>C2</t>
    <phoneticPr fontId="5" type="noConversion"/>
  </si>
  <si>
    <t>C3</t>
    <phoneticPr fontId="5" type="noConversion"/>
  </si>
  <si>
    <t>H1</t>
    <phoneticPr fontId="5" type="noConversion"/>
  </si>
  <si>
    <t>H2</t>
    <phoneticPr fontId="5" type="noConversion"/>
  </si>
  <si>
    <t>H3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</si>
</sst>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###0.00;\-###0.00"/>
    <numFmt numFmtId="177" formatCode="0.00_ "/>
    <numFmt numFmtId="178" formatCode="0.00_);[Red]\(0.00\)"/>
  </numFmts>
  <fonts count="6">
    <font>
      <sz val="11"/>
      <color theme="1"/>
      <name val="宋体"/>
      <charset val="134"/>
      <scheme val="minor"/>
    </font>
    <font>
      <sz val="10"/>
      <name val="Microsoft YaHei"/>
      <family val="2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8.25"/>
      <name val="Microsoft Sans Serif"/>
      <charset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top"/>
      <protection locked="0"/>
    </xf>
  </cellStyleXfs>
  <cellXfs count="13">
    <xf numFmtId="0" fontId="0" fillId="0" borderId="0" xfId="0">
      <alignment vertical="center"/>
    </xf>
    <xf numFmtId="49" fontId="1" fillId="0" borderId="0" xfId="1" applyNumberFormat="1" applyFont="1" applyAlignment="1" applyProtection="1">
      <alignment horizontal="center" vertical="center" wrapText="1"/>
    </xf>
    <xf numFmtId="176" fontId="1" fillId="0" borderId="0" xfId="1" applyNumberFormat="1" applyFont="1" applyAlignment="1" applyProtection="1">
      <alignment horizontal="center" vertical="center" wrapText="1"/>
    </xf>
    <xf numFmtId="0" fontId="1" fillId="0" borderId="0" xfId="1" applyFont="1" applyAlignment="1">
      <alignment horizontal="center" vertical="center" wrapText="1"/>
      <protection locked="0"/>
    </xf>
    <xf numFmtId="0" fontId="1" fillId="0" borderId="0" xfId="1" applyFont="1" applyAlignment="1" applyProtection="1">
      <alignment horizontal="center" vertical="center" wrapText="1"/>
    </xf>
    <xf numFmtId="49" fontId="2" fillId="0" borderId="0" xfId="1" applyNumberFormat="1" applyFont="1" applyAlignment="1" applyProtection="1">
      <alignment horizontal="center" vertical="center" wrapText="1"/>
    </xf>
    <xf numFmtId="176" fontId="2" fillId="0" borderId="0" xfId="1" applyNumberFormat="1" applyFont="1" applyAlignment="1" applyProtection="1">
      <alignment horizontal="center" vertical="center" wrapText="1"/>
    </xf>
    <xf numFmtId="177" fontId="2" fillId="0" borderId="0" xfId="1" applyNumberFormat="1" applyFont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1" applyFont="1" applyAlignment="1" applyProtection="1">
      <alignment horizontal="center" vertical="center" wrapText="1"/>
    </xf>
    <xf numFmtId="178" fontId="2" fillId="0" borderId="0" xfId="1" applyNumberFormat="1" applyFont="1" applyAlignment="1" applyProtection="1">
      <alignment horizontal="center" vertical="center" wrapText="1"/>
    </xf>
    <xf numFmtId="0" fontId="4" fillId="0" borderId="0" xfId="1">
      <alignment vertical="top"/>
      <protection locked="0"/>
    </xf>
    <xf numFmtId="0" fontId="4" fillId="0" borderId="0" xfId="0" applyFont="1" applyAlignment="1" applyProtection="1">
      <alignment horizontal="center" vertical="top"/>
      <protection locked="0"/>
    </xf>
  </cellXfs>
  <cellStyles count="2">
    <cellStyle name="Normal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workbookViewId="0">
      <selection activeCell="B1" sqref="B1:B18"/>
    </sheetView>
  </sheetViews>
  <sheetFormatPr defaultColWidth="8.88671875" defaultRowHeight="14.4"/>
  <cols>
    <col min="1" max="1" width="21.77734375" customWidth="1"/>
    <col min="2" max="2" width="21.44140625" customWidth="1"/>
    <col min="3" max="4" width="7.77734375" customWidth="1"/>
    <col min="5" max="7" width="14.44140625" customWidth="1"/>
    <col min="8" max="8" width="13.33203125" customWidth="1"/>
    <col min="9" max="9" width="14.44140625" customWidth="1"/>
  </cols>
  <sheetData>
    <row r="1" spans="1:9" ht="18.45" customHeight="1">
      <c r="A1" s="1" t="s">
        <v>0</v>
      </c>
      <c r="B1" s="1" t="s">
        <v>9</v>
      </c>
      <c r="C1" s="2">
        <v>32.145145845786097</v>
      </c>
      <c r="D1" s="2">
        <v>27.274592896335399</v>
      </c>
      <c r="E1" s="3">
        <f t="shared" ref="E1:E18" si="0">C1-D1</f>
        <v>4.8705529494506976</v>
      </c>
      <c r="F1" s="3">
        <f t="shared" ref="F1:F18" si="1">2^-E1</f>
        <v>3.4183573931937085E-2</v>
      </c>
      <c r="G1" s="3">
        <f>AVERAGE(F1:F9)</f>
        <v>2.4339022155337415E-2</v>
      </c>
      <c r="H1" s="3">
        <f>G1/G1</f>
        <v>1</v>
      </c>
      <c r="I1" s="3">
        <f>STDEV(F1:F9)</f>
        <v>6.1319986057437213E-3</v>
      </c>
    </row>
    <row r="2" spans="1:9" ht="18.45" customHeight="1">
      <c r="A2" s="1" t="s">
        <v>0</v>
      </c>
      <c r="B2" s="1" t="s">
        <v>9</v>
      </c>
      <c r="C2" s="2">
        <v>32.745157684512598</v>
      </c>
      <c r="D2" s="2">
        <v>27.274592896335399</v>
      </c>
      <c r="E2" s="3">
        <f t="shared" si="0"/>
        <v>5.4705647881771995</v>
      </c>
      <c r="F2" s="3">
        <f t="shared" si="1"/>
        <v>2.2552563044202265E-2</v>
      </c>
      <c r="G2" s="3">
        <f>AVERAGE(F1:F3)</f>
        <v>2.7100891350509554E-2</v>
      </c>
      <c r="H2" s="3"/>
      <c r="I2" s="3"/>
    </row>
    <row r="3" spans="1:9" ht="18.45" customHeight="1">
      <c r="A3" s="1" t="s">
        <v>0</v>
      </c>
      <c r="B3" s="1" t="s">
        <v>9</v>
      </c>
      <c r="C3" s="2">
        <v>32.6217545778713</v>
      </c>
      <c r="D3" s="2">
        <v>27.274592896335399</v>
      </c>
      <c r="E3" s="3">
        <f t="shared" si="0"/>
        <v>5.3471616815359013</v>
      </c>
      <c r="F3" s="3">
        <f t="shared" si="1"/>
        <v>2.4566537075389305E-2</v>
      </c>
      <c r="G3" s="3"/>
      <c r="H3" s="3"/>
      <c r="I3" s="3"/>
    </row>
    <row r="4" spans="1:9" ht="18.45" customHeight="1">
      <c r="A4" s="1" t="s">
        <v>0</v>
      </c>
      <c r="B4" s="1" t="s">
        <v>10</v>
      </c>
      <c r="C4" s="2">
        <v>33.118193750631399</v>
      </c>
      <c r="D4" s="2">
        <v>27.7741616494949</v>
      </c>
      <c r="E4" s="3">
        <f t="shared" si="0"/>
        <v>5.3440321011364986</v>
      </c>
      <c r="F4" s="3">
        <f t="shared" si="1"/>
        <v>2.4619886120483537E-2</v>
      </c>
      <c r="G4" s="3">
        <f>AVERAGE(F4:F6)</f>
        <v>2.7455119523786559E-2</v>
      </c>
      <c r="H4" s="3"/>
      <c r="I4" s="3"/>
    </row>
    <row r="5" spans="1:9" ht="18.45" customHeight="1">
      <c r="A5" s="1" t="s">
        <v>0</v>
      </c>
      <c r="B5" s="1" t="s">
        <v>10</v>
      </c>
      <c r="C5" s="2">
        <v>32.7226847371413</v>
      </c>
      <c r="D5" s="2">
        <v>27.7741616494949</v>
      </c>
      <c r="E5" s="3">
        <f t="shared" si="0"/>
        <v>4.9485230876464001</v>
      </c>
      <c r="F5" s="3">
        <f t="shared" si="1"/>
        <v>3.2385165170701301E-2</v>
      </c>
      <c r="G5" s="3"/>
      <c r="H5" s="3"/>
      <c r="I5" s="3"/>
    </row>
    <row r="6" spans="1:9" ht="18.45" customHeight="1">
      <c r="A6" s="1" t="s">
        <v>0</v>
      </c>
      <c r="B6" s="1" t="s">
        <v>10</v>
      </c>
      <c r="C6" s="2">
        <v>33.075445613157498</v>
      </c>
      <c r="D6" s="2">
        <v>27.7741616494949</v>
      </c>
      <c r="E6" s="3">
        <f t="shared" si="0"/>
        <v>5.3012839636625984</v>
      </c>
      <c r="F6" s="3">
        <f t="shared" si="1"/>
        <v>2.536030728017484E-2</v>
      </c>
      <c r="G6" s="3"/>
      <c r="H6" s="3"/>
      <c r="I6" s="3"/>
    </row>
    <row r="7" spans="1:9" ht="18.45" customHeight="1">
      <c r="A7" s="1" t="s">
        <v>0</v>
      </c>
      <c r="B7" s="1" t="s">
        <v>11</v>
      </c>
      <c r="C7" s="2">
        <v>29.285744551419199</v>
      </c>
      <c r="D7" s="2">
        <v>23.585359172398199</v>
      </c>
      <c r="E7" s="3">
        <f t="shared" si="0"/>
        <v>5.7003853790210002</v>
      </c>
      <c r="F7" s="3">
        <f t="shared" si="1"/>
        <v>1.9231493571485032E-2</v>
      </c>
      <c r="G7" s="3">
        <f>AVERAGE(F7:F9)</f>
        <v>1.8461055591716138E-2</v>
      </c>
      <c r="H7" s="3"/>
      <c r="I7" s="3"/>
    </row>
    <row r="8" spans="1:9" ht="18.45" customHeight="1">
      <c r="A8" s="1" t="s">
        <v>0</v>
      </c>
      <c r="B8" s="1" t="s">
        <v>11</v>
      </c>
      <c r="C8" s="2">
        <v>29.724662785414498</v>
      </c>
      <c r="D8" s="2">
        <v>23.585359172398199</v>
      </c>
      <c r="E8" s="3">
        <f t="shared" si="0"/>
        <v>6.139303613016299</v>
      </c>
      <c r="F8" s="3">
        <f t="shared" si="1"/>
        <v>1.4186833114882098E-2</v>
      </c>
      <c r="G8" s="3"/>
      <c r="H8" s="3"/>
      <c r="I8" s="3"/>
    </row>
    <row r="9" spans="1:9" ht="18.45" customHeight="1">
      <c r="A9" s="1" t="s">
        <v>0</v>
      </c>
      <c r="B9" s="1" t="s">
        <v>11</v>
      </c>
      <c r="C9" s="2">
        <v>29.094019365995699</v>
      </c>
      <c r="D9" s="2">
        <v>23.585359172398199</v>
      </c>
      <c r="E9" s="3">
        <f t="shared" si="0"/>
        <v>5.5086601935974997</v>
      </c>
      <c r="F9" s="3">
        <f t="shared" si="1"/>
        <v>2.1964840088781287E-2</v>
      </c>
      <c r="G9" s="3"/>
      <c r="H9" s="3"/>
      <c r="I9" s="3"/>
    </row>
    <row r="10" spans="1:9" ht="18.45" customHeight="1">
      <c r="A10" s="1" t="s">
        <v>0</v>
      </c>
      <c r="B10" s="1" t="s">
        <v>12</v>
      </c>
      <c r="C10" s="2">
        <v>34.951451424535001</v>
      </c>
      <c r="D10" s="2">
        <v>30.390979180759501</v>
      </c>
      <c r="E10" s="3">
        <f t="shared" si="0"/>
        <v>4.5604722437755001</v>
      </c>
      <c r="F10" s="3">
        <f t="shared" si="1"/>
        <v>4.2380010524951765E-2</v>
      </c>
      <c r="G10" s="3">
        <f>AVERAGE(F10:F18)</f>
        <v>6.6273332157529993E-2</v>
      </c>
      <c r="H10" s="3">
        <f>G10/G1</f>
        <v>2.7229250104855431</v>
      </c>
      <c r="I10" s="3">
        <f>STDEV(F10:F18)</f>
        <v>1.554892357365923E-2</v>
      </c>
    </row>
    <row r="11" spans="1:9" ht="18.45" customHeight="1">
      <c r="A11" s="1" t="s">
        <v>0</v>
      </c>
      <c r="B11" s="1" t="s">
        <v>12</v>
      </c>
      <c r="C11" s="2">
        <v>34.230448594459197</v>
      </c>
      <c r="D11" s="2">
        <v>30.390979180759501</v>
      </c>
      <c r="E11" s="3">
        <f t="shared" si="0"/>
        <v>3.8394694136996961</v>
      </c>
      <c r="F11" s="3">
        <f t="shared" si="1"/>
        <v>6.9856132702950574E-2</v>
      </c>
      <c r="G11" s="3">
        <f>AVERAGE(F10:F12)</f>
        <v>6.6153124622293724E-2</v>
      </c>
      <c r="H11" s="3"/>
      <c r="I11" s="3"/>
    </row>
    <row r="12" spans="1:9" ht="18.45" customHeight="1">
      <c r="A12" s="1" t="s">
        <v>0</v>
      </c>
      <c r="B12" s="1" t="s">
        <v>12</v>
      </c>
      <c r="C12" s="2">
        <v>33.926758751656003</v>
      </c>
      <c r="D12" s="2">
        <v>30.390979180759501</v>
      </c>
      <c r="E12" s="3">
        <f t="shared" si="0"/>
        <v>3.5357795708965014</v>
      </c>
      <c r="F12" s="3">
        <f t="shared" si="1"/>
        <v>8.622323063897884E-2</v>
      </c>
      <c r="G12" s="3"/>
      <c r="H12" s="3"/>
      <c r="I12" s="3"/>
    </row>
    <row r="13" spans="1:9" ht="18.45" customHeight="1">
      <c r="A13" s="1" t="s">
        <v>0</v>
      </c>
      <c r="B13" s="1" t="s">
        <v>13</v>
      </c>
      <c r="C13" s="2">
        <v>31.194259367126001</v>
      </c>
      <c r="D13" s="2">
        <v>27.507432580382901</v>
      </c>
      <c r="E13" s="3">
        <f t="shared" si="0"/>
        <v>3.6868267867431008</v>
      </c>
      <c r="F13" s="3">
        <f t="shared" si="1"/>
        <v>7.7652340168931439E-2</v>
      </c>
      <c r="G13" s="3">
        <f>AVERAGE(F13:F15)</f>
        <v>6.689379535378609E-2</v>
      </c>
      <c r="H13" s="3"/>
      <c r="I13" s="3"/>
    </row>
    <row r="14" spans="1:9" ht="18.45" customHeight="1">
      <c r="A14" s="1" t="s">
        <v>0</v>
      </c>
      <c r="B14" s="1" t="s">
        <v>13</v>
      </c>
      <c r="C14" s="2">
        <v>32.012949357620002</v>
      </c>
      <c r="D14" s="2">
        <v>27.507432580382901</v>
      </c>
      <c r="E14" s="3">
        <f t="shared" si="0"/>
        <v>4.5055167772371014</v>
      </c>
      <c r="F14" s="3">
        <f t="shared" si="1"/>
        <v>4.4025500720852109E-2</v>
      </c>
      <c r="G14" s="3"/>
      <c r="H14" s="3"/>
      <c r="I14" s="3"/>
    </row>
    <row r="15" spans="1:9" ht="18.45" customHeight="1">
      <c r="A15" s="1" t="s">
        <v>0</v>
      </c>
      <c r="B15" s="1" t="s">
        <v>13</v>
      </c>
      <c r="C15" s="2">
        <v>31.169371376529998</v>
      </c>
      <c r="D15" s="2">
        <v>27.507432580382901</v>
      </c>
      <c r="E15" s="3">
        <f t="shared" si="0"/>
        <v>3.6619387961470977</v>
      </c>
      <c r="F15" s="3">
        <f t="shared" si="1"/>
        <v>7.9003545171574735E-2</v>
      </c>
      <c r="G15" s="3"/>
      <c r="H15" s="3"/>
      <c r="I15" s="3"/>
    </row>
    <row r="16" spans="1:9" ht="18.45" customHeight="1">
      <c r="A16" s="1" t="s">
        <v>0</v>
      </c>
      <c r="B16" s="1" t="s">
        <v>14</v>
      </c>
      <c r="C16" s="2">
        <v>35.24317348452</v>
      </c>
      <c r="D16" s="2">
        <v>31.141183288529</v>
      </c>
      <c r="E16" s="3">
        <f t="shared" si="0"/>
        <v>4.1019901959910001</v>
      </c>
      <c r="F16" s="3">
        <f t="shared" si="1"/>
        <v>5.8234172567581129E-2</v>
      </c>
      <c r="G16" s="3">
        <f>AVERAGE(F16:F18)</f>
        <v>6.5773076496510166E-2</v>
      </c>
      <c r="H16" s="3"/>
      <c r="I16" s="3"/>
    </row>
    <row r="17" spans="1:9" ht="18.45" customHeight="1">
      <c r="A17" s="1" t="s">
        <v>0</v>
      </c>
      <c r="B17" s="1" t="s">
        <v>14</v>
      </c>
      <c r="C17" s="2">
        <v>35.124629753467303</v>
      </c>
      <c r="D17" s="2">
        <v>31.141183288529</v>
      </c>
      <c r="E17" s="3">
        <f t="shared" si="0"/>
        <v>3.9834464649383037</v>
      </c>
      <c r="F17" s="3">
        <f t="shared" si="1"/>
        <v>6.3221257212450505E-2</v>
      </c>
      <c r="G17" s="3"/>
      <c r="H17" s="3"/>
      <c r="I17" s="3"/>
    </row>
    <row r="18" spans="1:9" ht="18.45" customHeight="1">
      <c r="A18" s="1" t="s">
        <v>0</v>
      </c>
      <c r="B18" s="1" t="s">
        <v>14</v>
      </c>
      <c r="C18" s="2">
        <v>34.861627846128897</v>
      </c>
      <c r="D18" s="2">
        <v>31.141183288529</v>
      </c>
      <c r="E18" s="3">
        <f t="shared" si="0"/>
        <v>3.7204445575998975</v>
      </c>
      <c r="F18" s="3">
        <f t="shared" si="1"/>
        <v>7.5863799709498886E-2</v>
      </c>
      <c r="G18" s="3"/>
      <c r="H18" s="3"/>
      <c r="I18" s="3"/>
    </row>
    <row r="25" spans="1:9">
      <c r="A25" s="12"/>
      <c r="B25" s="12"/>
      <c r="C25" s="12"/>
      <c r="D25" s="12"/>
      <c r="E25" s="11"/>
      <c r="F25" s="11"/>
    </row>
    <row r="26" spans="1:9">
      <c r="A26" s="11"/>
      <c r="B26" s="11"/>
      <c r="C26" s="11"/>
      <c r="D26" s="11"/>
      <c r="E26" s="11"/>
      <c r="F26" s="11"/>
    </row>
    <row r="27" spans="1:9">
      <c r="A27" s="11"/>
      <c r="B27" s="11"/>
      <c r="C27" s="11"/>
      <c r="D27" s="11"/>
      <c r="E27" s="11"/>
      <c r="F27" s="11"/>
    </row>
  </sheetData>
  <mergeCells count="1">
    <mergeCell ref="A25:D25"/>
  </mergeCells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A22" sqref="A22"/>
    </sheetView>
  </sheetViews>
  <sheetFormatPr defaultColWidth="8.88671875" defaultRowHeight="14.4"/>
  <cols>
    <col min="1" max="1" width="22.6640625" customWidth="1"/>
    <col min="2" max="2" width="21.44140625" customWidth="1"/>
    <col min="3" max="4" width="7.77734375" customWidth="1"/>
    <col min="5" max="8" width="14.44140625" customWidth="1"/>
    <col min="10" max="10" width="14.44140625" customWidth="1"/>
  </cols>
  <sheetData>
    <row r="1" spans="1:10" ht="18.45" customHeight="1">
      <c r="A1" s="1" t="s">
        <v>1</v>
      </c>
      <c r="B1" s="1" t="s">
        <v>9</v>
      </c>
      <c r="C1" s="2">
        <v>33.145193845436701</v>
      </c>
      <c r="D1" s="2">
        <v>27.274592896335399</v>
      </c>
      <c r="E1" s="3">
        <f t="shared" ref="E1:E18" si="0">C1-D1</f>
        <v>5.8706009491013003</v>
      </c>
      <c r="F1" s="3">
        <f t="shared" ref="F1:F18" si="1">2^-E1</f>
        <v>1.7091218317618201E-2</v>
      </c>
      <c r="G1" s="3">
        <f>AVERAGE(F1:F9)</f>
        <v>1.7211399636043699E-2</v>
      </c>
      <c r="H1" s="3">
        <f>G1/G1</f>
        <v>1</v>
      </c>
      <c r="I1" s="11"/>
      <c r="J1" s="3">
        <f>STDEVA(F1:F9)</f>
        <v>5.6262542771790599E-3</v>
      </c>
    </row>
    <row r="2" spans="1:10" ht="18.45" customHeight="1">
      <c r="A2" s="1" t="s">
        <v>1</v>
      </c>
      <c r="B2" s="1" t="s">
        <v>9</v>
      </c>
      <c r="C2" s="2">
        <v>32.845154384579502</v>
      </c>
      <c r="D2" s="2">
        <v>27.274592896335399</v>
      </c>
      <c r="E2" s="3">
        <f t="shared" si="0"/>
        <v>5.5705614882440999</v>
      </c>
      <c r="F2" s="3">
        <f t="shared" si="1"/>
        <v>2.1042333494856302E-2</v>
      </c>
      <c r="G2" s="3">
        <f>AVERAGE(F1:F3)</f>
        <v>1.8503980909456999E-2</v>
      </c>
      <c r="H2" s="3"/>
      <c r="I2" s="11"/>
      <c r="J2" s="11"/>
    </row>
    <row r="3" spans="1:10" ht="18.45" customHeight="1">
      <c r="A3" s="1" t="s">
        <v>1</v>
      </c>
      <c r="B3" s="1" t="s">
        <v>9</v>
      </c>
      <c r="C3" s="2">
        <v>33.121154578475902</v>
      </c>
      <c r="D3" s="2">
        <v>27.274592896335399</v>
      </c>
      <c r="E3" s="3">
        <f t="shared" si="0"/>
        <v>5.8465616821405</v>
      </c>
      <c r="F3" s="3">
        <f t="shared" si="1"/>
        <v>1.7378390915896502E-2</v>
      </c>
      <c r="G3" s="3"/>
      <c r="H3" s="3"/>
      <c r="I3" s="11"/>
      <c r="J3" s="11"/>
    </row>
    <row r="4" spans="1:10" ht="18.45" customHeight="1">
      <c r="A4" s="1" t="s">
        <v>1</v>
      </c>
      <c r="B4" s="1" t="s">
        <v>10</v>
      </c>
      <c r="C4" s="2">
        <v>34.218193840636602</v>
      </c>
      <c r="D4" s="2">
        <v>27.7741616494949</v>
      </c>
      <c r="E4" s="3">
        <f t="shared" si="0"/>
        <v>6.4440321911416998</v>
      </c>
      <c r="F4" s="3">
        <f t="shared" si="1"/>
        <v>1.14855822825958E-2</v>
      </c>
      <c r="G4" s="3">
        <f>AVERAGE(F4:F6)</f>
        <v>1.8675816183728301E-2</v>
      </c>
      <c r="H4" s="3"/>
      <c r="I4" s="11"/>
      <c r="J4" s="11"/>
    </row>
    <row r="5" spans="1:10" ht="18.45" customHeight="1">
      <c r="A5" s="1" t="s">
        <v>1</v>
      </c>
      <c r="B5" s="1" t="s">
        <v>10</v>
      </c>
      <c r="C5" s="2">
        <v>33.8326879737197</v>
      </c>
      <c r="D5" s="2">
        <v>27.7741616494949</v>
      </c>
      <c r="E5" s="3">
        <f t="shared" si="0"/>
        <v>6.0585263242248004</v>
      </c>
      <c r="F5" s="3">
        <f t="shared" si="1"/>
        <v>1.50038200547742E-2</v>
      </c>
      <c r="G5" s="3"/>
      <c r="H5" s="3"/>
      <c r="I5" s="11"/>
      <c r="J5" s="11"/>
    </row>
    <row r="6" spans="1:10" ht="18.45" customHeight="1">
      <c r="A6" s="1" t="s">
        <v>1</v>
      </c>
      <c r="B6" s="1" t="s">
        <v>10</v>
      </c>
      <c r="C6" s="2">
        <v>32.855443436689598</v>
      </c>
      <c r="D6" s="2">
        <v>27.7741616494949</v>
      </c>
      <c r="E6" s="3">
        <f t="shared" si="0"/>
        <v>5.0812817871947003</v>
      </c>
      <c r="F6" s="3">
        <f t="shared" si="1"/>
        <v>2.9538046213814902E-2</v>
      </c>
      <c r="G6" s="3"/>
      <c r="H6" s="3"/>
      <c r="I6" s="11"/>
      <c r="J6" s="11"/>
    </row>
    <row r="7" spans="1:10" ht="18.45" customHeight="1">
      <c r="A7" s="1" t="s">
        <v>1</v>
      </c>
      <c r="B7" s="1" t="s">
        <v>11</v>
      </c>
      <c r="C7" s="2">
        <v>29.365743458789201</v>
      </c>
      <c r="D7" s="2">
        <v>23.585359172398199</v>
      </c>
      <c r="E7" s="3">
        <f t="shared" si="0"/>
        <v>5.7803842863910004</v>
      </c>
      <c r="F7" s="3">
        <f t="shared" si="1"/>
        <v>1.8194115330627501E-2</v>
      </c>
      <c r="G7" s="3">
        <f>AVERAGE(F7:F9)</f>
        <v>1.4454401814945899E-2</v>
      </c>
      <c r="H7" s="3"/>
      <c r="I7" s="11"/>
      <c r="J7" s="11"/>
    </row>
    <row r="8" spans="1:10" ht="18.45" customHeight="1">
      <c r="A8" s="1" t="s">
        <v>1</v>
      </c>
      <c r="B8" s="1" t="s">
        <v>11</v>
      </c>
      <c r="C8" s="2">
        <v>29.7246793659757</v>
      </c>
      <c r="D8" s="2">
        <v>23.585359172398199</v>
      </c>
      <c r="E8" s="3">
        <f t="shared" si="0"/>
        <v>6.1393201935775004</v>
      </c>
      <c r="F8" s="3">
        <f t="shared" si="1"/>
        <v>1.4186670069819701E-2</v>
      </c>
      <c r="G8" s="3"/>
      <c r="H8" s="3"/>
      <c r="I8" s="11"/>
      <c r="J8" s="11"/>
    </row>
    <row r="9" spans="1:10" ht="18.45" customHeight="1">
      <c r="A9" s="1" t="s">
        <v>1</v>
      </c>
      <c r="B9" s="1" t="s">
        <v>11</v>
      </c>
      <c r="C9" s="2">
        <v>30.094019365995699</v>
      </c>
      <c r="D9" s="2">
        <v>23.585359172398199</v>
      </c>
      <c r="E9" s="3">
        <f t="shared" si="0"/>
        <v>6.5086601935974997</v>
      </c>
      <c r="F9" s="3">
        <f t="shared" si="1"/>
        <v>1.09824200443906E-2</v>
      </c>
      <c r="G9" s="3"/>
      <c r="H9" s="3"/>
      <c r="I9" s="11"/>
      <c r="J9" s="11"/>
    </row>
    <row r="10" spans="1:10" ht="18.45" customHeight="1">
      <c r="A10" s="1" t="s">
        <v>1</v>
      </c>
      <c r="B10" s="1" t="s">
        <v>12</v>
      </c>
      <c r="C10" s="2">
        <v>35.271453724635002</v>
      </c>
      <c r="D10" s="2">
        <v>30.390979180759501</v>
      </c>
      <c r="E10" s="3">
        <f t="shared" si="0"/>
        <v>4.8804745438754997</v>
      </c>
      <c r="F10" s="3">
        <f t="shared" si="1"/>
        <v>3.3949295717798901E-2</v>
      </c>
      <c r="G10" s="3">
        <f>AVERAGE(F10:F18)</f>
        <v>4.5593617237031397E-2</v>
      </c>
      <c r="H10" s="3">
        <f>G10/G1</f>
        <v>2.6490359994634201</v>
      </c>
      <c r="I10" s="11"/>
      <c r="J10" s="3">
        <f>STDEV(F10:F18)</f>
        <v>1.6633664384621199E-2</v>
      </c>
    </row>
    <row r="11" spans="1:10" ht="18.45" customHeight="1">
      <c r="A11" s="1" t="s">
        <v>1</v>
      </c>
      <c r="B11" s="1" t="s">
        <v>12</v>
      </c>
      <c r="C11" s="2">
        <v>35.230487594741298</v>
      </c>
      <c r="D11" s="2">
        <v>30.390979180759501</v>
      </c>
      <c r="E11" s="3">
        <f t="shared" si="0"/>
        <v>4.8395084139818003</v>
      </c>
      <c r="F11" s="3">
        <f t="shared" si="1"/>
        <v>3.4927122156069898E-2</v>
      </c>
      <c r="G11" s="3">
        <f>AVERAGE(F10:F12)</f>
        <v>4.7991509527104403E-2</v>
      </c>
      <c r="H11" s="3"/>
      <c r="I11" s="11"/>
      <c r="J11" s="11"/>
    </row>
    <row r="12" spans="1:10" ht="18.45" customHeight="1">
      <c r="A12" s="1" t="s">
        <v>1</v>
      </c>
      <c r="B12" s="1" t="s">
        <v>12</v>
      </c>
      <c r="C12" s="2">
        <v>34.126058757166</v>
      </c>
      <c r="D12" s="2">
        <v>30.390979180759501</v>
      </c>
      <c r="E12" s="3">
        <f t="shared" si="0"/>
        <v>3.7350795764065001</v>
      </c>
      <c r="F12" s="3">
        <f t="shared" si="1"/>
        <v>7.5098110707444404E-2</v>
      </c>
      <c r="G12" s="3"/>
      <c r="H12" s="3"/>
      <c r="I12" s="11"/>
      <c r="J12" s="11"/>
    </row>
    <row r="13" spans="1:10" ht="18.45" customHeight="1">
      <c r="A13" s="1" t="s">
        <v>1</v>
      </c>
      <c r="B13" s="1" t="s">
        <v>13</v>
      </c>
      <c r="C13" s="2">
        <v>32.799359384006003</v>
      </c>
      <c r="D13" s="2">
        <v>27.507432580382901</v>
      </c>
      <c r="E13" s="3">
        <f t="shared" si="0"/>
        <v>5.2919268036230998</v>
      </c>
      <c r="F13" s="3">
        <f t="shared" si="1"/>
        <v>2.5525325988759898E-2</v>
      </c>
      <c r="G13" s="3">
        <f>AVERAGE(F13:F15)</f>
        <v>4.0472352930941098E-2</v>
      </c>
      <c r="H13" s="3"/>
      <c r="I13" s="11"/>
      <c r="J13" s="11"/>
    </row>
    <row r="14" spans="1:10" ht="18.45" customHeight="1">
      <c r="A14" s="1" t="s">
        <v>1</v>
      </c>
      <c r="B14" s="1" t="s">
        <v>13</v>
      </c>
      <c r="C14" s="2">
        <v>32.31935935456</v>
      </c>
      <c r="D14" s="2">
        <v>27.507432580382901</v>
      </c>
      <c r="E14" s="3">
        <f t="shared" si="0"/>
        <v>4.8119267741770999</v>
      </c>
      <c r="F14" s="3">
        <f t="shared" si="1"/>
        <v>3.5601287480989299E-2</v>
      </c>
      <c r="G14" s="3"/>
      <c r="H14" s="3"/>
      <c r="I14" s="11"/>
      <c r="J14" s="11"/>
    </row>
    <row r="15" spans="1:10" ht="18.45" customHeight="1">
      <c r="A15" s="1" t="s">
        <v>1</v>
      </c>
      <c r="B15" s="1" t="s">
        <v>13</v>
      </c>
      <c r="C15" s="2">
        <v>31.559359384570001</v>
      </c>
      <c r="D15" s="2">
        <v>27.507432580382901</v>
      </c>
      <c r="E15" s="3">
        <f t="shared" si="0"/>
        <v>4.0519268041870999</v>
      </c>
      <c r="F15" s="3">
        <f t="shared" si="1"/>
        <v>6.0290445323074301E-2</v>
      </c>
      <c r="G15" s="3"/>
      <c r="H15" s="3"/>
      <c r="I15" s="11"/>
      <c r="J15" s="11"/>
    </row>
    <row r="16" spans="1:10" ht="18.45" customHeight="1">
      <c r="A16" s="1" t="s">
        <v>1</v>
      </c>
      <c r="B16" s="1" t="s">
        <v>14</v>
      </c>
      <c r="C16" s="2">
        <v>35.553158484210002</v>
      </c>
      <c r="D16" s="2">
        <v>31.141183288529</v>
      </c>
      <c r="E16" s="3">
        <f t="shared" si="0"/>
        <v>4.4119751956810003</v>
      </c>
      <c r="F16" s="3">
        <f t="shared" si="1"/>
        <v>4.6974603819026003E-2</v>
      </c>
      <c r="G16" s="3">
        <f>AVERAGE(F16:F18)</f>
        <v>4.8316989253048698E-2</v>
      </c>
      <c r="H16" s="3"/>
      <c r="I16" s="11"/>
      <c r="J16" s="11"/>
    </row>
    <row r="17" spans="1:10" ht="18.45" customHeight="1">
      <c r="A17" s="1" t="s">
        <v>1</v>
      </c>
      <c r="B17" s="1" t="s">
        <v>14</v>
      </c>
      <c r="C17" s="2">
        <v>35.9467295431972</v>
      </c>
      <c r="D17" s="2">
        <v>31.141183288529</v>
      </c>
      <c r="E17" s="3">
        <f t="shared" si="0"/>
        <v>4.8055462546682</v>
      </c>
      <c r="F17" s="3">
        <f t="shared" si="1"/>
        <v>3.57590878170592E-2</v>
      </c>
      <c r="G17" s="3"/>
      <c r="H17" s="3"/>
      <c r="I17" s="11"/>
      <c r="J17" s="11"/>
    </row>
    <row r="18" spans="1:10" ht="18.45" customHeight="1">
      <c r="A18" s="1" t="s">
        <v>1</v>
      </c>
      <c r="B18" s="1" t="s">
        <v>14</v>
      </c>
      <c r="C18" s="2">
        <v>35.1477242433442</v>
      </c>
      <c r="D18" s="2">
        <v>31.141183288529</v>
      </c>
      <c r="E18" s="3">
        <f t="shared" si="0"/>
        <v>4.0065409548151996</v>
      </c>
      <c r="F18" s="3">
        <f t="shared" si="1"/>
        <v>6.2217276123060897E-2</v>
      </c>
      <c r="G18" s="3"/>
      <c r="H18" s="3"/>
      <c r="I18" s="11"/>
      <c r="J18" s="11"/>
    </row>
  </sheetData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"/>
  <sheetViews>
    <sheetView topLeftCell="B1" workbookViewId="0">
      <selection activeCell="B1" sqref="B1:B18"/>
    </sheetView>
  </sheetViews>
  <sheetFormatPr defaultColWidth="8.88671875" defaultRowHeight="14.4"/>
  <cols>
    <col min="1" max="1" width="23.77734375" customWidth="1"/>
    <col min="2" max="2" width="21.44140625" customWidth="1"/>
    <col min="3" max="4" width="7.77734375" customWidth="1"/>
    <col min="5" max="5" width="8" customWidth="1"/>
    <col min="6" max="6" width="7.21875" customWidth="1"/>
    <col min="7" max="7" width="8.33203125" customWidth="1"/>
    <col min="8" max="9" width="14.44140625" customWidth="1"/>
  </cols>
  <sheetData>
    <row r="1" spans="1:9" ht="18.45" customHeight="1">
      <c r="A1" s="5" t="s">
        <v>2</v>
      </c>
      <c r="B1" s="1" t="s">
        <v>9</v>
      </c>
      <c r="C1" s="6">
        <v>29.1245928963354</v>
      </c>
      <c r="D1" s="6">
        <v>27.274592896335399</v>
      </c>
      <c r="E1" s="10">
        <v>1.85</v>
      </c>
      <c r="F1" s="7">
        <v>0.27739236801696099</v>
      </c>
      <c r="G1" s="7">
        <v>16.992960074031998</v>
      </c>
      <c r="H1" s="8">
        <f>F1/G1</f>
        <v>1.6323958086670348E-2</v>
      </c>
      <c r="I1" s="8">
        <f>AVERAGE(H1:H3)</f>
        <v>1.6708004162696556E-2</v>
      </c>
    </row>
    <row r="2" spans="1:9" ht="18.45" customHeight="1">
      <c r="A2" s="5" t="s">
        <v>3</v>
      </c>
      <c r="B2" s="1" t="s">
        <v>9</v>
      </c>
      <c r="C2" s="6">
        <v>29.064592896335402</v>
      </c>
      <c r="D2" s="6">
        <v>27.274592896335399</v>
      </c>
      <c r="E2" s="7">
        <v>1.79</v>
      </c>
      <c r="F2" s="7">
        <v>0.28917204597632201</v>
      </c>
      <c r="G2" s="9"/>
      <c r="H2" s="8">
        <f>F2/G1</f>
        <v>1.7017167386759405E-2</v>
      </c>
      <c r="I2" s="8"/>
    </row>
    <row r="3" spans="1:9" ht="18.45" customHeight="1">
      <c r="A3" s="5" t="s">
        <v>3</v>
      </c>
      <c r="B3" s="1" t="s">
        <v>9</v>
      </c>
      <c r="C3" s="6">
        <v>29.084592896335401</v>
      </c>
      <c r="D3" s="6">
        <v>27.274592896335399</v>
      </c>
      <c r="E3" s="7">
        <v>1.81</v>
      </c>
      <c r="F3" s="7">
        <v>0.28519092896710602</v>
      </c>
      <c r="G3" s="9"/>
      <c r="H3" s="8">
        <f>F3/G1</f>
        <v>1.6782887014659915E-2</v>
      </c>
      <c r="I3" s="8"/>
    </row>
    <row r="4" spans="1:9" ht="18.45" customHeight="1">
      <c r="A4" s="5" t="s">
        <v>3</v>
      </c>
      <c r="B4" s="1" t="s">
        <v>10</v>
      </c>
      <c r="C4" s="6">
        <v>29.5241616494949</v>
      </c>
      <c r="D4" s="6">
        <v>27.7741616494949</v>
      </c>
      <c r="E4" s="7">
        <v>1.75</v>
      </c>
      <c r="F4" s="7">
        <v>0.29730177875067998</v>
      </c>
      <c r="G4" s="7">
        <v>16.992960074031998</v>
      </c>
      <c r="H4" s="8">
        <f>F4/G4</f>
        <v>1.7495585080848003E-2</v>
      </c>
      <c r="I4" s="8">
        <f>AVERAGE(H4:H6)</f>
        <v>1.714560655538926E-2</v>
      </c>
    </row>
    <row r="5" spans="1:9" ht="18.45" customHeight="1">
      <c r="A5" s="5" t="s">
        <v>3</v>
      </c>
      <c r="B5" s="1" t="s">
        <v>10</v>
      </c>
      <c r="C5" s="6">
        <v>29.624161649494901</v>
      </c>
      <c r="D5" s="6">
        <v>27.7741616494949</v>
      </c>
      <c r="E5" s="7">
        <v>1.85</v>
      </c>
      <c r="F5" s="7">
        <v>0.27739236801696099</v>
      </c>
      <c r="G5" s="9"/>
      <c r="H5" s="8">
        <f>F5/G4</f>
        <v>1.6323958086670348E-2</v>
      </c>
      <c r="I5" s="8"/>
    </row>
    <row r="6" spans="1:9" ht="18.45" customHeight="1">
      <c r="A6" s="5" t="s">
        <v>3</v>
      </c>
      <c r="B6" s="1" t="s">
        <v>10</v>
      </c>
      <c r="C6" s="6">
        <v>29.514161649494898</v>
      </c>
      <c r="D6" s="6">
        <v>27.7741616494949</v>
      </c>
      <c r="E6" s="7">
        <v>1.74</v>
      </c>
      <c r="F6" s="7">
        <v>0.29936967615473198</v>
      </c>
      <c r="G6" s="9"/>
      <c r="H6" s="8">
        <f>F6/G4</f>
        <v>1.7617276498649428E-2</v>
      </c>
      <c r="I6" s="8"/>
    </row>
    <row r="7" spans="1:9" ht="18.45" customHeight="1">
      <c r="A7" s="5" t="s">
        <v>3</v>
      </c>
      <c r="B7" s="1" t="s">
        <v>11</v>
      </c>
      <c r="C7" s="6">
        <v>25.4053591723982</v>
      </c>
      <c r="D7" s="6">
        <v>23.585359172398199</v>
      </c>
      <c r="E7" s="7">
        <v>1.82</v>
      </c>
      <c r="F7" s="7">
        <v>0.28322097132395002</v>
      </c>
      <c r="G7" s="7">
        <v>16.992960074031998</v>
      </c>
      <c r="H7" s="8">
        <f>F7/G7</f>
        <v>1.6666959146026457E-2</v>
      </c>
      <c r="I7" s="8">
        <f>AVERAGE(H7:H9)</f>
        <v>1.6639757329149182E-2</v>
      </c>
    </row>
    <row r="8" spans="1:9" ht="18.45" customHeight="1">
      <c r="A8" s="5" t="s">
        <v>3</v>
      </c>
      <c r="B8" s="1" t="s">
        <v>11</v>
      </c>
      <c r="C8" s="6">
        <v>25.345359172398201</v>
      </c>
      <c r="D8" s="6">
        <v>23.585359172398199</v>
      </c>
      <c r="E8" s="7">
        <v>1.76</v>
      </c>
      <c r="F8" s="7">
        <v>0.29524816535738302</v>
      </c>
      <c r="G8" s="9"/>
      <c r="H8" s="8">
        <f>F8/G7</f>
        <v>1.737473424707036E-2</v>
      </c>
      <c r="I8" s="8"/>
    </row>
    <row r="9" spans="1:9" ht="18.45" customHeight="1">
      <c r="A9" s="5" t="s">
        <v>3</v>
      </c>
      <c r="B9" s="1" t="s">
        <v>11</v>
      </c>
      <c r="C9" s="6">
        <v>25.4753591723982</v>
      </c>
      <c r="D9" s="6">
        <v>23.585359172398199</v>
      </c>
      <c r="E9" s="7">
        <v>1.89</v>
      </c>
      <c r="F9" s="7">
        <v>0.26980705912610697</v>
      </c>
      <c r="G9" s="9"/>
      <c r="H9" s="8">
        <f>F9/G7</f>
        <v>1.5877578594350725E-2</v>
      </c>
      <c r="I9" s="8"/>
    </row>
    <row r="10" spans="1:9" ht="18.45" customHeight="1">
      <c r="A10" s="5" t="s">
        <v>3</v>
      </c>
      <c r="B10" s="1" t="s">
        <v>12</v>
      </c>
      <c r="C10" s="6">
        <v>30.350979180759499</v>
      </c>
      <c r="D10" s="6">
        <v>30.390979180759501</v>
      </c>
      <c r="E10" s="7">
        <v>-0.04</v>
      </c>
      <c r="F10" s="7">
        <v>1.0281138266560701</v>
      </c>
      <c r="G10" s="7">
        <v>16.992960074031998</v>
      </c>
      <c r="H10" s="8">
        <f>F10/G10</f>
        <v>6.0502338743630368E-2</v>
      </c>
      <c r="I10" s="8">
        <f>AVERAGE(H10:H12)</f>
        <v>6.0024465972442785E-2</v>
      </c>
    </row>
    <row r="11" spans="1:9" ht="18.45" customHeight="1">
      <c r="A11" s="5" t="s">
        <v>3</v>
      </c>
      <c r="B11" s="1" t="s">
        <v>12</v>
      </c>
      <c r="C11" s="6">
        <v>30.460979180759502</v>
      </c>
      <c r="D11" s="6">
        <v>30.390979180759501</v>
      </c>
      <c r="E11" s="7">
        <v>7.0000000000000007E-2</v>
      </c>
      <c r="F11" s="7">
        <v>0.95263799804393701</v>
      </c>
      <c r="G11" s="9"/>
      <c r="H11" s="8">
        <f>F11/G10</f>
        <v>5.6060744796294935E-2</v>
      </c>
      <c r="I11" s="8"/>
    </row>
    <row r="12" spans="1:9" ht="18.45" customHeight="1">
      <c r="A12" s="5" t="s">
        <v>3</v>
      </c>
      <c r="B12" s="1" t="s">
        <v>12</v>
      </c>
      <c r="C12" s="6">
        <v>30.280979180759498</v>
      </c>
      <c r="D12" s="6">
        <v>30.390979180759501</v>
      </c>
      <c r="E12" s="7">
        <v>-0.11</v>
      </c>
      <c r="F12" s="7">
        <v>1.0792282365044299</v>
      </c>
      <c r="G12" s="9"/>
      <c r="H12" s="8">
        <f>F12/G10</f>
        <v>6.3510314377403024E-2</v>
      </c>
      <c r="I12" s="8"/>
    </row>
    <row r="13" spans="1:9" ht="18.45" customHeight="1">
      <c r="A13" s="5" t="s">
        <v>3</v>
      </c>
      <c r="B13" s="1" t="s">
        <v>13</v>
      </c>
      <c r="C13" s="6">
        <v>27.607432580382898</v>
      </c>
      <c r="D13" s="6">
        <v>27.507432580382901</v>
      </c>
      <c r="E13" s="7">
        <v>0.1</v>
      </c>
      <c r="F13" s="7">
        <v>0.93303299153680697</v>
      </c>
      <c r="G13" s="7">
        <v>16.992960074031998</v>
      </c>
      <c r="H13" s="8">
        <f>F13/G13</f>
        <v>5.4907031351331945E-2</v>
      </c>
      <c r="I13" s="8">
        <f>AVERAGE(H13:H15)</f>
        <v>5.7426958417861551E-2</v>
      </c>
    </row>
    <row r="14" spans="1:9" ht="18.45" customHeight="1">
      <c r="A14" s="5" t="s">
        <v>3</v>
      </c>
      <c r="B14" s="1" t="s">
        <v>13</v>
      </c>
      <c r="C14" s="6">
        <v>27.4574325803829</v>
      </c>
      <c r="D14" s="6">
        <v>27.507432580382901</v>
      </c>
      <c r="E14" s="7">
        <v>-0.05</v>
      </c>
      <c r="F14" s="7">
        <v>1.03526492384138</v>
      </c>
      <c r="G14" s="9"/>
      <c r="H14" s="8">
        <f>F14/G13</f>
        <v>6.0923165789310181E-2</v>
      </c>
      <c r="I14" s="8"/>
    </row>
    <row r="15" spans="1:9" ht="18.45" customHeight="1">
      <c r="A15" s="5" t="s">
        <v>3</v>
      </c>
      <c r="B15" s="1" t="s">
        <v>13</v>
      </c>
      <c r="C15" s="6">
        <v>27.567432580382899</v>
      </c>
      <c r="D15" s="6">
        <v>27.507432580382901</v>
      </c>
      <c r="E15" s="7">
        <v>0.06</v>
      </c>
      <c r="F15" s="7">
        <v>0.95926411932526401</v>
      </c>
      <c r="G15" s="9"/>
      <c r="H15" s="8">
        <f>F15/G13</f>
        <v>5.6450678112942507E-2</v>
      </c>
      <c r="I15" s="8"/>
    </row>
    <row r="16" spans="1:9" ht="18.45" customHeight="1">
      <c r="A16" s="5" t="s">
        <v>3</v>
      </c>
      <c r="B16" s="1" t="s">
        <v>14</v>
      </c>
      <c r="C16" s="6">
        <v>31.171183288529001</v>
      </c>
      <c r="D16" s="6">
        <v>31.141183288529</v>
      </c>
      <c r="E16" s="7">
        <v>0.03</v>
      </c>
      <c r="F16" s="7">
        <v>0.97942029758692695</v>
      </c>
      <c r="G16" s="7">
        <v>16.992960074031998</v>
      </c>
      <c r="H16" s="8">
        <f>F16/G16</f>
        <v>5.7636826857707983E-2</v>
      </c>
      <c r="I16" s="8">
        <f>AVERAGE(H16:H18)</f>
        <v>5.7918963379318088E-2</v>
      </c>
    </row>
    <row r="17" spans="1:9" ht="18.45" customHeight="1">
      <c r="A17" s="5" t="s">
        <v>3</v>
      </c>
      <c r="B17" s="1" t="s">
        <v>14</v>
      </c>
      <c r="C17" s="6">
        <v>31.121183288529</v>
      </c>
      <c r="D17" s="6">
        <v>31.141183288529</v>
      </c>
      <c r="E17" s="7">
        <v>-0.02</v>
      </c>
      <c r="F17" s="7">
        <v>1.01395947979003</v>
      </c>
      <c r="G17" s="9"/>
      <c r="H17" s="8">
        <f>F17/G16</f>
        <v>5.9669385167303766E-2</v>
      </c>
      <c r="I17" s="8"/>
    </row>
    <row r="18" spans="1:9" ht="18.45" customHeight="1">
      <c r="A18" s="5" t="s">
        <v>3</v>
      </c>
      <c r="B18" s="1" t="s">
        <v>14</v>
      </c>
      <c r="C18" s="6">
        <v>31.201183288528998</v>
      </c>
      <c r="D18" s="6">
        <v>31.141183288529</v>
      </c>
      <c r="E18" s="7">
        <v>0.06</v>
      </c>
      <c r="F18" s="7">
        <v>0.95926411932526401</v>
      </c>
      <c r="G18" s="9"/>
      <c r="H18" s="8">
        <f>F18/G16</f>
        <v>5.6450678112942507E-2</v>
      </c>
      <c r="I18" s="8"/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8"/>
  <sheetViews>
    <sheetView workbookViewId="0">
      <selection activeCell="B1" sqref="B1:B18"/>
    </sheetView>
  </sheetViews>
  <sheetFormatPr defaultColWidth="8.88671875" defaultRowHeight="14.4"/>
  <cols>
    <col min="1" max="1" width="7.109375" customWidth="1"/>
    <col min="2" max="2" width="21.44140625" customWidth="1"/>
    <col min="3" max="4" width="7.77734375" customWidth="1"/>
    <col min="5" max="5" width="8" customWidth="1"/>
    <col min="6" max="7" width="8.33203125" customWidth="1"/>
    <col min="8" max="9" width="14.44140625" customWidth="1"/>
  </cols>
  <sheetData>
    <row r="1" spans="1:9" ht="18.45" customHeight="1">
      <c r="A1" s="5" t="s">
        <v>4</v>
      </c>
      <c r="B1" s="1" t="s">
        <v>9</v>
      </c>
      <c r="C1" s="6">
        <v>23.182968871072902</v>
      </c>
      <c r="D1" s="6">
        <v>27.274592896335399</v>
      </c>
      <c r="E1" s="7">
        <v>-4.0916240252625</v>
      </c>
      <c r="F1" s="7">
        <v>17.049104102175701</v>
      </c>
      <c r="G1" s="7">
        <f>AVERAGE(F1:F3)</f>
        <v>16.992960074031966</v>
      </c>
      <c r="H1" s="8">
        <f>F1/G1</f>
        <v>1.0033039581037757</v>
      </c>
      <c r="I1" s="8">
        <f>AVERAGE(H1:H3)</f>
        <v>1</v>
      </c>
    </row>
    <row r="2" spans="1:9" ht="18.45" customHeight="1">
      <c r="A2" s="5" t="s">
        <v>4</v>
      </c>
      <c r="B2" s="1" t="s">
        <v>9</v>
      </c>
      <c r="C2" s="6">
        <v>23.147722848112601</v>
      </c>
      <c r="D2" s="6">
        <v>27.274592896335399</v>
      </c>
      <c r="E2" s="7">
        <v>-4.1268700482228002</v>
      </c>
      <c r="F2" s="7">
        <v>17.470754970429802</v>
      </c>
      <c r="G2" s="9"/>
      <c r="H2" s="8">
        <f>F2/G1</f>
        <v>1.0281172258580178</v>
      </c>
      <c r="I2" s="8"/>
    </row>
    <row r="3" spans="1:9" ht="18.45" customHeight="1">
      <c r="A3" s="5" t="s">
        <v>4</v>
      </c>
      <c r="B3" s="1" t="s">
        <v>9</v>
      </c>
      <c r="C3" s="6">
        <v>23.233786263062001</v>
      </c>
      <c r="D3" s="6">
        <v>27.274592896335399</v>
      </c>
      <c r="E3" s="7">
        <v>-4.0408066332733998</v>
      </c>
      <c r="F3" s="7">
        <v>16.4590211494904</v>
      </c>
      <c r="G3" s="9"/>
      <c r="H3" s="8">
        <f>F3/G1</f>
        <v>0.96857881603820672</v>
      </c>
      <c r="I3" s="8"/>
    </row>
    <row r="4" spans="1:9" ht="18.45" customHeight="1">
      <c r="A4" s="5" t="s">
        <v>4</v>
      </c>
      <c r="B4" s="1" t="s">
        <v>10</v>
      </c>
      <c r="C4" s="6">
        <v>23.686698739721901</v>
      </c>
      <c r="D4" s="6">
        <v>27.7741616494949</v>
      </c>
      <c r="E4" s="7">
        <v>-4.0874629097730004</v>
      </c>
      <c r="F4" s="7">
        <v>17.000000807436901</v>
      </c>
      <c r="G4" s="7">
        <v>16.992960074031998</v>
      </c>
      <c r="H4" s="8">
        <f>F4/G4</f>
        <v>1.0004143323690651</v>
      </c>
      <c r="I4" s="8">
        <f>AVERAGE(H4:H6)</f>
        <v>0.99663613831733466</v>
      </c>
    </row>
    <row r="5" spans="1:9" ht="18.45" customHeight="1">
      <c r="A5" s="5" t="s">
        <v>4</v>
      </c>
      <c r="B5" s="1" t="s">
        <v>10</v>
      </c>
      <c r="C5" s="6">
        <v>23.621381967638801</v>
      </c>
      <c r="D5" s="6">
        <v>27.7741616494949</v>
      </c>
      <c r="E5" s="7">
        <v>-4.1527796818561002</v>
      </c>
      <c r="F5" s="7">
        <v>17.787349955051901</v>
      </c>
      <c r="G5" s="9"/>
      <c r="H5" s="8">
        <f>F5/G4</f>
        <v>1.0467481755714745</v>
      </c>
      <c r="I5" s="8"/>
    </row>
    <row r="6" spans="1:9" ht="18.45" customHeight="1">
      <c r="A6" s="5" t="s">
        <v>4</v>
      </c>
      <c r="B6" s="1" t="s">
        <v>10</v>
      </c>
      <c r="C6" s="6">
        <v>23.772355484230399</v>
      </c>
      <c r="D6" s="6">
        <v>27.7741616494949</v>
      </c>
      <c r="E6" s="7">
        <v>-4.0018061652645001</v>
      </c>
      <c r="F6" s="7">
        <v>16.0200435578029</v>
      </c>
      <c r="G6" s="9"/>
      <c r="H6" s="8">
        <f>F6/G4</f>
        <v>0.94274590701146455</v>
      </c>
      <c r="I6" s="8"/>
    </row>
    <row r="7" spans="1:9" ht="18.45" customHeight="1">
      <c r="A7" s="5" t="s">
        <v>4</v>
      </c>
      <c r="B7" s="1" t="s">
        <v>11</v>
      </c>
      <c r="C7" s="6">
        <v>19.465359172398198</v>
      </c>
      <c r="D7" s="6">
        <v>23.585359172398199</v>
      </c>
      <c r="E7" s="7">
        <v>-4.12</v>
      </c>
      <c r="F7" s="7">
        <v>17.3877578004169</v>
      </c>
      <c r="G7" s="7">
        <v>16.992960074031998</v>
      </c>
      <c r="H7" s="8">
        <f>F7/G7</f>
        <v>1.0232330167707635</v>
      </c>
      <c r="I7" s="8">
        <f>AVERAGE(H7:H9)</f>
        <v>1.0115502343089637</v>
      </c>
    </row>
    <row r="8" spans="1:9" ht="18.45" customHeight="1">
      <c r="A8" s="5" t="s">
        <v>4</v>
      </c>
      <c r="B8" s="1" t="s">
        <v>11</v>
      </c>
      <c r="C8" s="6">
        <v>19.4753591723982</v>
      </c>
      <c r="D8" s="6">
        <v>23.585359172398199</v>
      </c>
      <c r="E8" s="7">
        <v>-4.1100000000000003</v>
      </c>
      <c r="F8" s="7">
        <v>17.2676517840708</v>
      </c>
      <c r="G8" s="9"/>
      <c r="H8" s="8">
        <f>F8/G7</f>
        <v>1.0161650300384437</v>
      </c>
      <c r="I8" s="8"/>
    </row>
    <row r="9" spans="1:9" ht="18.45" customHeight="1">
      <c r="A9" s="5" t="s">
        <v>4</v>
      </c>
      <c r="B9" s="1" t="s">
        <v>11</v>
      </c>
      <c r="C9" s="6">
        <v>19.505359172398201</v>
      </c>
      <c r="D9" s="6">
        <v>23.585359172398199</v>
      </c>
      <c r="E9" s="7">
        <v>-4.08</v>
      </c>
      <c r="F9" s="7">
        <v>16.912288648982098</v>
      </c>
      <c r="G9" s="9"/>
      <c r="H9" s="8">
        <f>F9/G7</f>
        <v>0.99525265611768376</v>
      </c>
      <c r="I9" s="8"/>
    </row>
    <row r="10" spans="1:9" ht="18.45" customHeight="1">
      <c r="A10" s="5" t="s">
        <v>4</v>
      </c>
      <c r="B10" s="1" t="s">
        <v>12</v>
      </c>
      <c r="C10" s="6">
        <v>31.370979180759502</v>
      </c>
      <c r="D10" s="6">
        <v>30.390979180759501</v>
      </c>
      <c r="E10" s="7">
        <v>0.98</v>
      </c>
      <c r="F10" s="7">
        <v>0.50697973989501499</v>
      </c>
      <c r="G10" s="7">
        <v>16.992960074031998</v>
      </c>
      <c r="H10" s="8">
        <f>F10/G10</f>
        <v>2.9834692583651883E-2</v>
      </c>
      <c r="I10" s="8">
        <f>AVERAGE(H10:H12)</f>
        <v>2.8773092154404517E-2</v>
      </c>
    </row>
    <row r="11" spans="1:9" ht="18.45" customHeight="1">
      <c r="A11" s="5" t="s">
        <v>4</v>
      </c>
      <c r="B11" s="1" t="s">
        <v>12</v>
      </c>
      <c r="C11" s="6">
        <v>31.400979180759499</v>
      </c>
      <c r="D11" s="6">
        <v>30.390979180759501</v>
      </c>
      <c r="E11" s="7">
        <v>1.01</v>
      </c>
      <c r="F11" s="7">
        <v>0.49654624771851802</v>
      </c>
      <c r="G11" s="9"/>
      <c r="H11" s="8">
        <f>F11/G10</f>
        <v>2.9220703488694787E-2</v>
      </c>
      <c r="I11" s="8"/>
    </row>
    <row r="12" spans="1:9" ht="18.45" customHeight="1">
      <c r="A12" s="5" t="s">
        <v>4</v>
      </c>
      <c r="B12" s="1" t="s">
        <v>12</v>
      </c>
      <c r="C12" s="6">
        <v>31.500979180759501</v>
      </c>
      <c r="D12" s="6">
        <v>30.390979180759501</v>
      </c>
      <c r="E12" s="7">
        <v>1.1100000000000001</v>
      </c>
      <c r="F12" s="7">
        <v>0.46329403094518501</v>
      </c>
      <c r="G12" s="9"/>
      <c r="H12" s="8">
        <f>F12/G10</f>
        <v>2.7263880390866892E-2</v>
      </c>
      <c r="I12" s="8"/>
    </row>
    <row r="13" spans="1:9" ht="18.45" customHeight="1">
      <c r="A13" s="5" t="s">
        <v>4</v>
      </c>
      <c r="B13" s="1" t="s">
        <v>13</v>
      </c>
      <c r="C13" s="6">
        <v>28.357432580382898</v>
      </c>
      <c r="D13" s="6">
        <v>27.507432580382901</v>
      </c>
      <c r="E13" s="7">
        <v>0.85</v>
      </c>
      <c r="F13" s="7">
        <v>0.55478473603392298</v>
      </c>
      <c r="G13" s="7">
        <v>16.992960074031998</v>
      </c>
      <c r="H13" s="8">
        <f>F13/G13</f>
        <v>3.2647916173340757E-2</v>
      </c>
      <c r="I13" s="8">
        <f>AVERAGE(H13:H15)</f>
        <v>3.1214269764480263E-2</v>
      </c>
    </row>
    <row r="14" spans="1:9" ht="18.45" customHeight="1">
      <c r="A14" s="5" t="s">
        <v>4</v>
      </c>
      <c r="B14" s="1" t="s">
        <v>13</v>
      </c>
      <c r="C14" s="6">
        <v>28.5274325803829</v>
      </c>
      <c r="D14" s="6">
        <v>27.507432580382901</v>
      </c>
      <c r="E14" s="7">
        <v>1.02</v>
      </c>
      <c r="F14" s="7">
        <v>0.49311635224667999</v>
      </c>
      <c r="G14" s="9"/>
      <c r="H14" s="8">
        <f>F14/G13</f>
        <v>2.9018861346013624E-2</v>
      </c>
      <c r="I14" s="8"/>
    </row>
    <row r="15" spans="1:9" ht="18.45" customHeight="1">
      <c r="A15" s="5" t="s">
        <v>4</v>
      </c>
      <c r="B15" s="1" t="s">
        <v>13</v>
      </c>
      <c r="C15" s="6">
        <v>28.3874325803829</v>
      </c>
      <c r="D15" s="6">
        <v>27.507432580382901</v>
      </c>
      <c r="E15" s="7">
        <v>0.88</v>
      </c>
      <c r="F15" s="7">
        <v>0.543367431263029</v>
      </c>
      <c r="G15" s="9"/>
      <c r="H15" s="8">
        <f>F15/G13</f>
        <v>3.1976031774086415E-2</v>
      </c>
      <c r="I15" s="8"/>
    </row>
    <row r="16" spans="1:9" ht="18.45" customHeight="1">
      <c r="A16" s="5" t="s">
        <v>4</v>
      </c>
      <c r="B16" s="1" t="s">
        <v>14</v>
      </c>
      <c r="C16" s="6">
        <v>32.171183288529001</v>
      </c>
      <c r="D16" s="6">
        <v>31.141183288529</v>
      </c>
      <c r="E16" s="7">
        <v>1.03</v>
      </c>
      <c r="F16" s="7">
        <v>0.48971014879346297</v>
      </c>
      <c r="G16" s="7">
        <v>16.992960074031998</v>
      </c>
      <c r="H16" s="8">
        <f>F16/G16</f>
        <v>2.8818413428853964E-2</v>
      </c>
      <c r="I16" s="8">
        <f>AVERAGE(H16:H18)</f>
        <v>2.9846638919317037E-2</v>
      </c>
    </row>
    <row r="17" spans="1:9" ht="18.45" customHeight="1">
      <c r="A17" s="5" t="s">
        <v>4</v>
      </c>
      <c r="B17" s="1" t="s">
        <v>14</v>
      </c>
      <c r="C17" s="6">
        <v>32.071183288528999</v>
      </c>
      <c r="D17" s="6">
        <v>31.141183288529</v>
      </c>
      <c r="E17" s="7">
        <v>0.93</v>
      </c>
      <c r="F17" s="7">
        <v>0.52485834181153401</v>
      </c>
      <c r="G17" s="9"/>
      <c r="H17" s="8">
        <f>F17/G16</f>
        <v>3.0886810745445272E-2</v>
      </c>
      <c r="I17" s="8"/>
    </row>
    <row r="18" spans="1:9" ht="18.45" customHeight="1">
      <c r="A18" s="5" t="s">
        <v>4</v>
      </c>
      <c r="B18" s="1" t="s">
        <v>14</v>
      </c>
      <c r="C18" s="6">
        <v>32.121183288528997</v>
      </c>
      <c r="D18" s="6">
        <v>31.141183288529</v>
      </c>
      <c r="E18" s="7">
        <v>0.98</v>
      </c>
      <c r="F18" s="7">
        <v>0.50697973989501499</v>
      </c>
      <c r="G18" s="9"/>
      <c r="H18" s="8">
        <f>F18/G16</f>
        <v>2.9834692583651883E-2</v>
      </c>
      <c r="I18" s="8"/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8"/>
  <sheetViews>
    <sheetView workbookViewId="0">
      <selection activeCell="B1" sqref="B1:B18"/>
    </sheetView>
  </sheetViews>
  <sheetFormatPr defaultColWidth="8.88671875" defaultRowHeight="14.4"/>
  <cols>
    <col min="1" max="1" width="24" customWidth="1"/>
    <col min="2" max="2" width="21.44140625" customWidth="1"/>
    <col min="3" max="4" width="7.77734375" customWidth="1"/>
    <col min="5" max="9" width="14.44140625" customWidth="1"/>
  </cols>
  <sheetData>
    <row r="1" spans="1:9" ht="18.45" customHeight="1">
      <c r="A1" s="1" t="s">
        <v>5</v>
      </c>
      <c r="B1" s="1" t="s">
        <v>9</v>
      </c>
      <c r="C1" s="2">
        <v>33.127949834056302</v>
      </c>
      <c r="D1" s="2">
        <v>27.274592896335399</v>
      </c>
      <c r="E1" s="4">
        <f t="shared" ref="E1:E18" si="0">C1-D1</f>
        <v>5.8533569377208998</v>
      </c>
      <c r="F1" s="4">
        <f t="shared" ref="F1:F18" si="1">2^-E1</f>
        <v>1.7296729212881799E-2</v>
      </c>
      <c r="G1" s="3">
        <f>AVERAGE(F1:F9)</f>
        <v>1.50387778189908E-2</v>
      </c>
      <c r="H1" s="3">
        <f>G1/G1</f>
        <v>1</v>
      </c>
      <c r="I1" s="3">
        <f>STDEV(F1:F9)</f>
        <v>2.9219064103069201E-3</v>
      </c>
    </row>
    <row r="2" spans="1:9" ht="18.45" customHeight="1">
      <c r="A2" s="1" t="s">
        <v>5</v>
      </c>
      <c r="B2" s="1" t="s">
        <v>9</v>
      </c>
      <c r="C2" s="2">
        <v>33.270839674920602</v>
      </c>
      <c r="D2" s="2">
        <v>27.274592896335399</v>
      </c>
      <c r="E2" s="4">
        <f t="shared" si="0"/>
        <v>5.9962467785852001</v>
      </c>
      <c r="F2" s="4">
        <f t="shared" si="1"/>
        <v>1.56657019026544E-2</v>
      </c>
      <c r="G2" s="3">
        <f>AVERAGE(F1:F3)</f>
        <v>1.5252532463541401E-2</v>
      </c>
      <c r="H2" s="3"/>
      <c r="I2" s="3"/>
    </row>
    <row r="3" spans="1:9" ht="18.45" customHeight="1">
      <c r="A3" s="1" t="s">
        <v>5</v>
      </c>
      <c r="B3" s="1" t="s">
        <v>9</v>
      </c>
      <c r="C3" s="2">
        <v>33.562850190574402</v>
      </c>
      <c r="D3" s="2">
        <v>27.274592896335399</v>
      </c>
      <c r="E3" s="4">
        <f t="shared" si="0"/>
        <v>6.288257294239</v>
      </c>
      <c r="F3" s="4">
        <f t="shared" si="1"/>
        <v>1.2795166275087999E-2</v>
      </c>
      <c r="G3" s="3"/>
      <c r="H3" s="3"/>
      <c r="I3" s="3"/>
    </row>
    <row r="4" spans="1:9" ht="18.45" customHeight="1">
      <c r="A4" s="1" t="s">
        <v>5</v>
      </c>
      <c r="B4" s="1" t="s">
        <v>10</v>
      </c>
      <c r="C4" s="2">
        <v>33.850774330892399</v>
      </c>
      <c r="D4" s="2">
        <v>27.7741616494949</v>
      </c>
      <c r="E4" s="4">
        <f t="shared" si="0"/>
        <v>6.0766126813975001</v>
      </c>
      <c r="F4" s="4">
        <f t="shared" si="1"/>
        <v>1.4816898671181199E-2</v>
      </c>
      <c r="G4" s="3">
        <f>AVERAGE(F4:F6)</f>
        <v>1.50610368149829E-2</v>
      </c>
      <c r="H4" s="3"/>
      <c r="I4" s="3"/>
    </row>
    <row r="5" spans="1:9" ht="18.45" customHeight="1">
      <c r="A5" s="1" t="s">
        <v>5</v>
      </c>
      <c r="B5" s="1" t="s">
        <v>10</v>
      </c>
      <c r="C5" s="2">
        <v>33.591041106269799</v>
      </c>
      <c r="D5" s="2">
        <v>27.7741616494949</v>
      </c>
      <c r="E5" s="4">
        <f t="shared" si="0"/>
        <v>5.8168794567748998</v>
      </c>
      <c r="F5" s="4">
        <f t="shared" si="1"/>
        <v>1.7739640005479999E-2</v>
      </c>
      <c r="G5" s="3"/>
      <c r="H5" s="3"/>
      <c r="I5" s="3"/>
    </row>
    <row r="6" spans="1:9" ht="18.45" customHeight="1">
      <c r="A6" s="1" t="s">
        <v>5</v>
      </c>
      <c r="B6" s="1" t="s">
        <v>10</v>
      </c>
      <c r="C6" s="2">
        <v>34.081554852104397</v>
      </c>
      <c r="D6" s="2">
        <v>27.7741616494949</v>
      </c>
      <c r="E6" s="4">
        <f t="shared" si="0"/>
        <v>6.3073932026095001</v>
      </c>
      <c r="F6" s="4">
        <f t="shared" si="1"/>
        <v>1.2626571768287499E-2</v>
      </c>
      <c r="G6" s="3"/>
      <c r="H6" s="3"/>
      <c r="I6" s="3"/>
    </row>
    <row r="7" spans="1:9" ht="18.45" customHeight="1">
      <c r="A7" s="1" t="s">
        <v>5</v>
      </c>
      <c r="B7" s="1" t="s">
        <v>11</v>
      </c>
      <c r="C7" s="2">
        <v>29.259377409764799</v>
      </c>
      <c r="D7" s="2">
        <v>23.585359172398199</v>
      </c>
      <c r="E7" s="4">
        <f t="shared" si="0"/>
        <v>5.6740182373666004</v>
      </c>
      <c r="F7" s="4">
        <f t="shared" si="1"/>
        <v>1.9586205850082101E-2</v>
      </c>
      <c r="G7" s="3">
        <f>AVERAGE(F7:F9)</f>
        <v>1.48027641784482E-2</v>
      </c>
      <c r="H7" s="3"/>
      <c r="I7" s="3"/>
    </row>
    <row r="8" spans="1:9" ht="18.45" customHeight="1">
      <c r="A8" s="1" t="s">
        <v>5</v>
      </c>
      <c r="B8" s="1" t="s">
        <v>11</v>
      </c>
      <c r="C8" s="2">
        <v>30.2061419190387</v>
      </c>
      <c r="D8" s="2">
        <v>23.585359172398199</v>
      </c>
      <c r="E8" s="4">
        <f t="shared" si="0"/>
        <v>6.6207827466404998</v>
      </c>
      <c r="F8" s="4">
        <f t="shared" si="1"/>
        <v>1.0161218692929099E-2</v>
      </c>
      <c r="G8" s="3"/>
      <c r="H8" s="3"/>
      <c r="I8" s="3"/>
    </row>
    <row r="9" spans="1:9" ht="18.45" customHeight="1">
      <c r="A9" s="1" t="s">
        <v>5</v>
      </c>
      <c r="B9" s="1" t="s">
        <v>11</v>
      </c>
      <c r="C9" s="2">
        <v>29.6772448418414</v>
      </c>
      <c r="D9" s="2">
        <v>23.585359172398199</v>
      </c>
      <c r="E9" s="4">
        <f t="shared" si="0"/>
        <v>6.0918856694432</v>
      </c>
      <c r="F9" s="4">
        <f t="shared" si="1"/>
        <v>1.4660867992333401E-2</v>
      </c>
      <c r="G9" s="3"/>
      <c r="H9" s="3"/>
      <c r="I9" s="3"/>
    </row>
    <row r="10" spans="1:9" ht="18.45" customHeight="1">
      <c r="A10" s="1" t="s">
        <v>5</v>
      </c>
      <c r="B10" s="1" t="s">
        <v>12</v>
      </c>
      <c r="C10" s="2">
        <v>37.491037009742399</v>
      </c>
      <c r="D10" s="2">
        <v>30.390979180759501</v>
      </c>
      <c r="E10" s="4">
        <f t="shared" si="0"/>
        <v>7.1000578289828997</v>
      </c>
      <c r="F10" s="4">
        <f t="shared" si="1"/>
        <v>7.2890280671503204E-3</v>
      </c>
      <c r="G10" s="3">
        <f>AVERAGE(F10:F18)</f>
        <v>1.22045870126327E-2</v>
      </c>
      <c r="H10" s="3">
        <f>G10/G1</f>
        <v>0.81154114779332898</v>
      </c>
      <c r="I10" s="3">
        <f>STDEV(F10:F18)</f>
        <v>4.3386377224375501E-3</v>
      </c>
    </row>
    <row r="11" spans="1:9" ht="18.45" customHeight="1">
      <c r="A11" s="1" t="s">
        <v>5</v>
      </c>
      <c r="B11" s="1" t="s">
        <v>12</v>
      </c>
      <c r="C11" s="2">
        <v>37.113124871405297</v>
      </c>
      <c r="D11" s="2">
        <v>30.390979180759501</v>
      </c>
      <c r="E11" s="4">
        <f t="shared" si="0"/>
        <v>6.7221456906458004</v>
      </c>
      <c r="F11" s="4">
        <f t="shared" si="1"/>
        <v>9.4717998403429093E-3</v>
      </c>
      <c r="G11" s="3">
        <f>AVERAGE(F10:F12)</f>
        <v>1.09280754487627E-2</v>
      </c>
      <c r="H11" s="3"/>
      <c r="I11" s="3"/>
    </row>
    <row r="12" spans="1:9" ht="18.45" customHeight="1">
      <c r="A12" s="1" t="s">
        <v>5</v>
      </c>
      <c r="B12" s="1" t="s">
        <v>12</v>
      </c>
      <c r="C12" s="2">
        <v>36.354655205882203</v>
      </c>
      <c r="D12" s="2">
        <v>30.390979180759501</v>
      </c>
      <c r="E12" s="4">
        <f t="shared" si="0"/>
        <v>5.9636760251226999</v>
      </c>
      <c r="F12" s="4">
        <f t="shared" si="1"/>
        <v>1.60233984387948E-2</v>
      </c>
      <c r="G12" s="3"/>
      <c r="H12" s="3"/>
      <c r="I12" s="3"/>
    </row>
    <row r="13" spans="1:9" ht="18.45" customHeight="1">
      <c r="A13" s="1" t="s">
        <v>5</v>
      </c>
      <c r="B13" s="1" t="s">
        <v>13</v>
      </c>
      <c r="C13" s="2">
        <v>34.139173660187602</v>
      </c>
      <c r="D13" s="2">
        <v>27.507432580382901</v>
      </c>
      <c r="E13" s="4">
        <f t="shared" si="0"/>
        <v>6.6317410798046996</v>
      </c>
      <c r="F13" s="4">
        <f t="shared" si="1"/>
        <v>1.00843291268245E-2</v>
      </c>
      <c r="G13" s="3">
        <f>AVERAGE(F13:F15)</f>
        <v>1.20314313241926E-2</v>
      </c>
      <c r="H13" s="3"/>
      <c r="I13" s="3"/>
    </row>
    <row r="14" spans="1:9" ht="18.45" customHeight="1">
      <c r="A14" s="1" t="s">
        <v>5</v>
      </c>
      <c r="B14" s="1" t="s">
        <v>13</v>
      </c>
      <c r="C14" s="2">
        <v>33.2818244630623</v>
      </c>
      <c r="D14" s="2">
        <v>27.507432580382901</v>
      </c>
      <c r="E14" s="4">
        <f t="shared" si="0"/>
        <v>5.7743918826794003</v>
      </c>
      <c r="F14" s="4">
        <f t="shared" si="1"/>
        <v>1.8269843895662101E-2</v>
      </c>
      <c r="G14" s="3"/>
      <c r="H14" s="3"/>
      <c r="I14" s="3"/>
    </row>
    <row r="15" spans="1:9" ht="18.45" customHeight="1">
      <c r="A15" s="1" t="s">
        <v>5</v>
      </c>
      <c r="B15" s="1" t="s">
        <v>13</v>
      </c>
      <c r="C15" s="2">
        <v>34.520860754394498</v>
      </c>
      <c r="D15" s="2">
        <v>27.507432580382901</v>
      </c>
      <c r="E15" s="4">
        <f t="shared" si="0"/>
        <v>7.0134281740116</v>
      </c>
      <c r="F15" s="4">
        <f t="shared" si="1"/>
        <v>7.7401209500912102E-3</v>
      </c>
      <c r="G15" s="3"/>
      <c r="H15" s="3"/>
      <c r="I15" s="3"/>
    </row>
    <row r="16" spans="1:9" ht="18.45" customHeight="1">
      <c r="A16" s="1" t="s">
        <v>5</v>
      </c>
      <c r="B16" s="1" t="s">
        <v>14</v>
      </c>
      <c r="C16" s="2">
        <v>37.897205074926397</v>
      </c>
      <c r="D16" s="2">
        <v>31.141183288529</v>
      </c>
      <c r="E16" s="4">
        <f t="shared" si="0"/>
        <v>6.7560217863974001</v>
      </c>
      <c r="F16" s="4">
        <f t="shared" si="1"/>
        <v>9.2519822507028792E-3</v>
      </c>
      <c r="G16" s="3">
        <f>AVERAGE(F16:F18)</f>
        <v>1.3654254264942701E-2</v>
      </c>
      <c r="H16" s="3"/>
      <c r="I16" s="3"/>
    </row>
    <row r="17" spans="1:9" ht="18.45" customHeight="1">
      <c r="A17" s="1" t="s">
        <v>5</v>
      </c>
      <c r="B17" s="1" t="s">
        <v>14</v>
      </c>
      <c r="C17" s="2">
        <v>37.311805851407499</v>
      </c>
      <c r="D17" s="2">
        <v>31.141183288529</v>
      </c>
      <c r="E17" s="4">
        <f t="shared" si="0"/>
        <v>6.1706225628785001</v>
      </c>
      <c r="F17" s="4">
        <f t="shared" si="1"/>
        <v>1.38821750573707E-2</v>
      </c>
      <c r="G17" s="3"/>
      <c r="H17" s="3"/>
      <c r="I17" s="3"/>
    </row>
    <row r="18" spans="1:9" ht="18.45" customHeight="1">
      <c r="A18" s="1" t="s">
        <v>5</v>
      </c>
      <c r="B18" s="1" t="s">
        <v>14</v>
      </c>
      <c r="C18" s="2">
        <v>36.950845615274801</v>
      </c>
      <c r="D18" s="2">
        <v>31.141183288529</v>
      </c>
      <c r="E18" s="4">
        <f t="shared" si="0"/>
        <v>5.8096623267457996</v>
      </c>
      <c r="F18" s="4">
        <f t="shared" si="1"/>
        <v>1.7828605486754599E-2</v>
      </c>
      <c r="G18" s="3"/>
      <c r="H18" s="3"/>
      <c r="I18" s="3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"/>
  <sheetViews>
    <sheetView workbookViewId="0">
      <selection activeCell="B1" sqref="B1:B18"/>
    </sheetView>
  </sheetViews>
  <sheetFormatPr defaultColWidth="8.88671875" defaultRowHeight="14.4"/>
  <cols>
    <col min="1" max="1" width="26.109375" customWidth="1"/>
    <col min="2" max="2" width="21.44140625" customWidth="1"/>
    <col min="3" max="4" width="7.77734375" customWidth="1"/>
    <col min="5" max="9" width="14.44140625" customWidth="1"/>
  </cols>
  <sheetData>
    <row r="1" spans="1:9" ht="18.45" customHeight="1">
      <c r="A1" s="1" t="s">
        <v>6</v>
      </c>
      <c r="B1" s="1" t="s">
        <v>9</v>
      </c>
      <c r="C1" s="2">
        <v>31.861445424527599</v>
      </c>
      <c r="D1" s="2">
        <v>27.274592896335399</v>
      </c>
      <c r="E1" s="3">
        <f t="shared" ref="E1:E18" si="0">C1-D1</f>
        <v>4.5868525281921997</v>
      </c>
      <c r="F1" s="3">
        <f t="shared" ref="F1:F18" si="1">2^-E1</f>
        <v>4.1612116272945802E-2</v>
      </c>
      <c r="G1" s="3">
        <f>AVERAGE(F1:F9)</f>
        <v>4.7167829384813002E-2</v>
      </c>
      <c r="H1" s="3">
        <f>G1/G1</f>
        <v>1</v>
      </c>
      <c r="I1" s="3">
        <f>STDEV(F1:F9)</f>
        <v>1.1387572494924E-2</v>
      </c>
    </row>
    <row r="2" spans="1:9" ht="18.45" customHeight="1">
      <c r="A2" s="1" t="s">
        <v>6</v>
      </c>
      <c r="B2" s="1" t="s">
        <v>9</v>
      </c>
      <c r="C2" s="2">
        <v>32.231467591392096</v>
      </c>
      <c r="D2" s="2">
        <v>27.274592896335399</v>
      </c>
      <c r="E2" s="3">
        <f t="shared" si="0"/>
        <v>4.9568746950567002</v>
      </c>
      <c r="F2" s="3">
        <f t="shared" si="1"/>
        <v>3.2198232499201999E-2</v>
      </c>
      <c r="G2" s="3">
        <f>AVERAGE(F1:F3)</f>
        <v>4.6318989674231599E-2</v>
      </c>
      <c r="H2" s="3"/>
      <c r="I2" s="3"/>
    </row>
    <row r="3" spans="1:9" ht="18.45" customHeight="1">
      <c r="A3" s="1" t="s">
        <v>6</v>
      </c>
      <c r="B3" s="1" t="s">
        <v>9</v>
      </c>
      <c r="C3" s="2">
        <v>31.214758751127199</v>
      </c>
      <c r="D3" s="2">
        <v>27.274592896335399</v>
      </c>
      <c r="E3" s="3">
        <f t="shared" si="0"/>
        <v>3.9401658547917999</v>
      </c>
      <c r="F3" s="3">
        <f t="shared" si="1"/>
        <v>6.5146620250546905E-2</v>
      </c>
      <c r="G3" s="3"/>
      <c r="H3" s="3"/>
      <c r="I3" s="3"/>
    </row>
    <row r="4" spans="1:9" ht="18.45" customHeight="1">
      <c r="A4" s="1" t="s">
        <v>6</v>
      </c>
      <c r="B4" s="1" t="s">
        <v>10</v>
      </c>
      <c r="C4" s="2">
        <v>32.571527649146603</v>
      </c>
      <c r="D4" s="2">
        <v>27.7741616494949</v>
      </c>
      <c r="E4" s="3">
        <f t="shared" si="0"/>
        <v>4.7973659996517002</v>
      </c>
      <c r="F4" s="3">
        <f t="shared" si="1"/>
        <v>3.5962422081277499E-2</v>
      </c>
      <c r="G4" s="3">
        <f>AVERAGE(F4:F6)</f>
        <v>4.5344772732826701E-2</v>
      </c>
      <c r="H4" s="3"/>
      <c r="I4" s="3"/>
    </row>
    <row r="5" spans="1:9" ht="18.45" customHeight="1">
      <c r="A5" s="1" t="s">
        <v>6</v>
      </c>
      <c r="B5" s="1" t="s">
        <v>10</v>
      </c>
      <c r="C5" s="2">
        <v>31.9456476248345</v>
      </c>
      <c r="D5" s="2">
        <v>27.7741616494949</v>
      </c>
      <c r="E5" s="3">
        <f t="shared" si="0"/>
        <v>4.1714859753395999</v>
      </c>
      <c r="F5" s="3">
        <f t="shared" si="1"/>
        <v>5.5495477804361697E-2</v>
      </c>
      <c r="G5" s="3"/>
      <c r="H5" s="3"/>
      <c r="I5" s="3"/>
    </row>
    <row r="6" spans="1:9" ht="18.45" customHeight="1">
      <c r="A6" s="1" t="s">
        <v>6</v>
      </c>
      <c r="B6" s="1" t="s">
        <v>10</v>
      </c>
      <c r="C6" s="2">
        <v>32.261737137653803</v>
      </c>
      <c r="D6" s="2">
        <v>27.7741616494949</v>
      </c>
      <c r="E6" s="3">
        <f t="shared" si="0"/>
        <v>4.4875754881588996</v>
      </c>
      <c r="F6" s="3">
        <f t="shared" si="1"/>
        <v>4.45764183128411E-2</v>
      </c>
      <c r="G6" s="3"/>
      <c r="H6" s="3"/>
      <c r="I6" s="3"/>
    </row>
    <row r="7" spans="1:9" ht="18.45" customHeight="1">
      <c r="A7" s="1" t="s">
        <v>6</v>
      </c>
      <c r="B7" s="1" t="s">
        <v>11</v>
      </c>
      <c r="C7" s="2">
        <v>27.591373484143102</v>
      </c>
      <c r="D7" s="2">
        <v>23.585359172398199</v>
      </c>
      <c r="E7" s="3">
        <f t="shared" si="0"/>
        <v>4.0060143117448996</v>
      </c>
      <c r="F7" s="3">
        <f t="shared" si="1"/>
        <v>6.2239992135555297E-2</v>
      </c>
      <c r="G7" s="3">
        <f>AVERAGE(F7:F9)</f>
        <v>4.9839725747380499E-2</v>
      </c>
      <c r="H7" s="3"/>
      <c r="I7" s="3"/>
    </row>
    <row r="8" spans="1:9" ht="18.45" customHeight="1">
      <c r="A8" s="1" t="s">
        <v>6</v>
      </c>
      <c r="B8" s="1" t="s">
        <v>11</v>
      </c>
      <c r="C8" s="2">
        <v>28.049629753464298</v>
      </c>
      <c r="D8" s="2">
        <v>23.585359172398199</v>
      </c>
      <c r="E8" s="3">
        <f t="shared" si="0"/>
        <v>4.4642705810661001</v>
      </c>
      <c r="F8" s="3">
        <f t="shared" si="1"/>
        <v>4.5302341163157497E-2</v>
      </c>
      <c r="G8" s="3"/>
      <c r="H8" s="3"/>
      <c r="I8" s="3"/>
    </row>
    <row r="9" spans="1:9" ht="18.45" customHeight="1">
      <c r="A9" s="1" t="s">
        <v>6</v>
      </c>
      <c r="B9" s="1" t="s">
        <v>11</v>
      </c>
      <c r="C9" s="2">
        <v>28.1596216614392</v>
      </c>
      <c r="D9" s="2">
        <v>23.585359172398199</v>
      </c>
      <c r="E9" s="3">
        <f t="shared" si="0"/>
        <v>4.5742624890409997</v>
      </c>
      <c r="F9" s="3">
        <f t="shared" si="1"/>
        <v>4.19768439434288E-2</v>
      </c>
      <c r="G9" s="3"/>
      <c r="H9" s="3"/>
      <c r="I9" s="3"/>
    </row>
    <row r="10" spans="1:9" ht="18.45" customHeight="1">
      <c r="A10" s="1" t="s">
        <v>6</v>
      </c>
      <c r="B10" s="1" t="s">
        <v>12</v>
      </c>
      <c r="C10" s="2">
        <v>37.346244145729202</v>
      </c>
      <c r="D10" s="2">
        <v>30.390979180759501</v>
      </c>
      <c r="E10" s="3">
        <f t="shared" si="0"/>
        <v>6.9552649649697003</v>
      </c>
      <c r="F10" s="3">
        <f t="shared" si="1"/>
        <v>8.0585446723008096E-3</v>
      </c>
      <c r="G10" s="3">
        <f>AVERAGE(F10:F18)</f>
        <v>7.4572481222301597E-3</v>
      </c>
      <c r="H10" s="3">
        <f>G10/G1</f>
        <v>0.15810030309834899</v>
      </c>
      <c r="I10" s="3">
        <f>STDEV(F10:F18)</f>
        <v>2.4198952215864602E-3</v>
      </c>
    </row>
    <row r="11" spans="1:9" ht="18.45" customHeight="1">
      <c r="A11" s="1" t="s">
        <v>6</v>
      </c>
      <c r="B11" s="1" t="s">
        <v>12</v>
      </c>
      <c r="C11" s="2">
        <v>38.165154264512701</v>
      </c>
      <c r="D11" s="2">
        <v>30.390979180759501</v>
      </c>
      <c r="E11" s="3">
        <f t="shared" si="0"/>
        <v>7.7741750837532004</v>
      </c>
      <c r="F11" s="3">
        <f t="shared" si="1"/>
        <v>4.5681473941306498E-3</v>
      </c>
      <c r="G11" s="3">
        <f>AVERAGE(F10:F12)</f>
        <v>7.0968448777346902E-3</v>
      </c>
      <c r="H11" s="3"/>
      <c r="I11" s="3"/>
    </row>
    <row r="12" spans="1:9" ht="18.45" customHeight="1">
      <c r="A12" s="1" t="s">
        <v>6</v>
      </c>
      <c r="B12" s="1" t="s">
        <v>12</v>
      </c>
      <c r="C12" s="2">
        <v>37.241756437872397</v>
      </c>
      <c r="D12" s="2">
        <v>30.390979180759501</v>
      </c>
      <c r="E12" s="3">
        <f t="shared" si="0"/>
        <v>6.8507772571128998</v>
      </c>
      <c r="F12" s="3">
        <f t="shared" si="1"/>
        <v>8.6638425667726008E-3</v>
      </c>
      <c r="G12" s="3"/>
      <c r="H12" s="3"/>
      <c r="I12" s="3"/>
    </row>
    <row r="13" spans="1:9" ht="18.45" customHeight="1">
      <c r="A13" s="1" t="s">
        <v>6</v>
      </c>
      <c r="B13" s="1" t="s">
        <v>13</v>
      </c>
      <c r="C13" s="2">
        <v>34.8731914606334</v>
      </c>
      <c r="D13" s="2">
        <v>27.507432580382901</v>
      </c>
      <c r="E13" s="3">
        <f t="shared" si="0"/>
        <v>7.3657588802504996</v>
      </c>
      <c r="F13" s="3">
        <f t="shared" si="1"/>
        <v>6.0629730279710102E-3</v>
      </c>
      <c r="G13" s="3">
        <f>AVERAGE(F13:F15)</f>
        <v>7.7055443278638801E-3</v>
      </c>
      <c r="H13" s="3"/>
      <c r="I13" s="3"/>
    </row>
    <row r="14" spans="1:9" ht="18.45" customHeight="1">
      <c r="A14" s="1" t="s">
        <v>6</v>
      </c>
      <c r="B14" s="1" t="s">
        <v>13</v>
      </c>
      <c r="C14" s="2">
        <v>34.852684737462802</v>
      </c>
      <c r="D14" s="2">
        <v>27.507432580382901</v>
      </c>
      <c r="E14" s="3">
        <f t="shared" si="0"/>
        <v>7.3452521570798996</v>
      </c>
      <c r="F14" s="3">
        <f t="shared" si="1"/>
        <v>6.1497686043420902E-3</v>
      </c>
      <c r="G14" s="3"/>
      <c r="H14" s="3"/>
      <c r="I14" s="3"/>
    </row>
    <row r="15" spans="1:9" ht="18.45" customHeight="1">
      <c r="A15" s="1" t="s">
        <v>6</v>
      </c>
      <c r="B15" s="1" t="s">
        <v>13</v>
      </c>
      <c r="C15" s="2">
        <v>34.026445678154303</v>
      </c>
      <c r="D15" s="2">
        <v>27.507432580382901</v>
      </c>
      <c r="E15" s="3">
        <f t="shared" si="0"/>
        <v>6.5190130977714</v>
      </c>
      <c r="F15" s="3">
        <f t="shared" si="1"/>
        <v>1.09038913512785E-2</v>
      </c>
      <c r="G15" s="3"/>
      <c r="H15" s="3"/>
      <c r="I15" s="3"/>
    </row>
    <row r="16" spans="1:9" ht="18.45" customHeight="1">
      <c r="A16" s="1" t="s">
        <v>6</v>
      </c>
      <c r="B16" s="1" t="s">
        <v>14</v>
      </c>
      <c r="C16" s="2">
        <v>38.929744557511</v>
      </c>
      <c r="D16" s="2">
        <v>31.141183288529</v>
      </c>
      <c r="E16" s="3">
        <f t="shared" si="0"/>
        <v>7.7885612689819999</v>
      </c>
      <c r="F16" s="3">
        <f t="shared" si="1"/>
        <v>4.5228213643552298E-3</v>
      </c>
      <c r="G16" s="3">
        <f>AVERAGE(F16:F18)</f>
        <v>7.5693551610919096E-3</v>
      </c>
      <c r="H16" s="3"/>
      <c r="I16" s="3"/>
    </row>
    <row r="17" spans="1:9" ht="18.45" customHeight="1">
      <c r="A17" s="1" t="s">
        <v>6</v>
      </c>
      <c r="B17" s="1" t="s">
        <v>14</v>
      </c>
      <c r="C17" s="2">
        <v>38.259662714275102</v>
      </c>
      <c r="D17" s="2">
        <v>31.141183288529</v>
      </c>
      <c r="E17" s="3">
        <f t="shared" si="0"/>
        <v>7.1184794257461004</v>
      </c>
      <c r="F17" s="3">
        <f t="shared" si="1"/>
        <v>7.1965470539772699E-3</v>
      </c>
      <c r="G17" s="3"/>
      <c r="H17" s="3"/>
      <c r="I17" s="3"/>
    </row>
    <row r="18" spans="1:9" ht="18.45" customHeight="1">
      <c r="A18" s="1" t="s">
        <v>6</v>
      </c>
      <c r="B18" s="1" t="s">
        <v>14</v>
      </c>
      <c r="C18" s="2">
        <v>37.649019142915698</v>
      </c>
      <c r="D18" s="2">
        <v>31.141183288529</v>
      </c>
      <c r="E18" s="3">
        <f t="shared" si="0"/>
        <v>6.5078358543867001</v>
      </c>
      <c r="F18" s="3">
        <f t="shared" si="1"/>
        <v>1.0988697064943201E-2</v>
      </c>
      <c r="G18" s="3"/>
      <c r="H18" s="3"/>
      <c r="I18" s="3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8"/>
  <sheetViews>
    <sheetView workbookViewId="0">
      <selection activeCell="B1" sqref="B1:B18"/>
    </sheetView>
  </sheetViews>
  <sheetFormatPr defaultColWidth="8.88671875" defaultRowHeight="14.4"/>
  <cols>
    <col min="1" max="1" width="21" customWidth="1"/>
    <col min="2" max="2" width="21.44140625" customWidth="1"/>
    <col min="3" max="4" width="7.77734375" customWidth="1"/>
    <col min="5" max="9" width="14.44140625" customWidth="1"/>
  </cols>
  <sheetData>
    <row r="1" spans="1:9" ht="18.45" customHeight="1">
      <c r="A1" s="1" t="s">
        <v>7</v>
      </c>
      <c r="B1" s="1" t="s">
        <v>9</v>
      </c>
      <c r="C1" s="2">
        <v>32.454532846767002</v>
      </c>
      <c r="D1" s="2">
        <v>27.274592896335399</v>
      </c>
      <c r="E1" s="3">
        <f t="shared" ref="E1:E18" si="0">C1-D1</f>
        <v>5.1799399504316002</v>
      </c>
      <c r="F1" s="3">
        <f t="shared" ref="F1:F18" si="1">2^-E1</f>
        <v>2.7585616811530399E-2</v>
      </c>
      <c r="G1" s="3">
        <f>AVERAGE(F1:F9)</f>
        <v>3.7467669034815201E-2</v>
      </c>
      <c r="H1" s="3">
        <f>G1/G1</f>
        <v>1</v>
      </c>
      <c r="I1" s="3">
        <f>STDEV(F1:F9)</f>
        <v>9.5728243162057792E-3</v>
      </c>
    </row>
    <row r="2" spans="1:9" ht="18.45" customHeight="1">
      <c r="A2" s="1" t="s">
        <v>7</v>
      </c>
      <c r="B2" s="1" t="s">
        <v>9</v>
      </c>
      <c r="C2" s="2">
        <v>31.603232866793999</v>
      </c>
      <c r="D2" s="2">
        <v>27.274592896335399</v>
      </c>
      <c r="E2" s="3">
        <f t="shared" si="0"/>
        <v>4.3286399704585996</v>
      </c>
      <c r="F2" s="3">
        <f t="shared" si="1"/>
        <v>4.9767924381909003E-2</v>
      </c>
      <c r="G2" s="3">
        <f>AVERAGE(F1:F3)</f>
        <v>3.6742280852955202E-2</v>
      </c>
      <c r="H2" s="3"/>
      <c r="I2" s="3"/>
    </row>
    <row r="3" spans="1:9" ht="18.45" customHeight="1">
      <c r="A3" s="1" t="s">
        <v>7</v>
      </c>
      <c r="B3" s="1" t="s">
        <v>9</v>
      </c>
      <c r="C3" s="2">
        <v>32.201532736951997</v>
      </c>
      <c r="D3" s="2">
        <v>27.274592896335399</v>
      </c>
      <c r="E3" s="3">
        <f t="shared" si="0"/>
        <v>4.9269398406166003</v>
      </c>
      <c r="F3" s="3">
        <f t="shared" si="1"/>
        <v>3.2873301365426197E-2</v>
      </c>
      <c r="G3" s="3"/>
      <c r="H3" s="3"/>
      <c r="I3" s="3"/>
    </row>
    <row r="4" spans="1:9" ht="18.45" customHeight="1">
      <c r="A4" s="1" t="s">
        <v>7</v>
      </c>
      <c r="B4" s="1" t="s">
        <v>10</v>
      </c>
      <c r="C4" s="2">
        <v>32.231114895250897</v>
      </c>
      <c r="D4" s="2">
        <v>27.7741616494949</v>
      </c>
      <c r="E4" s="3">
        <f t="shared" si="0"/>
        <v>4.4569532457559999</v>
      </c>
      <c r="F4" s="3">
        <f t="shared" si="1"/>
        <v>4.5532697889606601E-2</v>
      </c>
      <c r="G4" s="3">
        <f>AVERAGE(F4:F6)</f>
        <v>3.9593985047439099E-2</v>
      </c>
      <c r="H4" s="3"/>
      <c r="I4" s="3"/>
    </row>
    <row r="5" spans="1:9" ht="18.45" customHeight="1">
      <c r="A5" s="1" t="s">
        <v>7</v>
      </c>
      <c r="B5" s="1" t="s">
        <v>10</v>
      </c>
      <c r="C5" s="2">
        <v>32.116954705723998</v>
      </c>
      <c r="D5" s="2">
        <v>27.7741616494949</v>
      </c>
      <c r="E5" s="3">
        <f t="shared" si="0"/>
        <v>4.3427930562290999</v>
      </c>
      <c r="F5" s="3">
        <f t="shared" si="1"/>
        <v>4.9282079515797703E-2</v>
      </c>
      <c r="G5" s="3"/>
      <c r="H5" s="3"/>
      <c r="I5" s="3"/>
    </row>
    <row r="6" spans="1:9" ht="18.45" customHeight="1">
      <c r="A6" s="1" t="s">
        <v>7</v>
      </c>
      <c r="B6" s="1" t="s">
        <v>10</v>
      </c>
      <c r="C6" s="2">
        <v>33.156957805321397</v>
      </c>
      <c r="D6" s="2">
        <v>27.7741616494949</v>
      </c>
      <c r="E6" s="3">
        <f t="shared" si="0"/>
        <v>5.3827961558265001</v>
      </c>
      <c r="F6" s="3">
        <f t="shared" si="1"/>
        <v>2.3967177736912999E-2</v>
      </c>
      <c r="G6" s="3"/>
      <c r="H6" s="3"/>
      <c r="I6" s="3"/>
    </row>
    <row r="7" spans="1:9" ht="18.45" customHeight="1">
      <c r="A7" s="1" t="s">
        <v>7</v>
      </c>
      <c r="B7" s="1" t="s">
        <v>11</v>
      </c>
      <c r="C7" s="2">
        <v>28.2265883347143</v>
      </c>
      <c r="D7" s="2">
        <v>23.585359172398199</v>
      </c>
      <c r="E7" s="3">
        <f t="shared" si="0"/>
        <v>4.6412291623161002</v>
      </c>
      <c r="F7" s="3">
        <f t="shared" si="1"/>
        <v>4.0072903022068299E-2</v>
      </c>
      <c r="G7" s="3">
        <f>AVERAGE(F7:F9)</f>
        <v>3.6066741204051199E-2</v>
      </c>
      <c r="H7" s="3"/>
      <c r="I7" s="3"/>
    </row>
    <row r="8" spans="1:9" ht="18.45" customHeight="1">
      <c r="A8" s="1" t="s">
        <v>7</v>
      </c>
      <c r="B8" s="1" t="s">
        <v>11</v>
      </c>
      <c r="C8" s="2">
        <v>28.680418793542898</v>
      </c>
      <c r="D8" s="2">
        <v>23.585359172398199</v>
      </c>
      <c r="E8" s="3">
        <f t="shared" si="0"/>
        <v>5.0950596211447001</v>
      </c>
      <c r="F8" s="3">
        <f t="shared" si="1"/>
        <v>2.9257298613540501E-2</v>
      </c>
      <c r="G8" s="3"/>
      <c r="H8" s="3"/>
      <c r="I8" s="3"/>
    </row>
    <row r="9" spans="1:9" ht="18.45" customHeight="1">
      <c r="A9" s="1" t="s">
        <v>7</v>
      </c>
      <c r="B9" s="1" t="s">
        <v>11</v>
      </c>
      <c r="C9" s="2">
        <v>28.270557438816802</v>
      </c>
      <c r="D9" s="2">
        <v>23.585359172398199</v>
      </c>
      <c r="E9" s="3">
        <f t="shared" si="0"/>
        <v>4.6851982664185998</v>
      </c>
      <c r="F9" s="3">
        <f t="shared" si="1"/>
        <v>3.8870021976544801E-2</v>
      </c>
      <c r="G9" s="3"/>
      <c r="H9" s="3"/>
      <c r="I9" s="3"/>
    </row>
    <row r="10" spans="1:9" ht="18.45" customHeight="1">
      <c r="A10" s="1" t="s">
        <v>7</v>
      </c>
      <c r="B10" s="1" t="s">
        <v>12</v>
      </c>
      <c r="C10" s="2">
        <v>36.074116614015601</v>
      </c>
      <c r="D10" s="2">
        <v>30.390979180759501</v>
      </c>
      <c r="E10" s="3">
        <f t="shared" si="0"/>
        <v>5.6831374332560998</v>
      </c>
      <c r="F10" s="3">
        <f t="shared" si="1"/>
        <v>1.94627929756136E-2</v>
      </c>
      <c r="G10" s="3">
        <f>AVERAGE(F10:F18)</f>
        <v>1.8512755080722199E-2</v>
      </c>
      <c r="H10" s="3">
        <f>G10/G1</f>
        <v>0.49409946115196202</v>
      </c>
      <c r="I10" s="3">
        <f>STDEV(F10:F18)</f>
        <v>4.99438175466934E-3</v>
      </c>
    </row>
    <row r="11" spans="1:9" ht="18.45" customHeight="1">
      <c r="A11" s="1" t="s">
        <v>7</v>
      </c>
      <c r="B11" s="1" t="s">
        <v>12</v>
      </c>
      <c r="C11" s="2">
        <v>35.754883462343003</v>
      </c>
      <c r="D11" s="2">
        <v>30.390979180759501</v>
      </c>
      <c r="E11" s="3">
        <f t="shared" si="0"/>
        <v>5.3639042815835003</v>
      </c>
      <c r="F11" s="3">
        <f t="shared" si="1"/>
        <v>2.42830882049083E-2</v>
      </c>
      <c r="G11" s="3">
        <f>AVERAGE(F10:F12)</f>
        <v>2.0733001939773701E-2</v>
      </c>
      <c r="H11" s="3"/>
      <c r="I11" s="3"/>
    </row>
    <row r="12" spans="1:9" ht="18.45" customHeight="1">
      <c r="A12" s="1" t="s">
        <v>7</v>
      </c>
      <c r="B12" s="1" t="s">
        <v>12</v>
      </c>
      <c r="C12" s="2">
        <v>36.150970244263704</v>
      </c>
      <c r="D12" s="2">
        <v>30.390979180759501</v>
      </c>
      <c r="E12" s="3">
        <f t="shared" si="0"/>
        <v>5.7599910635042004</v>
      </c>
      <c r="F12" s="3">
        <f t="shared" si="1"/>
        <v>1.8453124638799001E-2</v>
      </c>
      <c r="G12" s="3"/>
      <c r="H12" s="3"/>
      <c r="I12" s="3"/>
    </row>
    <row r="13" spans="1:9" ht="18.45" customHeight="1">
      <c r="A13" s="1" t="s">
        <v>7</v>
      </c>
      <c r="B13" s="1" t="s">
        <v>13</v>
      </c>
      <c r="C13" s="2">
        <v>33.7953675693959</v>
      </c>
      <c r="D13" s="2">
        <v>27.507432580382901</v>
      </c>
      <c r="E13" s="3">
        <f t="shared" si="0"/>
        <v>6.2879349890130003</v>
      </c>
      <c r="F13" s="3">
        <f t="shared" si="1"/>
        <v>1.27980250980068E-2</v>
      </c>
      <c r="G13" s="3">
        <f>AVERAGE(F13:F15)</f>
        <v>1.7972645741138799E-2</v>
      </c>
      <c r="H13" s="3"/>
      <c r="I13" s="3"/>
    </row>
    <row r="14" spans="1:9" ht="18.45" customHeight="1">
      <c r="A14" s="1" t="s">
        <v>7</v>
      </c>
      <c r="B14" s="1" t="s">
        <v>13</v>
      </c>
      <c r="C14" s="2">
        <v>33.337487034900903</v>
      </c>
      <c r="D14" s="2">
        <v>27.507432580382901</v>
      </c>
      <c r="E14" s="3">
        <f t="shared" si="0"/>
        <v>5.8300544545179998</v>
      </c>
      <c r="F14" s="3">
        <f t="shared" si="1"/>
        <v>1.7578375315041399E-2</v>
      </c>
      <c r="G14" s="3"/>
      <c r="H14" s="3"/>
      <c r="I14" s="3"/>
    </row>
    <row r="15" spans="1:9" ht="18.45" customHeight="1">
      <c r="A15" s="1" t="s">
        <v>7</v>
      </c>
      <c r="B15" s="1" t="s">
        <v>13</v>
      </c>
      <c r="C15" s="2">
        <v>32.916080266419897</v>
      </c>
      <c r="D15" s="2">
        <v>27.507432580382901</v>
      </c>
      <c r="E15" s="3">
        <f t="shared" si="0"/>
        <v>5.4086476860369999</v>
      </c>
      <c r="F15" s="3">
        <f t="shared" si="1"/>
        <v>2.3541536810368101E-2</v>
      </c>
      <c r="G15" s="3"/>
      <c r="H15" s="3"/>
      <c r="I15" s="3"/>
    </row>
    <row r="16" spans="1:9" ht="18.45" customHeight="1">
      <c r="A16" s="1" t="s">
        <v>7</v>
      </c>
      <c r="B16" s="1" t="s">
        <v>14</v>
      </c>
      <c r="C16" s="2">
        <v>36.712180001084299</v>
      </c>
      <c r="D16" s="2">
        <v>31.141183288529</v>
      </c>
      <c r="E16" s="3">
        <f t="shared" si="0"/>
        <v>5.5709967125553002</v>
      </c>
      <c r="F16" s="3">
        <f t="shared" si="1"/>
        <v>2.1035986516740501E-2</v>
      </c>
      <c r="G16" s="3">
        <f>AVERAGE(F16:F18)</f>
        <v>1.68326175612542E-2</v>
      </c>
      <c r="H16" s="3"/>
      <c r="I16" s="3"/>
    </row>
    <row r="17" spans="1:9" ht="18.45" customHeight="1">
      <c r="A17" s="1" t="s">
        <v>7</v>
      </c>
      <c r="B17" s="1" t="s">
        <v>14</v>
      </c>
      <c r="C17" s="2">
        <v>37.977780334735598</v>
      </c>
      <c r="D17" s="2">
        <v>31.141183288529</v>
      </c>
      <c r="E17" s="3">
        <f t="shared" si="0"/>
        <v>6.8365970462065997</v>
      </c>
      <c r="F17" s="3">
        <f t="shared" si="1"/>
        <v>8.7494191191201699E-3</v>
      </c>
      <c r="G17" s="3"/>
      <c r="H17" s="3"/>
      <c r="I17" s="3"/>
    </row>
    <row r="18" spans="1:9" ht="18.45" customHeight="1">
      <c r="A18" s="1" t="s">
        <v>7</v>
      </c>
      <c r="B18" s="1" t="s">
        <v>14</v>
      </c>
      <c r="C18" s="2">
        <v>36.734541469152802</v>
      </c>
      <c r="D18" s="2">
        <v>31.141183288529</v>
      </c>
      <c r="E18" s="3">
        <f t="shared" si="0"/>
        <v>5.5933581806237997</v>
      </c>
      <c r="F18" s="3">
        <f t="shared" si="1"/>
        <v>2.0712447047902E-2</v>
      </c>
      <c r="G18" s="3"/>
      <c r="H18" s="3"/>
      <c r="I18" s="3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8"/>
  <sheetViews>
    <sheetView tabSelected="1" workbookViewId="0">
      <selection activeCell="L4" sqref="L4"/>
    </sheetView>
  </sheetViews>
  <sheetFormatPr defaultColWidth="8.88671875" defaultRowHeight="14.4"/>
  <cols>
    <col min="1" max="1" width="22" customWidth="1"/>
    <col min="2" max="2" width="21.44140625" customWidth="1"/>
    <col min="3" max="4" width="7.77734375" customWidth="1"/>
    <col min="5" max="9" width="14.44140625" customWidth="1"/>
  </cols>
  <sheetData>
    <row r="1" spans="1:9" ht="18.45" customHeight="1">
      <c r="A1" s="1" t="s">
        <v>8</v>
      </c>
      <c r="B1" s="1" t="s">
        <v>9</v>
      </c>
      <c r="C1" s="2">
        <v>33.345145645785102</v>
      </c>
      <c r="D1" s="2">
        <v>27.274592896335399</v>
      </c>
      <c r="E1" s="3">
        <f t="shared" ref="E1:E18" si="0">C1-D1</f>
        <v>6.0705527494496998</v>
      </c>
      <c r="F1" s="3">
        <f t="shared" ref="F1:F18" si="1">2^-E1</f>
        <v>1.48792668336757E-2</v>
      </c>
      <c r="G1" s="3">
        <f>AVERAGE(F1:F9)</f>
        <v>1.7270212374244701E-2</v>
      </c>
      <c r="H1" s="3">
        <f>G1/G1</f>
        <v>1</v>
      </c>
      <c r="I1" s="3">
        <f>STDEV(F1:F9)</f>
        <v>6.6639748632508298E-3</v>
      </c>
    </row>
    <row r="2" spans="1:9" ht="18.45" customHeight="1">
      <c r="A2" s="1" t="s">
        <v>8</v>
      </c>
      <c r="B2" s="1" t="s">
        <v>9</v>
      </c>
      <c r="C2" s="2">
        <v>33.1457854845724</v>
      </c>
      <c r="D2" s="2">
        <v>27.274592896335399</v>
      </c>
      <c r="E2" s="3">
        <f t="shared" si="0"/>
        <v>5.8711925882370002</v>
      </c>
      <c r="F2" s="3">
        <f t="shared" si="1"/>
        <v>1.70842107656171E-2</v>
      </c>
      <c r="G2" s="3">
        <f>AVERAGE(F1:F3)</f>
        <v>1.52466117665968E-2</v>
      </c>
      <c r="H2" s="3"/>
      <c r="I2" s="3"/>
    </row>
    <row r="3" spans="1:9" ht="18.45" customHeight="1">
      <c r="A3" s="1" t="s">
        <v>8</v>
      </c>
      <c r="B3" s="1" t="s">
        <v>9</v>
      </c>
      <c r="C3" s="2">
        <v>33.456254578475097</v>
      </c>
      <c r="D3" s="2">
        <v>27.274592896335399</v>
      </c>
      <c r="E3" s="3">
        <f t="shared" si="0"/>
        <v>6.1816616821397004</v>
      </c>
      <c r="F3" s="3">
        <f t="shared" si="1"/>
        <v>1.3776357700497699E-2</v>
      </c>
      <c r="G3" s="3"/>
      <c r="H3" s="3"/>
      <c r="I3" s="3"/>
    </row>
    <row r="4" spans="1:9" ht="18.45" customHeight="1">
      <c r="A4" s="1" t="s">
        <v>8</v>
      </c>
      <c r="B4" s="1" t="s">
        <v>10</v>
      </c>
      <c r="C4" s="2">
        <v>34.138145910636403</v>
      </c>
      <c r="D4" s="2">
        <v>27.7741616494949</v>
      </c>
      <c r="E4" s="3">
        <f t="shared" si="0"/>
        <v>6.3639842611414998</v>
      </c>
      <c r="F4" s="3">
        <f t="shared" si="1"/>
        <v>1.2140871022983699E-2</v>
      </c>
      <c r="G4" s="3">
        <f>AVERAGE(F4:F6)</f>
        <v>1.92237668040963E-2</v>
      </c>
      <c r="H4" s="3"/>
      <c r="I4" s="3"/>
    </row>
    <row r="5" spans="1:9" ht="18.45" customHeight="1">
      <c r="A5" s="1" t="s">
        <v>8</v>
      </c>
      <c r="B5" s="1" t="s">
        <v>10</v>
      </c>
      <c r="C5" s="2">
        <v>33.759226857737097</v>
      </c>
      <c r="D5" s="2">
        <v>27.7741616494949</v>
      </c>
      <c r="E5" s="3">
        <f t="shared" si="0"/>
        <v>5.9850652082422</v>
      </c>
      <c r="F5" s="3">
        <f t="shared" si="1"/>
        <v>1.57875902533701E-2</v>
      </c>
      <c r="G5" s="3"/>
      <c r="H5" s="3"/>
      <c r="I5" s="3"/>
    </row>
    <row r="6" spans="1:9" ht="18.45" customHeight="1">
      <c r="A6" s="1" t="s">
        <v>8</v>
      </c>
      <c r="B6" s="1" t="s">
        <v>10</v>
      </c>
      <c r="C6" s="2">
        <v>32.845475471239297</v>
      </c>
      <c r="D6" s="2">
        <v>27.7741616494949</v>
      </c>
      <c r="E6" s="3">
        <f t="shared" si="0"/>
        <v>5.0713138217443996</v>
      </c>
      <c r="F6" s="3">
        <f t="shared" si="1"/>
        <v>2.9742839135935201E-2</v>
      </c>
      <c r="G6" s="3"/>
      <c r="H6" s="3"/>
      <c r="I6" s="3"/>
    </row>
    <row r="7" spans="1:9" ht="18.45" customHeight="1">
      <c r="A7" s="1" t="s">
        <v>8</v>
      </c>
      <c r="B7" s="1" t="s">
        <v>11</v>
      </c>
      <c r="C7" s="2">
        <v>28.781743447145601</v>
      </c>
      <c r="D7" s="2">
        <v>23.585359172398199</v>
      </c>
      <c r="E7" s="3">
        <f t="shared" si="0"/>
        <v>5.1963842747474001</v>
      </c>
      <c r="F7" s="3">
        <f t="shared" si="1"/>
        <v>2.72729718550179E-2</v>
      </c>
      <c r="G7" s="3">
        <f>AVERAGE(F7:F9)</f>
        <v>1.73402585520409E-2</v>
      </c>
      <c r="H7" s="3"/>
      <c r="I7" s="3"/>
    </row>
    <row r="8" spans="1:9" ht="18.45" customHeight="1">
      <c r="A8" s="1" t="s">
        <v>8</v>
      </c>
      <c r="B8" s="1" t="s">
        <v>11</v>
      </c>
      <c r="C8" s="2">
        <v>29.744674861572399</v>
      </c>
      <c r="D8" s="2">
        <v>23.585359172398199</v>
      </c>
      <c r="E8" s="3">
        <f t="shared" si="0"/>
        <v>6.1593156891741998</v>
      </c>
      <c r="F8" s="3">
        <f t="shared" si="1"/>
        <v>1.39914016748015E-2</v>
      </c>
      <c r="G8" s="3"/>
      <c r="H8" s="3"/>
      <c r="I8" s="3"/>
    </row>
    <row r="9" spans="1:9" ht="18.45" customHeight="1">
      <c r="A9" s="1" t="s">
        <v>8</v>
      </c>
      <c r="B9" s="1" t="s">
        <v>11</v>
      </c>
      <c r="C9" s="2">
        <v>30.124019765927301</v>
      </c>
      <c r="D9" s="2">
        <v>23.585359172398199</v>
      </c>
      <c r="E9" s="3">
        <f t="shared" si="0"/>
        <v>6.5386605935290998</v>
      </c>
      <c r="F9" s="3">
        <f t="shared" si="1"/>
        <v>1.0756402126303299E-2</v>
      </c>
      <c r="G9" s="3"/>
      <c r="H9" s="3"/>
      <c r="I9" s="3"/>
    </row>
    <row r="10" spans="1:9" ht="18.45" customHeight="1">
      <c r="A10" s="1" t="s">
        <v>8</v>
      </c>
      <c r="B10" s="1" t="s">
        <v>12</v>
      </c>
      <c r="C10" s="2">
        <v>34.572451464635002</v>
      </c>
      <c r="D10" s="2">
        <v>30.390979180759501</v>
      </c>
      <c r="E10" s="3">
        <f t="shared" si="0"/>
        <v>4.1814722838755003</v>
      </c>
      <c r="F10" s="3">
        <f t="shared" si="1"/>
        <v>5.51126655659267E-2</v>
      </c>
      <c r="G10" s="3">
        <f>AVERAGE(F10:F18)</f>
        <v>5.2259083005855599E-2</v>
      </c>
      <c r="H10" s="3">
        <f>G10/G1</f>
        <v>3.02596643708854</v>
      </c>
      <c r="I10" s="3">
        <f>STDEV(F10:F18)</f>
        <v>1.4063565191683201E-2</v>
      </c>
    </row>
    <row r="11" spans="1:9" ht="18.45" customHeight="1">
      <c r="A11" s="1" t="s">
        <v>8</v>
      </c>
      <c r="B11" s="1" t="s">
        <v>12</v>
      </c>
      <c r="C11" s="2">
        <v>34.460487694147297</v>
      </c>
      <c r="D11" s="2">
        <v>30.390979180759501</v>
      </c>
      <c r="E11" s="3">
        <f t="shared" si="0"/>
        <v>4.0695085133877997</v>
      </c>
      <c r="F11" s="3">
        <f t="shared" si="1"/>
        <v>5.9560161934740501E-2</v>
      </c>
      <c r="G11" s="3">
        <f>AVERAGE(F10:F12)</f>
        <v>5.4288155997951802E-2</v>
      </c>
      <c r="H11" s="3"/>
      <c r="I11" s="3"/>
    </row>
    <row r="12" spans="1:9" ht="18.45" customHeight="1">
      <c r="A12" s="1" t="s">
        <v>8</v>
      </c>
      <c r="B12" s="1" t="s">
        <v>12</v>
      </c>
      <c r="C12" s="2">
        <v>34.766052457792</v>
      </c>
      <c r="D12" s="2">
        <v>30.390979180759501</v>
      </c>
      <c r="E12" s="3">
        <f t="shared" si="0"/>
        <v>4.3750732770324996</v>
      </c>
      <c r="F12" s="3">
        <f t="shared" si="1"/>
        <v>4.8191640493188199E-2</v>
      </c>
      <c r="G12" s="3"/>
      <c r="H12" s="3"/>
      <c r="I12" s="3"/>
    </row>
    <row r="13" spans="1:9" ht="18.45" customHeight="1">
      <c r="A13" s="1" t="s">
        <v>8</v>
      </c>
      <c r="B13" s="1" t="s">
        <v>13</v>
      </c>
      <c r="C13" s="2">
        <v>32.441259792045997</v>
      </c>
      <c r="D13" s="2">
        <v>27.507432580382901</v>
      </c>
      <c r="E13" s="3">
        <f t="shared" si="0"/>
        <v>4.9338272116631003</v>
      </c>
      <c r="F13" s="3">
        <f t="shared" si="1"/>
        <v>3.2716739487293797E-2</v>
      </c>
      <c r="G13" s="3">
        <f>AVERAGE(F13:F15)</f>
        <v>5.0956777367983E-2</v>
      </c>
      <c r="H13" s="3"/>
      <c r="I13" s="3"/>
    </row>
    <row r="14" spans="1:9" ht="18.45" customHeight="1">
      <c r="A14" s="1" t="s">
        <v>8</v>
      </c>
      <c r="B14" s="1" t="s">
        <v>13</v>
      </c>
      <c r="C14" s="2">
        <v>31.127978931253999</v>
      </c>
      <c r="D14" s="2">
        <v>27.507432580382901</v>
      </c>
      <c r="E14" s="3">
        <f t="shared" si="0"/>
        <v>3.6205463508711002</v>
      </c>
      <c r="F14" s="3">
        <f t="shared" si="1"/>
        <v>8.1303070534226293E-2</v>
      </c>
      <c r="G14" s="3"/>
      <c r="H14" s="3"/>
      <c r="I14" s="3"/>
    </row>
    <row r="15" spans="1:9" ht="18.45" customHeight="1">
      <c r="A15" s="1" t="s">
        <v>8</v>
      </c>
      <c r="B15" s="1" t="s">
        <v>13</v>
      </c>
      <c r="C15" s="2">
        <v>32.193354784119997</v>
      </c>
      <c r="D15" s="2">
        <v>27.507432580382901</v>
      </c>
      <c r="E15" s="3">
        <f t="shared" si="0"/>
        <v>4.6859222037370998</v>
      </c>
      <c r="F15" s="3">
        <f t="shared" si="1"/>
        <v>3.8850522082429E-2</v>
      </c>
      <c r="G15" s="3"/>
      <c r="H15" s="3"/>
      <c r="I15" s="3"/>
    </row>
    <row r="16" spans="1:9" ht="18.45" customHeight="1">
      <c r="A16" s="1" t="s">
        <v>8</v>
      </c>
      <c r="B16" s="1" t="s">
        <v>14</v>
      </c>
      <c r="C16" s="2">
        <v>35.349158467259997</v>
      </c>
      <c r="D16" s="2">
        <v>31.141183288529</v>
      </c>
      <c r="E16" s="3">
        <f t="shared" si="0"/>
        <v>4.207975178731</v>
      </c>
      <c r="F16" s="3">
        <f t="shared" si="1"/>
        <v>5.4109466279116898E-2</v>
      </c>
      <c r="G16" s="3">
        <f>AVERAGE(F16:F18)</f>
        <v>5.1532315651631903E-2</v>
      </c>
      <c r="H16" s="3"/>
      <c r="I16" s="3"/>
    </row>
    <row r="17" spans="1:9" ht="18.45" customHeight="1">
      <c r="A17" s="1" t="s">
        <v>8</v>
      </c>
      <c r="B17" s="1" t="s">
        <v>14</v>
      </c>
      <c r="C17" s="2">
        <v>35.6597214931247</v>
      </c>
      <c r="D17" s="2">
        <v>31.141183288529</v>
      </c>
      <c r="E17" s="3">
        <f t="shared" si="0"/>
        <v>4.5185382045956999</v>
      </c>
      <c r="F17" s="3">
        <f t="shared" si="1"/>
        <v>4.36299247417491E-2</v>
      </c>
      <c r="G17" s="3"/>
      <c r="H17" s="3"/>
      <c r="I17" s="3"/>
    </row>
    <row r="18" spans="1:9" ht="18.45" customHeight="1">
      <c r="A18" s="1" t="s">
        <v>8</v>
      </c>
      <c r="B18" s="1" t="s">
        <v>14</v>
      </c>
      <c r="C18" s="2">
        <v>35.277687393316398</v>
      </c>
      <c r="D18" s="2">
        <v>31.141183288529</v>
      </c>
      <c r="E18" s="3">
        <f t="shared" si="0"/>
        <v>4.1365041047873996</v>
      </c>
      <c r="F18" s="3">
        <f t="shared" si="1"/>
        <v>5.6857555934029802E-2</v>
      </c>
      <c r="G18" s="3"/>
      <c r="H18" s="3"/>
      <c r="I18" s="3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acc</vt:lpstr>
      <vt:lpstr>fas</vt:lpstr>
      <vt:lpstr>fatp</vt:lpstr>
      <vt:lpstr>pckl</vt:lpstr>
      <vt:lpstr>cas</vt:lpstr>
      <vt:lpstr>gadd45</vt:lpstr>
      <vt:lpstr>igf</vt:lpstr>
      <vt:lpstr>hex（Gck）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朝展 严</cp:lastModifiedBy>
  <dcterms:created xsi:type="dcterms:W3CDTF">2024-03-01T10:07:00Z</dcterms:created>
  <dcterms:modified xsi:type="dcterms:W3CDTF">2024-03-02T08:42:13Z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CD0FDE2A123448079125EA31563F4D8D_11</vt:lpwstr>
  </property>
  <property fmtid="{D5CDD505-2E9C-101B-9397-08002B2CF9AE}" pid="3" name="KSOProductBuildVer">
    <vt:lpwstr>2052-12.1.0.16388</vt:lpwstr>
  </property>
</Properties>
</file>