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4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f Kawaco\Desktop working\Skeletal muscle 2023\"/>
    </mc:Choice>
  </mc:AlternateContent>
  <xr:revisionPtr revIDLastSave="0" documentId="13_ncr:1_{435770F5-7B05-431E-B425-00530CF4B125}" xr6:coauthVersionLast="47" xr6:coauthVersionMax="47" xr10:uidLastSave="{00000000-0000-0000-0000-000000000000}"/>
  <bookViews>
    <workbookView xWindow="-120" yWindow="-120" windowWidth="29040" windowHeight="15840" xr2:uid="{839ADBD1-E94A-4115-A330-BD5ABE6A9621}"/>
  </bookViews>
  <sheets>
    <sheet name="Fig 1" sheetId="1" r:id="rId1"/>
    <sheet name="Fig 2" sheetId="2" r:id="rId2"/>
    <sheet name="Fig 3A" sheetId="3" r:id="rId3"/>
    <sheet name="Fig 3B" sheetId="6" r:id="rId4"/>
    <sheet name="Fig 3C-F" sheetId="7" r:id="rId5"/>
    <sheet name="Fig 4" sheetId="4" r:id="rId6"/>
    <sheet name="Fig 5AB" sheetId="5" r:id="rId7"/>
    <sheet name="Fig 5C-F" sheetId="8" r:id="rId8"/>
    <sheet name="Fig 5GH" sheetId="9" r:id="rId9"/>
    <sheet name="Fig 5I-K gene expression" sheetId="10" r:id="rId10"/>
    <sheet name="Fig 5I ChIP" sheetId="11" r:id="rId11"/>
    <sheet name="Fig 5J ChIP" sheetId="12" r:id="rId12"/>
    <sheet name="Fig 5K ChIP" sheetId="13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8" l="1"/>
  <c r="C8" i="8"/>
  <c r="D19" i="8" l="1"/>
  <c r="C19" i="8"/>
  <c r="D18" i="8"/>
  <c r="D8" i="8"/>
  <c r="D9" i="8"/>
  <c r="E9" i="8"/>
  <c r="E17" i="8"/>
  <c r="E16" i="8"/>
  <c r="E15" i="8"/>
  <c r="E14" i="8"/>
  <c r="E13" i="8"/>
  <c r="E18" i="8" s="1"/>
  <c r="E4" i="8"/>
  <c r="E5" i="8"/>
  <c r="E6" i="8"/>
  <c r="E7" i="8"/>
  <c r="E3" i="8"/>
  <c r="E8" i="8" s="1"/>
  <c r="H22" i="1"/>
  <c r="I32" i="1"/>
  <c r="I31" i="1"/>
  <c r="H31" i="1"/>
  <c r="H32" i="1" s="1"/>
  <c r="G31" i="1"/>
  <c r="G32" i="1" s="1"/>
  <c r="I30" i="1"/>
  <c r="H30" i="1"/>
  <c r="G30" i="1"/>
  <c r="H24" i="1"/>
  <c r="I23" i="1"/>
  <c r="I24" i="1" s="1"/>
  <c r="H23" i="1"/>
  <c r="G23" i="1"/>
  <c r="G24" i="1" s="1"/>
  <c r="I22" i="1"/>
  <c r="G22" i="1"/>
  <c r="I16" i="1"/>
  <c r="H16" i="1"/>
  <c r="I15" i="1"/>
  <c r="H15" i="1"/>
  <c r="G15" i="1"/>
  <c r="G16" i="1" s="1"/>
  <c r="I14" i="1"/>
  <c r="H14" i="1"/>
  <c r="G14" i="1"/>
  <c r="I7" i="1"/>
  <c r="I8" i="1" s="1"/>
  <c r="I6" i="1"/>
  <c r="I29" i="1"/>
  <c r="I28" i="1"/>
  <c r="I27" i="1"/>
  <c r="I21" i="1"/>
  <c r="I20" i="1"/>
  <c r="I19" i="1"/>
  <c r="I13" i="1"/>
  <c r="I12" i="1"/>
  <c r="I11" i="1"/>
  <c r="H7" i="1"/>
  <c r="H8" i="1" s="1"/>
  <c r="G7" i="1"/>
  <c r="G8" i="1" s="1"/>
  <c r="H6" i="1"/>
  <c r="G6" i="1"/>
  <c r="I5" i="1"/>
  <c r="I4" i="1"/>
  <c r="I3" i="1"/>
  <c r="E19" i="8" l="1"/>
  <c r="BY158" i="13"/>
  <c r="BY159" i="13" s="1"/>
  <c r="BX158" i="13"/>
  <c r="BX159" i="13" s="1"/>
  <c r="BU158" i="13"/>
  <c r="BU159" i="13" s="1"/>
  <c r="BT158" i="13"/>
  <c r="BT159" i="13" s="1"/>
  <c r="BY157" i="13"/>
  <c r="BX157" i="13"/>
  <c r="BU157" i="13"/>
  <c r="BT157" i="13"/>
  <c r="CC156" i="13"/>
  <c r="CB156" i="13"/>
  <c r="CB157" i="13" s="1"/>
  <c r="BY150" i="13"/>
  <c r="BY151" i="13" s="1"/>
  <c r="BX150" i="13"/>
  <c r="BX151" i="13" s="1"/>
  <c r="BU150" i="13"/>
  <c r="BU151" i="13" s="1"/>
  <c r="BT150" i="13"/>
  <c r="BT151" i="13" s="1"/>
  <c r="BY149" i="13"/>
  <c r="BX149" i="13"/>
  <c r="BU149" i="13"/>
  <c r="BT149" i="13"/>
  <c r="CC148" i="13"/>
  <c r="CC149" i="13" s="1"/>
  <c r="CB148" i="13"/>
  <c r="CB150" i="13" s="1"/>
  <c r="CB151" i="13" s="1"/>
  <c r="BY142" i="13"/>
  <c r="BY143" i="13" s="1"/>
  <c r="BX142" i="13"/>
  <c r="BX143" i="13" s="1"/>
  <c r="BU142" i="13"/>
  <c r="BU143" i="13" s="1"/>
  <c r="BT142" i="13"/>
  <c r="BT143" i="13" s="1"/>
  <c r="BY141" i="13"/>
  <c r="BX141" i="13"/>
  <c r="BU141" i="13"/>
  <c r="BT141" i="13"/>
  <c r="CC140" i="13"/>
  <c r="CC142" i="13" s="1"/>
  <c r="CC143" i="13" s="1"/>
  <c r="CB140" i="13"/>
  <c r="CB141" i="13" s="1"/>
  <c r="BY134" i="13"/>
  <c r="BY135" i="13" s="1"/>
  <c r="BX134" i="13"/>
  <c r="BX135" i="13" s="1"/>
  <c r="BU134" i="13"/>
  <c r="BU135" i="13" s="1"/>
  <c r="BT134" i="13"/>
  <c r="BT135" i="13" s="1"/>
  <c r="BY133" i="13"/>
  <c r="BX133" i="13"/>
  <c r="BU133" i="13"/>
  <c r="BT133" i="13"/>
  <c r="CC132" i="13"/>
  <c r="CC134" i="13" s="1"/>
  <c r="CC135" i="13" s="1"/>
  <c r="CB132" i="13"/>
  <c r="BY126" i="13"/>
  <c r="BY127" i="13" s="1"/>
  <c r="BX126" i="13"/>
  <c r="BX127" i="13" s="1"/>
  <c r="BU126" i="13"/>
  <c r="BU127" i="13" s="1"/>
  <c r="BT126" i="13"/>
  <c r="BT127" i="13" s="1"/>
  <c r="BY125" i="13"/>
  <c r="BX125" i="13"/>
  <c r="BU125" i="13"/>
  <c r="BT125" i="13"/>
  <c r="CC124" i="13"/>
  <c r="CB124" i="13"/>
  <c r="CB125" i="13" s="1"/>
  <c r="BY118" i="13"/>
  <c r="BY119" i="13" s="1"/>
  <c r="BX118" i="13"/>
  <c r="BX119" i="13" s="1"/>
  <c r="BU118" i="13"/>
  <c r="BU119" i="13" s="1"/>
  <c r="BT118" i="13"/>
  <c r="BT119" i="13" s="1"/>
  <c r="BY117" i="13"/>
  <c r="BX117" i="13"/>
  <c r="BU117" i="13"/>
  <c r="BT117" i="13"/>
  <c r="CC115" i="13"/>
  <c r="CC118" i="13" s="1"/>
  <c r="CC119" i="13" s="1"/>
  <c r="CB115" i="13"/>
  <c r="CB118" i="13" s="1"/>
  <c r="CB119" i="13" s="1"/>
  <c r="BY110" i="13"/>
  <c r="BY111" i="13" s="1"/>
  <c r="BX110" i="13"/>
  <c r="BX111" i="13" s="1"/>
  <c r="BU110" i="13"/>
  <c r="BU111" i="13" s="1"/>
  <c r="BT110" i="13"/>
  <c r="BT111" i="13" s="1"/>
  <c r="BY109" i="13"/>
  <c r="BX109" i="13"/>
  <c r="BU109" i="13"/>
  <c r="BT109" i="13"/>
  <c r="CC108" i="13"/>
  <c r="CC110" i="13" s="1"/>
  <c r="CC111" i="13" s="1"/>
  <c r="CB108" i="13"/>
  <c r="BY102" i="13"/>
  <c r="BY103" i="13" s="1"/>
  <c r="BX102" i="13"/>
  <c r="BX103" i="13" s="1"/>
  <c r="BU102" i="13"/>
  <c r="BU103" i="13" s="1"/>
  <c r="BT102" i="13"/>
  <c r="BT103" i="13" s="1"/>
  <c r="BY101" i="13"/>
  <c r="BX101" i="13"/>
  <c r="BU101" i="13"/>
  <c r="BT101" i="13"/>
  <c r="CC100" i="13"/>
  <c r="CC102" i="13" s="1"/>
  <c r="CC103" i="13" s="1"/>
  <c r="CB100" i="13"/>
  <c r="BY94" i="13"/>
  <c r="BY95" i="13" s="1"/>
  <c r="BX94" i="13"/>
  <c r="BX95" i="13" s="1"/>
  <c r="BU94" i="13"/>
  <c r="BU95" i="13" s="1"/>
  <c r="BT94" i="13"/>
  <c r="BT95" i="13" s="1"/>
  <c r="BY93" i="13"/>
  <c r="BX93" i="13"/>
  <c r="BU93" i="13"/>
  <c r="BT93" i="13"/>
  <c r="CC92" i="13"/>
  <c r="CB92" i="13"/>
  <c r="CB93" i="13" s="1"/>
  <c r="BY86" i="13"/>
  <c r="BY87" i="13" s="1"/>
  <c r="BX86" i="13"/>
  <c r="BX87" i="13" s="1"/>
  <c r="BU86" i="13"/>
  <c r="BU87" i="13" s="1"/>
  <c r="BT86" i="13"/>
  <c r="BT87" i="13" s="1"/>
  <c r="BY85" i="13"/>
  <c r="BX85" i="13"/>
  <c r="BU85" i="13"/>
  <c r="BT85" i="13"/>
  <c r="CC84" i="13"/>
  <c r="CC85" i="13" s="1"/>
  <c r="CB84" i="13"/>
  <c r="CB86" i="13" s="1"/>
  <c r="CB87" i="13" s="1"/>
  <c r="BY78" i="13"/>
  <c r="BY79" i="13" s="1"/>
  <c r="BX78" i="13"/>
  <c r="BX79" i="13" s="1"/>
  <c r="BU78" i="13"/>
  <c r="BU79" i="13" s="1"/>
  <c r="BT78" i="13"/>
  <c r="BT79" i="13" s="1"/>
  <c r="BY77" i="13"/>
  <c r="BX77" i="13"/>
  <c r="BU77" i="13"/>
  <c r="BT77" i="13"/>
  <c r="CC76" i="13"/>
  <c r="CC78" i="13" s="1"/>
  <c r="CC79" i="13" s="1"/>
  <c r="CB76" i="13"/>
  <c r="BY70" i="13"/>
  <c r="BY71" i="13" s="1"/>
  <c r="BX70" i="13"/>
  <c r="BX71" i="13" s="1"/>
  <c r="BU70" i="13"/>
  <c r="BU71" i="13" s="1"/>
  <c r="BT70" i="13"/>
  <c r="BT71" i="13" s="1"/>
  <c r="BY69" i="13"/>
  <c r="BX69" i="13"/>
  <c r="BU69" i="13"/>
  <c r="BT69" i="13"/>
  <c r="CC68" i="13"/>
  <c r="CC70" i="13" s="1"/>
  <c r="CC71" i="13" s="1"/>
  <c r="CB68" i="13"/>
  <c r="BY62" i="13"/>
  <c r="BY63" i="13" s="1"/>
  <c r="BX62" i="13"/>
  <c r="BX63" i="13" s="1"/>
  <c r="BU62" i="13"/>
  <c r="BU63" i="13" s="1"/>
  <c r="BT62" i="13"/>
  <c r="BT63" i="13" s="1"/>
  <c r="BY61" i="13"/>
  <c r="BX61" i="13"/>
  <c r="BU61" i="13"/>
  <c r="BT61" i="13"/>
  <c r="CC60" i="13"/>
  <c r="CB60" i="13"/>
  <c r="CB61" i="13" s="1"/>
  <c r="BY54" i="13"/>
  <c r="BY55" i="13" s="1"/>
  <c r="BX54" i="13"/>
  <c r="BX55" i="13" s="1"/>
  <c r="BU54" i="13"/>
  <c r="BU55" i="13" s="1"/>
  <c r="BT54" i="13"/>
  <c r="BT55" i="13" s="1"/>
  <c r="BY53" i="13"/>
  <c r="BX53" i="13"/>
  <c r="BU53" i="13"/>
  <c r="BT53" i="13"/>
  <c r="CC52" i="13"/>
  <c r="CC53" i="13" s="1"/>
  <c r="CB52" i="13"/>
  <c r="CB54" i="13" s="1"/>
  <c r="CB55" i="13" s="1"/>
  <c r="BY46" i="13"/>
  <c r="BY47" i="13" s="1"/>
  <c r="BX46" i="13"/>
  <c r="BX47" i="13" s="1"/>
  <c r="BU46" i="13"/>
  <c r="BU47" i="13" s="1"/>
  <c r="BT46" i="13"/>
  <c r="BT47" i="13" s="1"/>
  <c r="BY45" i="13"/>
  <c r="BX45" i="13"/>
  <c r="BU45" i="13"/>
  <c r="BT45" i="13"/>
  <c r="CC44" i="13"/>
  <c r="CC46" i="13" s="1"/>
  <c r="CC47" i="13" s="1"/>
  <c r="CB44" i="13"/>
  <c r="BY38" i="13"/>
  <c r="BY39" i="13" s="1"/>
  <c r="BX38" i="13"/>
  <c r="BX39" i="13" s="1"/>
  <c r="BU38" i="13"/>
  <c r="BU39" i="13" s="1"/>
  <c r="BT38" i="13"/>
  <c r="BT39" i="13" s="1"/>
  <c r="BY37" i="13"/>
  <c r="BX37" i="13"/>
  <c r="BU37" i="13"/>
  <c r="BT37" i="13"/>
  <c r="CC36" i="13"/>
  <c r="CC38" i="13" s="1"/>
  <c r="CC39" i="13" s="1"/>
  <c r="CB36" i="13"/>
  <c r="CB38" i="13" s="1"/>
  <c r="CB39" i="13" s="1"/>
  <c r="BY30" i="13"/>
  <c r="BY31" i="13" s="1"/>
  <c r="BX30" i="13"/>
  <c r="BX31" i="13" s="1"/>
  <c r="BU30" i="13"/>
  <c r="BU31" i="13" s="1"/>
  <c r="BT30" i="13"/>
  <c r="BT31" i="13" s="1"/>
  <c r="BY29" i="13"/>
  <c r="BX29" i="13"/>
  <c r="BU29" i="13"/>
  <c r="BT29" i="13"/>
  <c r="CC28" i="13"/>
  <c r="CC29" i="13" s="1"/>
  <c r="CB28" i="13"/>
  <c r="CB29" i="13" s="1"/>
  <c r="BY22" i="13"/>
  <c r="BY23" i="13" s="1"/>
  <c r="BX22" i="13"/>
  <c r="BX23" i="13" s="1"/>
  <c r="BU22" i="13"/>
  <c r="BU23" i="13" s="1"/>
  <c r="BT22" i="13"/>
  <c r="BT23" i="13" s="1"/>
  <c r="BY21" i="13"/>
  <c r="BX21" i="13"/>
  <c r="BU21" i="13"/>
  <c r="BT21" i="13"/>
  <c r="CC20" i="13"/>
  <c r="CC22" i="13" s="1"/>
  <c r="CC23" i="13" s="1"/>
  <c r="CB20" i="13"/>
  <c r="CB22" i="13" s="1"/>
  <c r="CB23" i="13" s="1"/>
  <c r="CL21" i="13"/>
  <c r="CK21" i="13"/>
  <c r="BY14" i="13"/>
  <c r="BY15" i="13" s="1"/>
  <c r="BX14" i="13"/>
  <c r="BX15" i="13" s="1"/>
  <c r="BU14" i="13"/>
  <c r="BU15" i="13" s="1"/>
  <c r="BT14" i="13"/>
  <c r="BT15" i="13" s="1"/>
  <c r="CL20" i="13"/>
  <c r="CK20" i="13"/>
  <c r="BY13" i="13"/>
  <c r="BX13" i="13"/>
  <c r="BU13" i="13"/>
  <c r="BT13" i="13"/>
  <c r="CL19" i="13"/>
  <c r="CK19" i="13"/>
  <c r="CC12" i="13"/>
  <c r="CB12" i="13"/>
  <c r="CB14" i="13" s="1"/>
  <c r="CB15" i="13" s="1"/>
  <c r="CL18" i="13"/>
  <c r="CK18" i="13"/>
  <c r="CL17" i="13"/>
  <c r="CK17" i="13"/>
  <c r="CL16" i="13"/>
  <c r="CK16" i="13"/>
  <c r="CL15" i="13"/>
  <c r="CK15" i="13"/>
  <c r="CL14" i="13"/>
  <c r="CK14" i="13"/>
  <c r="CL13" i="13"/>
  <c r="CK13" i="13"/>
  <c r="CL12" i="13"/>
  <c r="CK12" i="13"/>
  <c r="CL11" i="13"/>
  <c r="CK11" i="13"/>
  <c r="CL10" i="13"/>
  <c r="CK10" i="13"/>
  <c r="CL9" i="13"/>
  <c r="CK9" i="13"/>
  <c r="CL8" i="13"/>
  <c r="CK8" i="13"/>
  <c r="CL7" i="13"/>
  <c r="CK7" i="13"/>
  <c r="CL6" i="13"/>
  <c r="CK6" i="13"/>
  <c r="BY6" i="13"/>
  <c r="BY7" i="13" s="1"/>
  <c r="BX6" i="13"/>
  <c r="BX7" i="13" s="1"/>
  <c r="BU6" i="13"/>
  <c r="BU7" i="13" s="1"/>
  <c r="BT6" i="13"/>
  <c r="BT7" i="13" s="1"/>
  <c r="CL5" i="13"/>
  <c r="CK5" i="13"/>
  <c r="BY5" i="13"/>
  <c r="BX5" i="13"/>
  <c r="BU5" i="13"/>
  <c r="BT5" i="13"/>
  <c r="CL4" i="13"/>
  <c r="CK4" i="13"/>
  <c r="CC4" i="13"/>
  <c r="CC6" i="13" s="1"/>
  <c r="CC7" i="13" s="1"/>
  <c r="CB4" i="13"/>
  <c r="CL3" i="13"/>
  <c r="CK3" i="13"/>
  <c r="CL2" i="13"/>
  <c r="CK2" i="13"/>
  <c r="BB158" i="13"/>
  <c r="BB159" i="13" s="1"/>
  <c r="BA158" i="13"/>
  <c r="BA159" i="13" s="1"/>
  <c r="AX158" i="13"/>
  <c r="AX159" i="13" s="1"/>
  <c r="AW158" i="13"/>
  <c r="AW159" i="13" s="1"/>
  <c r="BB157" i="13"/>
  <c r="BA157" i="13"/>
  <c r="AX157" i="13"/>
  <c r="AW157" i="13"/>
  <c r="BF156" i="13"/>
  <c r="BF157" i="13" s="1"/>
  <c r="BE156" i="13"/>
  <c r="BE157" i="13" s="1"/>
  <c r="BB150" i="13"/>
  <c r="BB151" i="13" s="1"/>
  <c r="BA150" i="13"/>
  <c r="BA151" i="13" s="1"/>
  <c r="AX150" i="13"/>
  <c r="AX151" i="13" s="1"/>
  <c r="AW150" i="13"/>
  <c r="AW151" i="13" s="1"/>
  <c r="BB149" i="13"/>
  <c r="BA149" i="13"/>
  <c r="AX149" i="13"/>
  <c r="AW149" i="13"/>
  <c r="BF148" i="13"/>
  <c r="BF150" i="13" s="1"/>
  <c r="BF151" i="13" s="1"/>
  <c r="BE148" i="13"/>
  <c r="BE150" i="13" s="1"/>
  <c r="BE151" i="13" s="1"/>
  <c r="BB142" i="13"/>
  <c r="BB143" i="13" s="1"/>
  <c r="BA142" i="13"/>
  <c r="BA143" i="13" s="1"/>
  <c r="AX142" i="13"/>
  <c r="AX143" i="13" s="1"/>
  <c r="AW142" i="13"/>
  <c r="AW143" i="13" s="1"/>
  <c r="BB141" i="13"/>
  <c r="BA141" i="13"/>
  <c r="AX141" i="13"/>
  <c r="AW141" i="13"/>
  <c r="BF140" i="13"/>
  <c r="BF142" i="13" s="1"/>
  <c r="BF143" i="13" s="1"/>
  <c r="BE140" i="13"/>
  <c r="BB134" i="13"/>
  <c r="BB135" i="13" s="1"/>
  <c r="BA134" i="13"/>
  <c r="BA135" i="13" s="1"/>
  <c r="AX134" i="13"/>
  <c r="AX135" i="13" s="1"/>
  <c r="AW134" i="13"/>
  <c r="AW135" i="13" s="1"/>
  <c r="BB133" i="13"/>
  <c r="BA133" i="13"/>
  <c r="AX133" i="13"/>
  <c r="AW133" i="13"/>
  <c r="BF132" i="13"/>
  <c r="BF133" i="13" s="1"/>
  <c r="BE132" i="13"/>
  <c r="BE133" i="13" s="1"/>
  <c r="BB126" i="13"/>
  <c r="BB127" i="13" s="1"/>
  <c r="BA126" i="13"/>
  <c r="BA127" i="13" s="1"/>
  <c r="AX126" i="13"/>
  <c r="AX127" i="13" s="1"/>
  <c r="AW126" i="13"/>
  <c r="AW127" i="13" s="1"/>
  <c r="BB125" i="13"/>
  <c r="BA125" i="13"/>
  <c r="AX125" i="13"/>
  <c r="AW125" i="13"/>
  <c r="BF124" i="13"/>
  <c r="BF125" i="13" s="1"/>
  <c r="BE124" i="13"/>
  <c r="BE126" i="13" s="1"/>
  <c r="BE127" i="13" s="1"/>
  <c r="BB118" i="13"/>
  <c r="BB119" i="13" s="1"/>
  <c r="BA118" i="13"/>
  <c r="BA119" i="13" s="1"/>
  <c r="AX118" i="13"/>
  <c r="AX119" i="13" s="1"/>
  <c r="AW118" i="13"/>
  <c r="AW119" i="13" s="1"/>
  <c r="BB117" i="13"/>
  <c r="BA117" i="13"/>
  <c r="AX117" i="13"/>
  <c r="AW117" i="13"/>
  <c r="BF115" i="13"/>
  <c r="BF118" i="13" s="1"/>
  <c r="BF119" i="13" s="1"/>
  <c r="BE115" i="13"/>
  <c r="BE118" i="13" s="1"/>
  <c r="BE119" i="13" s="1"/>
  <c r="BB110" i="13"/>
  <c r="BB111" i="13" s="1"/>
  <c r="BA110" i="13"/>
  <c r="BA111" i="13" s="1"/>
  <c r="AX110" i="13"/>
  <c r="AX111" i="13" s="1"/>
  <c r="AW110" i="13"/>
  <c r="AW111" i="13" s="1"/>
  <c r="BB109" i="13"/>
  <c r="BA109" i="13"/>
  <c r="AX109" i="13"/>
  <c r="AW109" i="13"/>
  <c r="BF108" i="13"/>
  <c r="BF110" i="13" s="1"/>
  <c r="BF111" i="13" s="1"/>
  <c r="BE108" i="13"/>
  <c r="BE109" i="13" s="1"/>
  <c r="BB102" i="13"/>
  <c r="BB103" i="13" s="1"/>
  <c r="BA102" i="13"/>
  <c r="BA103" i="13" s="1"/>
  <c r="AX102" i="13"/>
  <c r="AX103" i="13" s="1"/>
  <c r="AW102" i="13"/>
  <c r="AW103" i="13" s="1"/>
  <c r="BB101" i="13"/>
  <c r="BA101" i="13"/>
  <c r="AX101" i="13"/>
  <c r="AW101" i="13"/>
  <c r="BF100" i="13"/>
  <c r="BF102" i="13" s="1"/>
  <c r="BF103" i="13" s="1"/>
  <c r="BE100" i="13"/>
  <c r="BE101" i="13" s="1"/>
  <c r="BB94" i="13"/>
  <c r="BB95" i="13" s="1"/>
  <c r="BA94" i="13"/>
  <c r="BA95" i="13" s="1"/>
  <c r="AX94" i="13"/>
  <c r="AX95" i="13" s="1"/>
  <c r="AW94" i="13"/>
  <c r="AW95" i="13" s="1"/>
  <c r="BB93" i="13"/>
  <c r="BA93" i="13"/>
  <c r="AX93" i="13"/>
  <c r="AW93" i="13"/>
  <c r="BF92" i="13"/>
  <c r="BF93" i="13" s="1"/>
  <c r="BE92" i="13"/>
  <c r="BE93" i="13" s="1"/>
  <c r="BB86" i="13"/>
  <c r="BB87" i="13" s="1"/>
  <c r="BA86" i="13"/>
  <c r="BA87" i="13" s="1"/>
  <c r="AX86" i="13"/>
  <c r="AX87" i="13" s="1"/>
  <c r="AW86" i="13"/>
  <c r="AW87" i="13" s="1"/>
  <c r="BB85" i="13"/>
  <c r="BA85" i="13"/>
  <c r="AX85" i="13"/>
  <c r="AW85" i="13"/>
  <c r="BF84" i="13"/>
  <c r="BF86" i="13" s="1"/>
  <c r="BF87" i="13" s="1"/>
  <c r="BE84" i="13"/>
  <c r="BE86" i="13" s="1"/>
  <c r="BE87" i="13" s="1"/>
  <c r="BB78" i="13"/>
  <c r="BB79" i="13" s="1"/>
  <c r="BA78" i="13"/>
  <c r="BA79" i="13" s="1"/>
  <c r="AX78" i="13"/>
  <c r="AX79" i="13" s="1"/>
  <c r="AW78" i="13"/>
  <c r="AW79" i="13" s="1"/>
  <c r="BB77" i="13"/>
  <c r="BA77" i="13"/>
  <c r="AX77" i="13"/>
  <c r="AW77" i="13"/>
  <c r="BF76" i="13"/>
  <c r="BF78" i="13" s="1"/>
  <c r="BF79" i="13" s="1"/>
  <c r="BE76" i="13"/>
  <c r="BE78" i="13" s="1"/>
  <c r="BE79" i="13" s="1"/>
  <c r="BB70" i="13"/>
  <c r="BB71" i="13" s="1"/>
  <c r="BA70" i="13"/>
  <c r="BA71" i="13" s="1"/>
  <c r="AX70" i="13"/>
  <c r="AX71" i="13" s="1"/>
  <c r="AW70" i="13"/>
  <c r="AW71" i="13" s="1"/>
  <c r="BB69" i="13"/>
  <c r="BA69" i="13"/>
  <c r="AX69" i="13"/>
  <c r="AW69" i="13"/>
  <c r="BF68" i="13"/>
  <c r="BF70" i="13" s="1"/>
  <c r="BF71" i="13" s="1"/>
  <c r="BE68" i="13"/>
  <c r="BE69" i="13" s="1"/>
  <c r="BB62" i="13"/>
  <c r="BB63" i="13" s="1"/>
  <c r="BA62" i="13"/>
  <c r="BA63" i="13" s="1"/>
  <c r="AX62" i="13"/>
  <c r="AX63" i="13" s="1"/>
  <c r="AW62" i="13"/>
  <c r="AW63" i="13" s="1"/>
  <c r="BB61" i="13"/>
  <c r="BA61" i="13"/>
  <c r="AX61" i="13"/>
  <c r="AW61" i="13"/>
  <c r="BF60" i="13"/>
  <c r="BF61" i="13" s="1"/>
  <c r="BE60" i="13"/>
  <c r="BE61" i="13" s="1"/>
  <c r="BB54" i="13"/>
  <c r="BB55" i="13" s="1"/>
  <c r="BA54" i="13"/>
  <c r="BA55" i="13" s="1"/>
  <c r="AX54" i="13"/>
  <c r="AX55" i="13" s="1"/>
  <c r="AW54" i="13"/>
  <c r="AW55" i="13" s="1"/>
  <c r="BB53" i="13"/>
  <c r="BA53" i="13"/>
  <c r="AX53" i="13"/>
  <c r="AW53" i="13"/>
  <c r="BF52" i="13"/>
  <c r="BF54" i="13" s="1"/>
  <c r="BF55" i="13" s="1"/>
  <c r="BE52" i="13"/>
  <c r="BE54" i="13" s="1"/>
  <c r="BE55" i="13" s="1"/>
  <c r="BB46" i="13"/>
  <c r="BB47" i="13" s="1"/>
  <c r="BA46" i="13"/>
  <c r="BA47" i="13" s="1"/>
  <c r="AX46" i="13"/>
  <c r="AX47" i="13" s="1"/>
  <c r="AW46" i="13"/>
  <c r="AW47" i="13" s="1"/>
  <c r="BB45" i="13"/>
  <c r="BA45" i="13"/>
  <c r="AX45" i="13"/>
  <c r="AW45" i="13"/>
  <c r="BF44" i="13"/>
  <c r="BF46" i="13" s="1"/>
  <c r="BF47" i="13" s="1"/>
  <c r="BE44" i="13"/>
  <c r="BB38" i="13"/>
  <c r="BB39" i="13" s="1"/>
  <c r="BA38" i="13"/>
  <c r="BA39" i="13" s="1"/>
  <c r="AX38" i="13"/>
  <c r="AX39" i="13" s="1"/>
  <c r="AW38" i="13"/>
  <c r="AW39" i="13" s="1"/>
  <c r="BB37" i="13"/>
  <c r="BA37" i="13"/>
  <c r="AX37" i="13"/>
  <c r="AW37" i="13"/>
  <c r="BF36" i="13"/>
  <c r="BF37" i="13" s="1"/>
  <c r="BE36" i="13"/>
  <c r="BE37" i="13" s="1"/>
  <c r="BB30" i="13"/>
  <c r="BB31" i="13" s="1"/>
  <c r="BA30" i="13"/>
  <c r="BA31" i="13" s="1"/>
  <c r="AX30" i="13"/>
  <c r="AX31" i="13" s="1"/>
  <c r="AW30" i="13"/>
  <c r="AW31" i="13" s="1"/>
  <c r="BB29" i="13"/>
  <c r="BA29" i="13"/>
  <c r="AX29" i="13"/>
  <c r="AW29" i="13"/>
  <c r="BF28" i="13"/>
  <c r="BF29" i="13" s="1"/>
  <c r="BE28" i="13"/>
  <c r="BE29" i="13" s="1"/>
  <c r="BB22" i="13"/>
  <c r="BB23" i="13" s="1"/>
  <c r="BA22" i="13"/>
  <c r="BA23" i="13" s="1"/>
  <c r="AX22" i="13"/>
  <c r="AX23" i="13" s="1"/>
  <c r="AW22" i="13"/>
  <c r="AW23" i="13" s="1"/>
  <c r="BB21" i="13"/>
  <c r="BA21" i="13"/>
  <c r="AX21" i="13"/>
  <c r="AW21" i="13"/>
  <c r="BF20" i="13"/>
  <c r="BF21" i="13" s="1"/>
  <c r="BE20" i="13"/>
  <c r="BE22" i="13" s="1"/>
  <c r="BE23" i="13" s="1"/>
  <c r="BO21" i="13"/>
  <c r="BN21" i="13"/>
  <c r="BB14" i="13"/>
  <c r="BB15" i="13" s="1"/>
  <c r="BA14" i="13"/>
  <c r="BA15" i="13" s="1"/>
  <c r="AX14" i="13"/>
  <c r="AX15" i="13" s="1"/>
  <c r="AW14" i="13"/>
  <c r="AW15" i="13" s="1"/>
  <c r="BO20" i="13"/>
  <c r="BN20" i="13"/>
  <c r="BB13" i="13"/>
  <c r="BA13" i="13"/>
  <c r="AX13" i="13"/>
  <c r="AW13" i="13"/>
  <c r="BO19" i="13"/>
  <c r="BN19" i="13"/>
  <c r="BF12" i="13"/>
  <c r="BF14" i="13" s="1"/>
  <c r="BF15" i="13" s="1"/>
  <c r="BE12" i="13"/>
  <c r="BO18" i="13"/>
  <c r="BN18" i="13"/>
  <c r="BO17" i="13"/>
  <c r="BN17" i="13"/>
  <c r="BO16" i="13"/>
  <c r="BN16" i="13"/>
  <c r="BO15" i="13"/>
  <c r="BN15" i="13"/>
  <c r="BO14" i="13"/>
  <c r="BN14" i="13"/>
  <c r="BO13" i="13"/>
  <c r="BN13" i="13"/>
  <c r="BO12" i="13"/>
  <c r="BN12" i="13"/>
  <c r="BO11" i="13"/>
  <c r="BN11" i="13"/>
  <c r="BO10" i="13"/>
  <c r="BN10" i="13"/>
  <c r="BO9" i="13"/>
  <c r="BN9" i="13"/>
  <c r="BO8" i="13"/>
  <c r="BN8" i="13"/>
  <c r="BO7" i="13"/>
  <c r="BN7" i="13"/>
  <c r="BO6" i="13"/>
  <c r="BN6" i="13"/>
  <c r="BB6" i="13"/>
  <c r="BB7" i="13" s="1"/>
  <c r="BA6" i="13"/>
  <c r="BA7" i="13" s="1"/>
  <c r="AX6" i="13"/>
  <c r="AX7" i="13" s="1"/>
  <c r="AW6" i="13"/>
  <c r="AW7" i="13" s="1"/>
  <c r="BO5" i="13"/>
  <c r="BN5" i="13"/>
  <c r="BB5" i="13"/>
  <c r="BA5" i="13"/>
  <c r="AX5" i="13"/>
  <c r="AW5" i="13"/>
  <c r="BO4" i="13"/>
  <c r="BN4" i="13"/>
  <c r="BF4" i="13"/>
  <c r="BF6" i="13" s="1"/>
  <c r="BF7" i="13" s="1"/>
  <c r="BE4" i="13"/>
  <c r="BO3" i="13"/>
  <c r="BN3" i="13"/>
  <c r="BO2" i="13"/>
  <c r="BN2" i="13"/>
  <c r="AE158" i="13"/>
  <c r="AE159" i="13" s="1"/>
  <c r="AD158" i="13"/>
  <c r="AD159" i="13" s="1"/>
  <c r="AA158" i="13"/>
  <c r="AA159" i="13" s="1"/>
  <c r="Z158" i="13"/>
  <c r="Z159" i="13" s="1"/>
  <c r="AE157" i="13"/>
  <c r="AD157" i="13"/>
  <c r="AA157" i="13"/>
  <c r="Z157" i="13"/>
  <c r="AI156" i="13"/>
  <c r="AI157" i="13" s="1"/>
  <c r="AH156" i="13"/>
  <c r="AH157" i="13" s="1"/>
  <c r="AE150" i="13"/>
  <c r="AE151" i="13" s="1"/>
  <c r="AD150" i="13"/>
  <c r="AD151" i="13" s="1"/>
  <c r="AA150" i="13"/>
  <c r="AA151" i="13" s="1"/>
  <c r="Z150" i="13"/>
  <c r="Z151" i="13" s="1"/>
  <c r="AE149" i="13"/>
  <c r="AD149" i="13"/>
  <c r="AA149" i="13"/>
  <c r="Z149" i="13"/>
  <c r="AI148" i="13"/>
  <c r="AI149" i="13" s="1"/>
  <c r="AH148" i="13"/>
  <c r="AH150" i="13" s="1"/>
  <c r="AH151" i="13" s="1"/>
  <c r="AE142" i="13"/>
  <c r="AE143" i="13" s="1"/>
  <c r="AD142" i="13"/>
  <c r="AD143" i="13" s="1"/>
  <c r="AA142" i="13"/>
  <c r="AA143" i="13" s="1"/>
  <c r="Z142" i="13"/>
  <c r="Z143" i="13" s="1"/>
  <c r="AE141" i="13"/>
  <c r="AD141" i="13"/>
  <c r="AA141" i="13"/>
  <c r="Z141" i="13"/>
  <c r="AI140" i="13"/>
  <c r="AI142" i="13" s="1"/>
  <c r="AI143" i="13" s="1"/>
  <c r="AH140" i="13"/>
  <c r="AH141" i="13" s="1"/>
  <c r="AE134" i="13"/>
  <c r="AE135" i="13" s="1"/>
  <c r="AD134" i="13"/>
  <c r="AD135" i="13" s="1"/>
  <c r="AA134" i="13"/>
  <c r="AA135" i="13" s="1"/>
  <c r="Z134" i="13"/>
  <c r="Z135" i="13" s="1"/>
  <c r="AE133" i="13"/>
  <c r="AD133" i="13"/>
  <c r="AA133" i="13"/>
  <c r="Z133" i="13"/>
  <c r="AI132" i="13"/>
  <c r="AI134" i="13" s="1"/>
  <c r="AI135" i="13" s="1"/>
  <c r="AH132" i="13"/>
  <c r="AH133" i="13" s="1"/>
  <c r="AE126" i="13"/>
  <c r="AE127" i="13" s="1"/>
  <c r="AD126" i="13"/>
  <c r="AD127" i="13" s="1"/>
  <c r="AA126" i="13"/>
  <c r="AA127" i="13" s="1"/>
  <c r="Z126" i="13"/>
  <c r="Z127" i="13" s="1"/>
  <c r="AE125" i="13"/>
  <c r="AD125" i="13"/>
  <c r="AA125" i="13"/>
  <c r="Z125" i="13"/>
  <c r="AI124" i="13"/>
  <c r="AI125" i="13" s="1"/>
  <c r="AH124" i="13"/>
  <c r="AH125" i="13" s="1"/>
  <c r="AE118" i="13"/>
  <c r="AE119" i="13" s="1"/>
  <c r="AD118" i="13"/>
  <c r="AD119" i="13" s="1"/>
  <c r="AA118" i="13"/>
  <c r="AA119" i="13" s="1"/>
  <c r="Z118" i="13"/>
  <c r="Z119" i="13" s="1"/>
  <c r="AE117" i="13"/>
  <c r="AD117" i="13"/>
  <c r="AA117" i="13"/>
  <c r="Z117" i="13"/>
  <c r="AI115" i="13"/>
  <c r="AI118" i="13" s="1"/>
  <c r="AI119" i="13" s="1"/>
  <c r="AH115" i="13"/>
  <c r="AH118" i="13" s="1"/>
  <c r="AH119" i="13" s="1"/>
  <c r="AE110" i="13"/>
  <c r="AE111" i="13" s="1"/>
  <c r="AD110" i="13"/>
  <c r="AD111" i="13" s="1"/>
  <c r="AA110" i="13"/>
  <c r="AA111" i="13" s="1"/>
  <c r="Z110" i="13"/>
  <c r="Z111" i="13" s="1"/>
  <c r="AE109" i="13"/>
  <c r="AD109" i="13"/>
  <c r="AA109" i="13"/>
  <c r="Z109" i="13"/>
  <c r="AI108" i="13"/>
  <c r="AI110" i="13" s="1"/>
  <c r="AI111" i="13" s="1"/>
  <c r="AH108" i="13"/>
  <c r="AE102" i="13"/>
  <c r="AE103" i="13" s="1"/>
  <c r="AD102" i="13"/>
  <c r="AD103" i="13" s="1"/>
  <c r="AA102" i="13"/>
  <c r="AA103" i="13" s="1"/>
  <c r="Z102" i="13"/>
  <c r="Z103" i="13" s="1"/>
  <c r="AE101" i="13"/>
  <c r="AD101" i="13"/>
  <c r="AA101" i="13"/>
  <c r="Z101" i="13"/>
  <c r="AI100" i="13"/>
  <c r="AI102" i="13" s="1"/>
  <c r="AI103" i="13" s="1"/>
  <c r="AH100" i="13"/>
  <c r="AH101" i="13" s="1"/>
  <c r="AE94" i="13"/>
  <c r="AE95" i="13" s="1"/>
  <c r="AD94" i="13"/>
  <c r="AD95" i="13" s="1"/>
  <c r="AA94" i="13"/>
  <c r="AA95" i="13" s="1"/>
  <c r="Z94" i="13"/>
  <c r="Z95" i="13" s="1"/>
  <c r="AE93" i="13"/>
  <c r="AD93" i="13"/>
  <c r="AA93" i="13"/>
  <c r="Z93" i="13"/>
  <c r="AI92" i="13"/>
  <c r="AI93" i="13" s="1"/>
  <c r="AH92" i="13"/>
  <c r="AH93" i="13" s="1"/>
  <c r="AE86" i="13"/>
  <c r="AE87" i="13" s="1"/>
  <c r="AD86" i="13"/>
  <c r="AD87" i="13" s="1"/>
  <c r="AA86" i="13"/>
  <c r="AA87" i="13" s="1"/>
  <c r="Z86" i="13"/>
  <c r="Z87" i="13" s="1"/>
  <c r="AE85" i="13"/>
  <c r="AD85" i="13"/>
  <c r="AA85" i="13"/>
  <c r="Z85" i="13"/>
  <c r="AI84" i="13"/>
  <c r="AI85" i="13" s="1"/>
  <c r="AH84" i="13"/>
  <c r="AH86" i="13" s="1"/>
  <c r="AH87" i="13" s="1"/>
  <c r="AE78" i="13"/>
  <c r="AE79" i="13" s="1"/>
  <c r="AD78" i="13"/>
  <c r="AD79" i="13" s="1"/>
  <c r="AA78" i="13"/>
  <c r="AA79" i="13" s="1"/>
  <c r="Z78" i="13"/>
  <c r="Z79" i="13" s="1"/>
  <c r="AE77" i="13"/>
  <c r="AD77" i="13"/>
  <c r="AA77" i="13"/>
  <c r="Z77" i="13"/>
  <c r="AI76" i="13"/>
  <c r="AI78" i="13" s="1"/>
  <c r="AI79" i="13" s="1"/>
  <c r="AH76" i="13"/>
  <c r="AE70" i="13"/>
  <c r="AE71" i="13" s="1"/>
  <c r="AD70" i="13"/>
  <c r="AD71" i="13" s="1"/>
  <c r="AA70" i="13"/>
  <c r="AA71" i="13" s="1"/>
  <c r="Z70" i="13"/>
  <c r="Z71" i="13" s="1"/>
  <c r="AE69" i="13"/>
  <c r="AD69" i="13"/>
  <c r="AA69" i="13"/>
  <c r="Z69" i="13"/>
  <c r="AI68" i="13"/>
  <c r="AI70" i="13" s="1"/>
  <c r="AI71" i="13" s="1"/>
  <c r="AH68" i="13"/>
  <c r="AH69" i="13" s="1"/>
  <c r="AE62" i="13"/>
  <c r="AE63" i="13" s="1"/>
  <c r="AD62" i="13"/>
  <c r="AD63" i="13" s="1"/>
  <c r="AA62" i="13"/>
  <c r="AA63" i="13" s="1"/>
  <c r="Z62" i="13"/>
  <c r="Z63" i="13" s="1"/>
  <c r="AE61" i="13"/>
  <c r="AD61" i="13"/>
  <c r="AA61" i="13"/>
  <c r="Z61" i="13"/>
  <c r="AI60" i="13"/>
  <c r="AI61" i="13" s="1"/>
  <c r="AH60" i="13"/>
  <c r="AH61" i="13" s="1"/>
  <c r="AE54" i="13"/>
  <c r="AE55" i="13" s="1"/>
  <c r="AD54" i="13"/>
  <c r="AD55" i="13" s="1"/>
  <c r="AA54" i="13"/>
  <c r="AA55" i="13" s="1"/>
  <c r="Z54" i="13"/>
  <c r="Z55" i="13" s="1"/>
  <c r="AE53" i="13"/>
  <c r="AD53" i="13"/>
  <c r="AA53" i="13"/>
  <c r="Z53" i="13"/>
  <c r="AI52" i="13"/>
  <c r="AI53" i="13" s="1"/>
  <c r="AH52" i="13"/>
  <c r="AH54" i="13" s="1"/>
  <c r="AH55" i="13" s="1"/>
  <c r="AE46" i="13"/>
  <c r="AE47" i="13" s="1"/>
  <c r="AD46" i="13"/>
  <c r="AD47" i="13" s="1"/>
  <c r="AA46" i="13"/>
  <c r="AA47" i="13" s="1"/>
  <c r="Z46" i="13"/>
  <c r="Z47" i="13" s="1"/>
  <c r="AE45" i="13"/>
  <c r="AD45" i="13"/>
  <c r="AA45" i="13"/>
  <c r="Z45" i="13"/>
  <c r="AI44" i="13"/>
  <c r="AI46" i="13" s="1"/>
  <c r="AI47" i="13" s="1"/>
  <c r="AH44" i="13"/>
  <c r="AH45" i="13" s="1"/>
  <c r="AE38" i="13"/>
  <c r="AE39" i="13" s="1"/>
  <c r="AD38" i="13"/>
  <c r="AD39" i="13" s="1"/>
  <c r="AA38" i="13"/>
  <c r="AA39" i="13" s="1"/>
  <c r="Z38" i="13"/>
  <c r="Z39" i="13" s="1"/>
  <c r="AE37" i="13"/>
  <c r="AD37" i="13"/>
  <c r="AA37" i="13"/>
  <c r="Z37" i="13"/>
  <c r="AI36" i="13"/>
  <c r="AI38" i="13" s="1"/>
  <c r="AI39" i="13" s="1"/>
  <c r="AH36" i="13"/>
  <c r="AH37" i="13" s="1"/>
  <c r="AE30" i="13"/>
  <c r="AE31" i="13" s="1"/>
  <c r="AD30" i="13"/>
  <c r="AD31" i="13" s="1"/>
  <c r="AA30" i="13"/>
  <c r="AA31" i="13" s="1"/>
  <c r="Z30" i="13"/>
  <c r="Z31" i="13" s="1"/>
  <c r="AE29" i="13"/>
  <c r="AD29" i="13"/>
  <c r="AA29" i="13"/>
  <c r="Z29" i="13"/>
  <c r="AI28" i="13"/>
  <c r="AI29" i="13" s="1"/>
  <c r="AH28" i="13"/>
  <c r="AH29" i="13" s="1"/>
  <c r="AE22" i="13"/>
  <c r="AE23" i="13" s="1"/>
  <c r="AD22" i="13"/>
  <c r="AD23" i="13" s="1"/>
  <c r="AA22" i="13"/>
  <c r="AA23" i="13" s="1"/>
  <c r="Z22" i="13"/>
  <c r="Z23" i="13" s="1"/>
  <c r="AE21" i="13"/>
  <c r="AD21" i="13"/>
  <c r="AA21" i="13"/>
  <c r="Z21" i="13"/>
  <c r="AI20" i="13"/>
  <c r="AI21" i="13" s="1"/>
  <c r="AH20" i="13"/>
  <c r="AH22" i="13" s="1"/>
  <c r="AH23" i="13" s="1"/>
  <c r="AR21" i="13"/>
  <c r="AQ21" i="13"/>
  <c r="AE14" i="13"/>
  <c r="AE15" i="13" s="1"/>
  <c r="AD14" i="13"/>
  <c r="AD15" i="13" s="1"/>
  <c r="AA14" i="13"/>
  <c r="AA15" i="13" s="1"/>
  <c r="Z14" i="13"/>
  <c r="Z15" i="13" s="1"/>
  <c r="AR20" i="13"/>
  <c r="AQ20" i="13"/>
  <c r="AE13" i="13"/>
  <c r="AD13" i="13"/>
  <c r="AA13" i="13"/>
  <c r="Z13" i="13"/>
  <c r="AR19" i="13"/>
  <c r="AQ19" i="13"/>
  <c r="AI12" i="13"/>
  <c r="AI14" i="13" s="1"/>
  <c r="AI15" i="13" s="1"/>
  <c r="AH12" i="13"/>
  <c r="AR18" i="13"/>
  <c r="AQ18" i="13"/>
  <c r="AR17" i="13"/>
  <c r="AQ17" i="13"/>
  <c r="AR16" i="13"/>
  <c r="AQ16" i="13"/>
  <c r="AR15" i="13"/>
  <c r="AQ15" i="13"/>
  <c r="AR14" i="13"/>
  <c r="AQ14" i="13"/>
  <c r="AR13" i="13"/>
  <c r="AQ13" i="13"/>
  <c r="AR12" i="13"/>
  <c r="AQ12" i="13"/>
  <c r="AR11" i="13"/>
  <c r="AQ11" i="13"/>
  <c r="AR10" i="13"/>
  <c r="AQ10" i="13"/>
  <c r="AR9" i="13"/>
  <c r="AQ9" i="13"/>
  <c r="AR8" i="13"/>
  <c r="AQ8" i="13"/>
  <c r="AR7" i="13"/>
  <c r="AQ7" i="13"/>
  <c r="AR6" i="13"/>
  <c r="AQ6" i="13"/>
  <c r="AE6" i="13"/>
  <c r="AE7" i="13" s="1"/>
  <c r="AD6" i="13"/>
  <c r="AD7" i="13" s="1"/>
  <c r="AA6" i="13"/>
  <c r="AA7" i="13" s="1"/>
  <c r="Z6" i="13"/>
  <c r="Z7" i="13" s="1"/>
  <c r="AR5" i="13"/>
  <c r="AQ5" i="13"/>
  <c r="AE5" i="13"/>
  <c r="AD5" i="13"/>
  <c r="AA5" i="13"/>
  <c r="Z5" i="13"/>
  <c r="AR4" i="13"/>
  <c r="AQ4" i="13"/>
  <c r="AI4" i="13"/>
  <c r="AI6" i="13" s="1"/>
  <c r="AI7" i="13" s="1"/>
  <c r="AH4" i="13"/>
  <c r="AR3" i="13"/>
  <c r="AQ3" i="13"/>
  <c r="AR2" i="13"/>
  <c r="AQ2" i="13"/>
  <c r="H158" i="13"/>
  <c r="H159" i="13" s="1"/>
  <c r="G158" i="13"/>
  <c r="G159" i="13" s="1"/>
  <c r="D158" i="13"/>
  <c r="D159" i="13" s="1"/>
  <c r="C158" i="13"/>
  <c r="C159" i="13" s="1"/>
  <c r="H157" i="13"/>
  <c r="G157" i="13"/>
  <c r="D157" i="13"/>
  <c r="C157" i="13"/>
  <c r="L156" i="13"/>
  <c r="L157" i="13" s="1"/>
  <c r="K156" i="13"/>
  <c r="K157" i="13" s="1"/>
  <c r="H150" i="13"/>
  <c r="H151" i="13" s="1"/>
  <c r="G150" i="13"/>
  <c r="G151" i="13" s="1"/>
  <c r="D150" i="13"/>
  <c r="D151" i="13" s="1"/>
  <c r="C150" i="13"/>
  <c r="C151" i="13" s="1"/>
  <c r="H149" i="13"/>
  <c r="G149" i="13"/>
  <c r="D149" i="13"/>
  <c r="C149" i="13"/>
  <c r="L148" i="13"/>
  <c r="L150" i="13" s="1"/>
  <c r="L151" i="13" s="1"/>
  <c r="K148" i="13"/>
  <c r="K150" i="13" s="1"/>
  <c r="K151" i="13" s="1"/>
  <c r="H142" i="13"/>
  <c r="H143" i="13" s="1"/>
  <c r="G142" i="13"/>
  <c r="G143" i="13" s="1"/>
  <c r="D142" i="13"/>
  <c r="D143" i="13" s="1"/>
  <c r="C142" i="13"/>
  <c r="C143" i="13" s="1"/>
  <c r="H141" i="13"/>
  <c r="G141" i="13"/>
  <c r="D141" i="13"/>
  <c r="C141" i="13"/>
  <c r="L140" i="13"/>
  <c r="L142" i="13" s="1"/>
  <c r="L143" i="13" s="1"/>
  <c r="K140" i="13"/>
  <c r="H134" i="13"/>
  <c r="H135" i="13" s="1"/>
  <c r="G134" i="13"/>
  <c r="G135" i="13" s="1"/>
  <c r="D134" i="13"/>
  <c r="D135" i="13" s="1"/>
  <c r="C134" i="13"/>
  <c r="C135" i="13" s="1"/>
  <c r="H133" i="13"/>
  <c r="G133" i="13"/>
  <c r="D133" i="13"/>
  <c r="C133" i="13"/>
  <c r="L132" i="13"/>
  <c r="L134" i="13" s="1"/>
  <c r="L135" i="13" s="1"/>
  <c r="K132" i="13"/>
  <c r="K133" i="13" s="1"/>
  <c r="H126" i="13"/>
  <c r="H127" i="13" s="1"/>
  <c r="G126" i="13"/>
  <c r="G127" i="13" s="1"/>
  <c r="D126" i="13"/>
  <c r="D127" i="13" s="1"/>
  <c r="C126" i="13"/>
  <c r="C127" i="13" s="1"/>
  <c r="H125" i="13"/>
  <c r="G125" i="13"/>
  <c r="D125" i="13"/>
  <c r="C125" i="13"/>
  <c r="L124" i="13"/>
  <c r="L125" i="13" s="1"/>
  <c r="K124" i="13"/>
  <c r="K125" i="13" s="1"/>
  <c r="H118" i="13"/>
  <c r="H119" i="13" s="1"/>
  <c r="G118" i="13"/>
  <c r="G119" i="13" s="1"/>
  <c r="D118" i="13"/>
  <c r="D119" i="13" s="1"/>
  <c r="C118" i="13"/>
  <c r="C119" i="13" s="1"/>
  <c r="H117" i="13"/>
  <c r="G117" i="13"/>
  <c r="D117" i="13"/>
  <c r="C117" i="13"/>
  <c r="L115" i="13"/>
  <c r="L118" i="13" s="1"/>
  <c r="L119" i="13" s="1"/>
  <c r="K115" i="13"/>
  <c r="K118" i="13" s="1"/>
  <c r="K119" i="13" s="1"/>
  <c r="H110" i="13"/>
  <c r="H111" i="13" s="1"/>
  <c r="G110" i="13"/>
  <c r="G111" i="13" s="1"/>
  <c r="D110" i="13"/>
  <c r="D111" i="13" s="1"/>
  <c r="C110" i="13"/>
  <c r="C111" i="13" s="1"/>
  <c r="H109" i="13"/>
  <c r="G109" i="13"/>
  <c r="D109" i="13"/>
  <c r="C109" i="13"/>
  <c r="L108" i="13"/>
  <c r="L110" i="13" s="1"/>
  <c r="L111" i="13" s="1"/>
  <c r="K108" i="13"/>
  <c r="K109" i="13" s="1"/>
  <c r="H102" i="13"/>
  <c r="H103" i="13" s="1"/>
  <c r="G102" i="13"/>
  <c r="G103" i="13" s="1"/>
  <c r="D102" i="13"/>
  <c r="D103" i="13" s="1"/>
  <c r="C102" i="13"/>
  <c r="C103" i="13" s="1"/>
  <c r="H101" i="13"/>
  <c r="G101" i="13"/>
  <c r="D101" i="13"/>
  <c r="C101" i="13"/>
  <c r="L100" i="13"/>
  <c r="L102" i="13" s="1"/>
  <c r="L103" i="13" s="1"/>
  <c r="K100" i="13"/>
  <c r="K101" i="13" s="1"/>
  <c r="H94" i="13"/>
  <c r="H95" i="13" s="1"/>
  <c r="G94" i="13"/>
  <c r="G95" i="13" s="1"/>
  <c r="D94" i="13"/>
  <c r="D95" i="13" s="1"/>
  <c r="C94" i="13"/>
  <c r="C95" i="13" s="1"/>
  <c r="H93" i="13"/>
  <c r="G93" i="13"/>
  <c r="D93" i="13"/>
  <c r="C93" i="13"/>
  <c r="L92" i="13"/>
  <c r="L93" i="13" s="1"/>
  <c r="K92" i="13"/>
  <c r="K94" i="13" s="1"/>
  <c r="K95" i="13" s="1"/>
  <c r="H86" i="13"/>
  <c r="H87" i="13" s="1"/>
  <c r="G86" i="13"/>
  <c r="G87" i="13" s="1"/>
  <c r="D86" i="13"/>
  <c r="D87" i="13" s="1"/>
  <c r="C86" i="13"/>
  <c r="C87" i="13" s="1"/>
  <c r="H85" i="13"/>
  <c r="G85" i="13"/>
  <c r="D85" i="13"/>
  <c r="C85" i="13"/>
  <c r="L84" i="13"/>
  <c r="L86" i="13" s="1"/>
  <c r="L87" i="13" s="1"/>
  <c r="K84" i="13"/>
  <c r="K86" i="13" s="1"/>
  <c r="K87" i="13" s="1"/>
  <c r="H78" i="13"/>
  <c r="H79" i="13" s="1"/>
  <c r="G78" i="13"/>
  <c r="G79" i="13" s="1"/>
  <c r="D78" i="13"/>
  <c r="D79" i="13" s="1"/>
  <c r="C78" i="13"/>
  <c r="C79" i="13" s="1"/>
  <c r="H77" i="13"/>
  <c r="G77" i="13"/>
  <c r="D77" i="13"/>
  <c r="C77" i="13"/>
  <c r="L76" i="13"/>
  <c r="L78" i="13" s="1"/>
  <c r="L79" i="13" s="1"/>
  <c r="K76" i="13"/>
  <c r="K77" i="13" s="1"/>
  <c r="H70" i="13"/>
  <c r="H71" i="13" s="1"/>
  <c r="G70" i="13"/>
  <c r="G71" i="13" s="1"/>
  <c r="D70" i="13"/>
  <c r="D71" i="13" s="1"/>
  <c r="C70" i="13"/>
  <c r="C71" i="13" s="1"/>
  <c r="H69" i="13"/>
  <c r="G69" i="13"/>
  <c r="D69" i="13"/>
  <c r="C69" i="13"/>
  <c r="L68" i="13"/>
  <c r="L70" i="13" s="1"/>
  <c r="L71" i="13" s="1"/>
  <c r="K68" i="13"/>
  <c r="K69" i="13" s="1"/>
  <c r="H62" i="13"/>
  <c r="H63" i="13" s="1"/>
  <c r="G62" i="13"/>
  <c r="G63" i="13" s="1"/>
  <c r="D62" i="13"/>
  <c r="D63" i="13" s="1"/>
  <c r="C62" i="13"/>
  <c r="C63" i="13" s="1"/>
  <c r="H61" i="13"/>
  <c r="G61" i="13"/>
  <c r="D61" i="13"/>
  <c r="C61" i="13"/>
  <c r="L60" i="13"/>
  <c r="L61" i="13" s="1"/>
  <c r="K60" i="13"/>
  <c r="K62" i="13" s="1"/>
  <c r="K63" i="13" s="1"/>
  <c r="H54" i="13"/>
  <c r="H55" i="13" s="1"/>
  <c r="G54" i="13"/>
  <c r="G55" i="13" s="1"/>
  <c r="D54" i="13"/>
  <c r="D55" i="13" s="1"/>
  <c r="C54" i="13"/>
  <c r="C55" i="13" s="1"/>
  <c r="H53" i="13"/>
  <c r="G53" i="13"/>
  <c r="D53" i="13"/>
  <c r="C53" i="13"/>
  <c r="L52" i="13"/>
  <c r="L53" i="13" s="1"/>
  <c r="K52" i="13"/>
  <c r="K54" i="13" s="1"/>
  <c r="K55" i="13" s="1"/>
  <c r="H46" i="13"/>
  <c r="H47" i="13" s="1"/>
  <c r="G46" i="13"/>
  <c r="G47" i="13" s="1"/>
  <c r="D46" i="13"/>
  <c r="D47" i="13" s="1"/>
  <c r="C46" i="13"/>
  <c r="C47" i="13" s="1"/>
  <c r="H45" i="13"/>
  <c r="G45" i="13"/>
  <c r="D45" i="13"/>
  <c r="C45" i="13"/>
  <c r="L44" i="13"/>
  <c r="L46" i="13" s="1"/>
  <c r="L47" i="13" s="1"/>
  <c r="K44" i="13"/>
  <c r="H38" i="13"/>
  <c r="H39" i="13" s="1"/>
  <c r="G38" i="13"/>
  <c r="G39" i="13" s="1"/>
  <c r="D38" i="13"/>
  <c r="D39" i="13" s="1"/>
  <c r="C38" i="13"/>
  <c r="C39" i="13" s="1"/>
  <c r="H37" i="13"/>
  <c r="G37" i="13"/>
  <c r="D37" i="13"/>
  <c r="C37" i="13"/>
  <c r="L36" i="13"/>
  <c r="L38" i="13" s="1"/>
  <c r="L39" i="13" s="1"/>
  <c r="K36" i="13"/>
  <c r="K37" i="13" s="1"/>
  <c r="H30" i="13"/>
  <c r="H31" i="13" s="1"/>
  <c r="G30" i="13"/>
  <c r="G31" i="13" s="1"/>
  <c r="D30" i="13"/>
  <c r="D31" i="13" s="1"/>
  <c r="C30" i="13"/>
  <c r="C31" i="13" s="1"/>
  <c r="H29" i="13"/>
  <c r="G29" i="13"/>
  <c r="D29" i="13"/>
  <c r="C29" i="13"/>
  <c r="L28" i="13"/>
  <c r="L29" i="13" s="1"/>
  <c r="K28" i="13"/>
  <c r="K30" i="13" s="1"/>
  <c r="K31" i="13" s="1"/>
  <c r="H22" i="13"/>
  <c r="H23" i="13" s="1"/>
  <c r="G22" i="13"/>
  <c r="G23" i="13" s="1"/>
  <c r="D22" i="13"/>
  <c r="D23" i="13" s="1"/>
  <c r="C22" i="13"/>
  <c r="C23" i="13" s="1"/>
  <c r="H21" i="13"/>
  <c r="G21" i="13"/>
  <c r="D21" i="13"/>
  <c r="C21" i="13"/>
  <c r="L20" i="13"/>
  <c r="L22" i="13" s="1"/>
  <c r="L23" i="13" s="1"/>
  <c r="K20" i="13"/>
  <c r="K22" i="13" s="1"/>
  <c r="K23" i="13" s="1"/>
  <c r="U21" i="13"/>
  <c r="T21" i="13"/>
  <c r="H14" i="13"/>
  <c r="H15" i="13" s="1"/>
  <c r="G14" i="13"/>
  <c r="G15" i="13" s="1"/>
  <c r="D14" i="13"/>
  <c r="D15" i="13" s="1"/>
  <c r="C14" i="13"/>
  <c r="C15" i="13" s="1"/>
  <c r="U20" i="13"/>
  <c r="T20" i="13"/>
  <c r="H13" i="13"/>
  <c r="G13" i="13"/>
  <c r="D13" i="13"/>
  <c r="C13" i="13"/>
  <c r="U19" i="13"/>
  <c r="T19" i="13"/>
  <c r="L12" i="13"/>
  <c r="L14" i="13" s="1"/>
  <c r="L15" i="13" s="1"/>
  <c r="K12" i="13"/>
  <c r="U18" i="13"/>
  <c r="T18" i="13"/>
  <c r="U17" i="13"/>
  <c r="T17" i="13"/>
  <c r="U16" i="13"/>
  <c r="T16" i="13"/>
  <c r="U15" i="13"/>
  <c r="T15" i="13"/>
  <c r="U14" i="13"/>
  <c r="T14" i="13"/>
  <c r="U13" i="13"/>
  <c r="T13" i="13"/>
  <c r="U12" i="13"/>
  <c r="T12" i="13"/>
  <c r="U11" i="13"/>
  <c r="T11" i="13"/>
  <c r="U10" i="13"/>
  <c r="T10" i="13"/>
  <c r="U9" i="13"/>
  <c r="T9" i="13"/>
  <c r="U8" i="13"/>
  <c r="T8" i="13"/>
  <c r="U7" i="13"/>
  <c r="T7" i="13"/>
  <c r="U6" i="13"/>
  <c r="T6" i="13"/>
  <c r="H6" i="13"/>
  <c r="H7" i="13" s="1"/>
  <c r="G6" i="13"/>
  <c r="G7" i="13" s="1"/>
  <c r="D6" i="13"/>
  <c r="D7" i="13" s="1"/>
  <c r="C6" i="13"/>
  <c r="C7" i="13" s="1"/>
  <c r="U5" i="13"/>
  <c r="T5" i="13"/>
  <c r="H5" i="13"/>
  <c r="G5" i="13"/>
  <c r="D5" i="13"/>
  <c r="C5" i="13"/>
  <c r="U4" i="13"/>
  <c r="T4" i="13"/>
  <c r="L4" i="13"/>
  <c r="L6" i="13" s="1"/>
  <c r="L7" i="13" s="1"/>
  <c r="K4" i="13"/>
  <c r="U3" i="13"/>
  <c r="T3" i="13"/>
  <c r="U2" i="13"/>
  <c r="T2" i="13"/>
  <c r="BY110" i="12"/>
  <c r="BY111" i="12" s="1"/>
  <c r="BX110" i="12"/>
  <c r="BX111" i="12" s="1"/>
  <c r="BU110" i="12"/>
  <c r="BU111" i="12" s="1"/>
  <c r="BT110" i="12"/>
  <c r="BT111" i="12" s="1"/>
  <c r="BY109" i="12"/>
  <c r="BX109" i="12"/>
  <c r="BU109" i="12"/>
  <c r="BT109" i="12"/>
  <c r="CC108" i="12"/>
  <c r="CB108" i="12"/>
  <c r="CC107" i="12"/>
  <c r="CB107" i="12"/>
  <c r="CB109" i="12" s="1"/>
  <c r="BY102" i="12"/>
  <c r="BY103" i="12" s="1"/>
  <c r="BX102" i="12"/>
  <c r="BX103" i="12" s="1"/>
  <c r="BU102" i="12"/>
  <c r="BU103" i="12" s="1"/>
  <c r="BT102" i="12"/>
  <c r="BT103" i="12" s="1"/>
  <c r="BY101" i="12"/>
  <c r="BX101" i="12"/>
  <c r="BU101" i="12"/>
  <c r="BT101" i="12"/>
  <c r="CC100" i="12"/>
  <c r="CB100" i="12"/>
  <c r="CC99" i="12"/>
  <c r="CB99" i="12"/>
  <c r="BY94" i="12"/>
  <c r="BY95" i="12" s="1"/>
  <c r="BX94" i="12"/>
  <c r="BX95" i="12" s="1"/>
  <c r="BU94" i="12"/>
  <c r="BU95" i="12" s="1"/>
  <c r="BT94" i="12"/>
  <c r="BT95" i="12" s="1"/>
  <c r="BY93" i="12"/>
  <c r="BX93" i="12"/>
  <c r="BU93" i="12"/>
  <c r="BT93" i="12"/>
  <c r="CB92" i="12"/>
  <c r="CC91" i="12"/>
  <c r="CC93" i="12" s="1"/>
  <c r="CB91" i="12"/>
  <c r="BY86" i="12"/>
  <c r="BY87" i="12" s="1"/>
  <c r="BX86" i="12"/>
  <c r="BX87" i="12" s="1"/>
  <c r="BU86" i="12"/>
  <c r="BU87" i="12" s="1"/>
  <c r="BT86" i="12"/>
  <c r="BT87" i="12" s="1"/>
  <c r="BY85" i="12"/>
  <c r="BX85" i="12"/>
  <c r="BU85" i="12"/>
  <c r="BT85" i="12"/>
  <c r="CC84" i="12"/>
  <c r="CB84" i="12"/>
  <c r="CC83" i="12"/>
  <c r="CB83" i="12"/>
  <c r="BY78" i="12"/>
  <c r="BY79" i="12" s="1"/>
  <c r="BX78" i="12"/>
  <c r="BX79" i="12" s="1"/>
  <c r="BU78" i="12"/>
  <c r="BU79" i="12" s="1"/>
  <c r="BT78" i="12"/>
  <c r="BT79" i="12" s="1"/>
  <c r="BY77" i="12"/>
  <c r="BX77" i="12"/>
  <c r="BU77" i="12"/>
  <c r="BT77" i="12"/>
  <c r="CC76" i="12"/>
  <c r="CB76" i="12"/>
  <c r="CC75" i="12"/>
  <c r="CB75" i="12"/>
  <c r="BY70" i="12"/>
  <c r="BY71" i="12" s="1"/>
  <c r="BX70" i="12"/>
  <c r="BX71" i="12" s="1"/>
  <c r="BU70" i="12"/>
  <c r="BU71" i="12" s="1"/>
  <c r="BT70" i="12"/>
  <c r="BT71" i="12" s="1"/>
  <c r="BY69" i="12"/>
  <c r="BX69" i="12"/>
  <c r="BU69" i="12"/>
  <c r="BT69" i="12"/>
  <c r="CC68" i="12"/>
  <c r="CB68" i="12"/>
  <c r="CC67" i="12"/>
  <c r="CB67" i="12"/>
  <c r="BY62" i="12"/>
  <c r="BY63" i="12" s="1"/>
  <c r="BX62" i="12"/>
  <c r="BX63" i="12" s="1"/>
  <c r="BU62" i="12"/>
  <c r="BU63" i="12" s="1"/>
  <c r="BT62" i="12"/>
  <c r="BT63" i="12" s="1"/>
  <c r="BY61" i="12"/>
  <c r="BX61" i="12"/>
  <c r="BU61" i="12"/>
  <c r="BT61" i="12"/>
  <c r="CC60" i="12"/>
  <c r="CB60" i="12"/>
  <c r="CC59" i="12"/>
  <c r="CB59" i="12"/>
  <c r="BY54" i="12"/>
  <c r="BY55" i="12" s="1"/>
  <c r="BX54" i="12"/>
  <c r="BX55" i="12" s="1"/>
  <c r="BU54" i="12"/>
  <c r="BU55" i="12" s="1"/>
  <c r="BT54" i="12"/>
  <c r="BT55" i="12" s="1"/>
  <c r="BY53" i="12"/>
  <c r="BX53" i="12"/>
  <c r="BU53" i="12"/>
  <c r="BT53" i="12"/>
  <c r="CC52" i="12"/>
  <c r="CB52" i="12"/>
  <c r="CC51" i="12"/>
  <c r="CB51" i="12"/>
  <c r="BY46" i="12"/>
  <c r="BY47" i="12" s="1"/>
  <c r="BX46" i="12"/>
  <c r="BX47" i="12" s="1"/>
  <c r="BU46" i="12"/>
  <c r="BU47" i="12" s="1"/>
  <c r="BT46" i="12"/>
  <c r="BT47" i="12" s="1"/>
  <c r="BY45" i="12"/>
  <c r="BX45" i="12"/>
  <c r="BU45" i="12"/>
  <c r="BT45" i="12"/>
  <c r="CC44" i="12"/>
  <c r="CB44" i="12"/>
  <c r="CC43" i="12"/>
  <c r="CB43" i="12"/>
  <c r="BY38" i="12"/>
  <c r="BY39" i="12" s="1"/>
  <c r="BX38" i="12"/>
  <c r="BX39" i="12" s="1"/>
  <c r="BU38" i="12"/>
  <c r="BU39" i="12" s="1"/>
  <c r="BT38" i="12"/>
  <c r="BT39" i="12" s="1"/>
  <c r="BY37" i="12"/>
  <c r="BX37" i="12"/>
  <c r="BU37" i="12"/>
  <c r="BT37" i="12"/>
  <c r="CC36" i="12"/>
  <c r="CB36" i="12"/>
  <c r="CC35" i="12"/>
  <c r="CB35" i="12"/>
  <c r="BY30" i="12"/>
  <c r="BY31" i="12" s="1"/>
  <c r="BX30" i="12"/>
  <c r="BX31" i="12" s="1"/>
  <c r="BU30" i="12"/>
  <c r="BU31" i="12" s="1"/>
  <c r="BT30" i="12"/>
  <c r="BT31" i="12" s="1"/>
  <c r="BY29" i="12"/>
  <c r="BX29" i="12"/>
  <c r="BU29" i="12"/>
  <c r="BT29" i="12"/>
  <c r="CC28" i="12"/>
  <c r="CB28" i="12"/>
  <c r="CC27" i="12"/>
  <c r="CB27" i="12"/>
  <c r="BY22" i="12"/>
  <c r="BY23" i="12" s="1"/>
  <c r="BX22" i="12"/>
  <c r="BX23" i="12" s="1"/>
  <c r="BU22" i="12"/>
  <c r="BU23" i="12" s="1"/>
  <c r="BT22" i="12"/>
  <c r="BT23" i="12" s="1"/>
  <c r="BY21" i="12"/>
  <c r="BX21" i="12"/>
  <c r="BU21" i="12"/>
  <c r="BT21" i="12"/>
  <c r="CC20" i="12"/>
  <c r="CB20" i="12"/>
  <c r="CC19" i="12"/>
  <c r="CB19" i="12"/>
  <c r="BY14" i="12"/>
  <c r="BY15" i="12" s="1"/>
  <c r="BX14" i="12"/>
  <c r="BX15" i="12" s="1"/>
  <c r="BU14" i="12"/>
  <c r="BU15" i="12" s="1"/>
  <c r="BT14" i="12"/>
  <c r="BT15" i="12" s="1"/>
  <c r="BY13" i="12"/>
  <c r="BX13" i="12"/>
  <c r="BU13" i="12"/>
  <c r="BT13" i="12"/>
  <c r="CC12" i="12"/>
  <c r="CB12" i="12"/>
  <c r="CC11" i="12"/>
  <c r="CB11" i="12"/>
  <c r="CL15" i="12"/>
  <c r="CK15" i="12"/>
  <c r="CL14" i="12"/>
  <c r="CK14" i="12"/>
  <c r="CL13" i="12"/>
  <c r="CK13" i="12"/>
  <c r="CL12" i="12"/>
  <c r="CK12" i="12"/>
  <c r="CL11" i="12"/>
  <c r="CK11" i="12"/>
  <c r="CL10" i="12"/>
  <c r="CK10" i="12"/>
  <c r="CL9" i="12"/>
  <c r="CK9" i="12"/>
  <c r="CL8" i="12"/>
  <c r="CK8" i="12"/>
  <c r="CL7" i="12"/>
  <c r="CK7" i="12"/>
  <c r="CL6" i="12"/>
  <c r="CK6" i="12"/>
  <c r="BY6" i="12"/>
  <c r="BY7" i="12" s="1"/>
  <c r="BX6" i="12"/>
  <c r="BX7" i="12" s="1"/>
  <c r="BU6" i="12"/>
  <c r="BU7" i="12" s="1"/>
  <c r="BT6" i="12"/>
  <c r="BT7" i="12" s="1"/>
  <c r="CL5" i="12"/>
  <c r="CK5" i="12"/>
  <c r="BY5" i="12"/>
  <c r="BX5" i="12"/>
  <c r="BU5" i="12"/>
  <c r="BT5" i="12"/>
  <c r="CL4" i="12"/>
  <c r="CK4" i="12"/>
  <c r="CL3" i="12"/>
  <c r="CK3" i="12"/>
  <c r="CL2" i="12"/>
  <c r="CK2" i="12"/>
  <c r="BB110" i="12"/>
  <c r="BB111" i="12" s="1"/>
  <c r="BA110" i="12"/>
  <c r="BA111" i="12" s="1"/>
  <c r="AX110" i="12"/>
  <c r="AX111" i="12" s="1"/>
  <c r="AW110" i="12"/>
  <c r="AW111" i="12" s="1"/>
  <c r="BB109" i="12"/>
  <c r="BA109" i="12"/>
  <c r="AX109" i="12"/>
  <c r="AW109" i="12"/>
  <c r="BF108" i="12"/>
  <c r="BE108" i="12"/>
  <c r="BF107" i="12"/>
  <c r="BE107" i="12"/>
  <c r="BB102" i="12"/>
  <c r="BB103" i="12" s="1"/>
  <c r="BA102" i="12"/>
  <c r="BA103" i="12" s="1"/>
  <c r="AX102" i="12"/>
  <c r="AX103" i="12" s="1"/>
  <c r="AW102" i="12"/>
  <c r="AW103" i="12" s="1"/>
  <c r="BB101" i="12"/>
  <c r="BA101" i="12"/>
  <c r="AX101" i="12"/>
  <c r="AW101" i="12"/>
  <c r="BF100" i="12"/>
  <c r="BE100" i="12"/>
  <c r="BF99" i="12"/>
  <c r="BE99" i="12"/>
  <c r="BB94" i="12"/>
  <c r="BB95" i="12" s="1"/>
  <c r="BA94" i="12"/>
  <c r="BA95" i="12" s="1"/>
  <c r="AX94" i="12"/>
  <c r="AX95" i="12" s="1"/>
  <c r="AW94" i="12"/>
  <c r="AW95" i="12" s="1"/>
  <c r="BB93" i="12"/>
  <c r="BA93" i="12"/>
  <c r="AX93" i="12"/>
  <c r="AW93" i="12"/>
  <c r="BF92" i="12"/>
  <c r="BE92" i="12"/>
  <c r="BF91" i="12"/>
  <c r="BE91" i="12"/>
  <c r="BB86" i="12"/>
  <c r="BB87" i="12" s="1"/>
  <c r="BA86" i="12"/>
  <c r="BA87" i="12" s="1"/>
  <c r="AX86" i="12"/>
  <c r="AX87" i="12" s="1"/>
  <c r="AW86" i="12"/>
  <c r="AW87" i="12" s="1"/>
  <c r="BB85" i="12"/>
  <c r="BA85" i="12"/>
  <c r="AX85" i="12"/>
  <c r="AW85" i="12"/>
  <c r="BF84" i="12"/>
  <c r="BE84" i="12"/>
  <c r="BF83" i="12"/>
  <c r="BE83" i="12"/>
  <c r="BB78" i="12"/>
  <c r="BB79" i="12" s="1"/>
  <c r="BA78" i="12"/>
  <c r="BA79" i="12" s="1"/>
  <c r="AX78" i="12"/>
  <c r="AX79" i="12" s="1"/>
  <c r="AW78" i="12"/>
  <c r="AW79" i="12" s="1"/>
  <c r="BB77" i="12"/>
  <c r="BA77" i="12"/>
  <c r="AX77" i="12"/>
  <c r="AW77" i="12"/>
  <c r="BF76" i="12"/>
  <c r="BE76" i="12"/>
  <c r="BF75" i="12"/>
  <c r="BE75" i="12"/>
  <c r="BB70" i="12"/>
  <c r="BB71" i="12" s="1"/>
  <c r="BA70" i="12"/>
  <c r="BA71" i="12" s="1"/>
  <c r="AX70" i="12"/>
  <c r="AX71" i="12" s="1"/>
  <c r="AW70" i="12"/>
  <c r="AW71" i="12" s="1"/>
  <c r="BB69" i="12"/>
  <c r="BA69" i="12"/>
  <c r="AX69" i="12"/>
  <c r="AW69" i="12"/>
  <c r="BF68" i="12"/>
  <c r="BE68" i="12"/>
  <c r="BF67" i="12"/>
  <c r="BE67" i="12"/>
  <c r="BB62" i="12"/>
  <c r="BB63" i="12" s="1"/>
  <c r="BA62" i="12"/>
  <c r="BA63" i="12" s="1"/>
  <c r="AX62" i="12"/>
  <c r="AX63" i="12" s="1"/>
  <c r="AW62" i="12"/>
  <c r="AW63" i="12" s="1"/>
  <c r="BB61" i="12"/>
  <c r="BA61" i="12"/>
  <c r="AX61" i="12"/>
  <c r="AW61" i="12"/>
  <c r="BF60" i="12"/>
  <c r="BE60" i="12"/>
  <c r="BF59" i="12"/>
  <c r="BE59" i="12"/>
  <c r="BB54" i="12"/>
  <c r="BB55" i="12" s="1"/>
  <c r="BA54" i="12"/>
  <c r="BA55" i="12" s="1"/>
  <c r="AX54" i="12"/>
  <c r="AX55" i="12" s="1"/>
  <c r="AW54" i="12"/>
  <c r="AW55" i="12" s="1"/>
  <c r="BB53" i="12"/>
  <c r="BA53" i="12"/>
  <c r="AX53" i="12"/>
  <c r="AW53" i="12"/>
  <c r="BF52" i="12"/>
  <c r="BE52" i="12"/>
  <c r="BF51" i="12"/>
  <c r="BE51" i="12"/>
  <c r="BB46" i="12"/>
  <c r="BB47" i="12" s="1"/>
  <c r="BA46" i="12"/>
  <c r="BA47" i="12" s="1"/>
  <c r="AX46" i="12"/>
  <c r="AX47" i="12" s="1"/>
  <c r="AW46" i="12"/>
  <c r="AW47" i="12" s="1"/>
  <c r="BB45" i="12"/>
  <c r="BA45" i="12"/>
  <c r="AX45" i="12"/>
  <c r="AW45" i="12"/>
  <c r="BF44" i="12"/>
  <c r="BE44" i="12"/>
  <c r="BF43" i="12"/>
  <c r="BE43" i="12"/>
  <c r="BB38" i="12"/>
  <c r="BB39" i="12" s="1"/>
  <c r="BA38" i="12"/>
  <c r="BA39" i="12" s="1"/>
  <c r="AX38" i="12"/>
  <c r="AX39" i="12" s="1"/>
  <c r="AW38" i="12"/>
  <c r="AW39" i="12" s="1"/>
  <c r="BB37" i="12"/>
  <c r="BA37" i="12"/>
  <c r="AX37" i="12"/>
  <c r="AW37" i="12"/>
  <c r="BF36" i="12"/>
  <c r="BE36" i="12"/>
  <c r="BF35" i="12"/>
  <c r="BE35" i="12"/>
  <c r="BB30" i="12"/>
  <c r="BB31" i="12" s="1"/>
  <c r="BA30" i="12"/>
  <c r="BA31" i="12" s="1"/>
  <c r="AX30" i="12"/>
  <c r="AX31" i="12" s="1"/>
  <c r="AW30" i="12"/>
  <c r="AW31" i="12" s="1"/>
  <c r="BB29" i="12"/>
  <c r="BA29" i="12"/>
  <c r="AX29" i="12"/>
  <c r="AW29" i="12"/>
  <c r="BF28" i="12"/>
  <c r="BE28" i="12"/>
  <c r="BF27" i="12"/>
  <c r="BE27" i="12"/>
  <c r="BB22" i="12"/>
  <c r="BB23" i="12" s="1"/>
  <c r="BA22" i="12"/>
  <c r="BA23" i="12" s="1"/>
  <c r="AX22" i="12"/>
  <c r="AX23" i="12" s="1"/>
  <c r="AW22" i="12"/>
  <c r="AW23" i="12" s="1"/>
  <c r="BB21" i="12"/>
  <c r="BA21" i="12"/>
  <c r="AX21" i="12"/>
  <c r="AW21" i="12"/>
  <c r="BF20" i="12"/>
  <c r="BE20" i="12"/>
  <c r="BF19" i="12"/>
  <c r="BE19" i="12"/>
  <c r="BB14" i="12"/>
  <c r="BB15" i="12" s="1"/>
  <c r="BA14" i="12"/>
  <c r="BA15" i="12" s="1"/>
  <c r="AX14" i="12"/>
  <c r="AX15" i="12" s="1"/>
  <c r="AW14" i="12"/>
  <c r="AW15" i="12" s="1"/>
  <c r="BB13" i="12"/>
  <c r="BA13" i="12"/>
  <c r="AX13" i="12"/>
  <c r="AW13" i="12"/>
  <c r="BF12" i="12"/>
  <c r="BE12" i="12"/>
  <c r="BF11" i="12"/>
  <c r="BE11" i="12"/>
  <c r="BO15" i="12"/>
  <c r="BN15" i="12"/>
  <c r="BO14" i="12"/>
  <c r="BN14" i="12"/>
  <c r="BO13" i="12"/>
  <c r="BN13" i="12"/>
  <c r="BO12" i="12"/>
  <c r="BN12" i="12"/>
  <c r="BO11" i="12"/>
  <c r="BN11" i="12"/>
  <c r="BO10" i="12"/>
  <c r="BN10" i="12"/>
  <c r="BO9" i="12"/>
  <c r="BN9" i="12"/>
  <c r="BO8" i="12"/>
  <c r="BN8" i="12"/>
  <c r="BO7" i="12"/>
  <c r="BN7" i="12"/>
  <c r="BO6" i="12"/>
  <c r="BN6" i="12"/>
  <c r="BB6" i="12"/>
  <c r="BB7" i="12" s="1"/>
  <c r="BA6" i="12"/>
  <c r="BA7" i="12" s="1"/>
  <c r="AX6" i="12"/>
  <c r="AX7" i="12" s="1"/>
  <c r="AW6" i="12"/>
  <c r="AW7" i="12" s="1"/>
  <c r="BO5" i="12"/>
  <c r="BN5" i="12"/>
  <c r="BB5" i="12"/>
  <c r="BA5" i="12"/>
  <c r="AX5" i="12"/>
  <c r="AW5" i="12"/>
  <c r="BO4" i="12"/>
  <c r="BN4" i="12"/>
  <c r="BF4" i="12"/>
  <c r="BE4" i="12"/>
  <c r="BO3" i="12"/>
  <c r="BN3" i="12"/>
  <c r="BF3" i="12"/>
  <c r="BF6" i="12" s="1"/>
  <c r="BF7" i="12" s="1"/>
  <c r="BE3" i="12"/>
  <c r="BO2" i="12"/>
  <c r="BN2" i="12"/>
  <c r="AE110" i="12"/>
  <c r="AE111" i="12" s="1"/>
  <c r="AD110" i="12"/>
  <c r="AD111" i="12" s="1"/>
  <c r="AA110" i="12"/>
  <c r="AA111" i="12" s="1"/>
  <c r="Z110" i="12"/>
  <c r="Z111" i="12" s="1"/>
  <c r="AE109" i="12"/>
  <c r="AD109" i="12"/>
  <c r="AA109" i="12"/>
  <c r="Z109" i="12"/>
  <c r="AI108" i="12"/>
  <c r="AH108" i="12"/>
  <c r="AI107" i="12"/>
  <c r="AH107" i="12"/>
  <c r="AE102" i="12"/>
  <c r="AE103" i="12" s="1"/>
  <c r="AD102" i="12"/>
  <c r="AD103" i="12" s="1"/>
  <c r="AA102" i="12"/>
  <c r="AA103" i="12" s="1"/>
  <c r="Z102" i="12"/>
  <c r="Z103" i="12" s="1"/>
  <c r="AE101" i="12"/>
  <c r="AD101" i="12"/>
  <c r="AA101" i="12"/>
  <c r="Z101" i="12"/>
  <c r="AI100" i="12"/>
  <c r="AH100" i="12"/>
  <c r="AI99" i="12"/>
  <c r="AH99" i="12"/>
  <c r="AE94" i="12"/>
  <c r="AE95" i="12" s="1"/>
  <c r="AD94" i="12"/>
  <c r="AD95" i="12" s="1"/>
  <c r="AA94" i="12"/>
  <c r="AA95" i="12" s="1"/>
  <c r="Z94" i="12"/>
  <c r="Z95" i="12" s="1"/>
  <c r="AE93" i="12"/>
  <c r="AD93" i="12"/>
  <c r="AA93" i="12"/>
  <c r="Z93" i="12"/>
  <c r="AI92" i="12"/>
  <c r="AH92" i="12"/>
  <c r="AI91" i="12"/>
  <c r="AH91" i="12"/>
  <c r="AE86" i="12"/>
  <c r="AE87" i="12" s="1"/>
  <c r="AD86" i="12"/>
  <c r="AD87" i="12" s="1"/>
  <c r="AA86" i="12"/>
  <c r="AA87" i="12" s="1"/>
  <c r="Z86" i="12"/>
  <c r="Z87" i="12" s="1"/>
  <c r="AE85" i="12"/>
  <c r="AD85" i="12"/>
  <c r="AA85" i="12"/>
  <c r="Z85" i="12"/>
  <c r="AI84" i="12"/>
  <c r="AH84" i="12"/>
  <c r="AI83" i="12"/>
  <c r="AH83" i="12"/>
  <c r="AE78" i="12"/>
  <c r="AE79" i="12" s="1"/>
  <c r="AD78" i="12"/>
  <c r="AD79" i="12" s="1"/>
  <c r="AA78" i="12"/>
  <c r="AA79" i="12" s="1"/>
  <c r="Z78" i="12"/>
  <c r="Z79" i="12" s="1"/>
  <c r="AE77" i="12"/>
  <c r="AD77" i="12"/>
  <c r="AA77" i="12"/>
  <c r="Z77" i="12"/>
  <c r="AI76" i="12"/>
  <c r="AH76" i="12"/>
  <c r="AI75" i="12"/>
  <c r="AH75" i="12"/>
  <c r="AE70" i="12"/>
  <c r="AE71" i="12" s="1"/>
  <c r="AD70" i="12"/>
  <c r="AD71" i="12" s="1"/>
  <c r="AA70" i="12"/>
  <c r="AA71" i="12" s="1"/>
  <c r="Z70" i="12"/>
  <c r="Z71" i="12" s="1"/>
  <c r="AE69" i="12"/>
  <c r="AD69" i="12"/>
  <c r="AA69" i="12"/>
  <c r="Z69" i="12"/>
  <c r="AI68" i="12"/>
  <c r="AH68" i="12"/>
  <c r="AI67" i="12"/>
  <c r="AH67" i="12"/>
  <c r="AE62" i="12"/>
  <c r="AE63" i="12" s="1"/>
  <c r="AD62" i="12"/>
  <c r="AD63" i="12" s="1"/>
  <c r="AA62" i="12"/>
  <c r="AA63" i="12" s="1"/>
  <c r="Z62" i="12"/>
  <c r="Z63" i="12" s="1"/>
  <c r="AE61" i="12"/>
  <c r="AD61" i="12"/>
  <c r="AA61" i="12"/>
  <c r="Z61" i="12"/>
  <c r="AI60" i="12"/>
  <c r="AH60" i="12"/>
  <c r="AI59" i="12"/>
  <c r="AH59" i="12"/>
  <c r="AE54" i="12"/>
  <c r="AE55" i="12" s="1"/>
  <c r="AD54" i="12"/>
  <c r="AD55" i="12" s="1"/>
  <c r="AA54" i="12"/>
  <c r="AA55" i="12" s="1"/>
  <c r="Z54" i="12"/>
  <c r="Z55" i="12" s="1"/>
  <c r="AE53" i="12"/>
  <c r="AD53" i="12"/>
  <c r="AA53" i="12"/>
  <c r="Z53" i="12"/>
  <c r="AI52" i="12"/>
  <c r="AH52" i="12"/>
  <c r="AI51" i="12"/>
  <c r="AH51" i="12"/>
  <c r="AE46" i="12"/>
  <c r="AE47" i="12" s="1"/>
  <c r="AD46" i="12"/>
  <c r="AD47" i="12" s="1"/>
  <c r="AA46" i="12"/>
  <c r="AA47" i="12" s="1"/>
  <c r="Z46" i="12"/>
  <c r="Z47" i="12" s="1"/>
  <c r="AE45" i="12"/>
  <c r="AD45" i="12"/>
  <c r="AA45" i="12"/>
  <c r="Z45" i="12"/>
  <c r="AI44" i="12"/>
  <c r="AI46" i="12" s="1"/>
  <c r="AI47" i="12" s="1"/>
  <c r="AH44" i="12"/>
  <c r="AH43" i="12"/>
  <c r="AE38" i="12"/>
  <c r="AE39" i="12" s="1"/>
  <c r="AD38" i="12"/>
  <c r="AD39" i="12" s="1"/>
  <c r="AA38" i="12"/>
  <c r="AA39" i="12" s="1"/>
  <c r="Z38" i="12"/>
  <c r="Z39" i="12" s="1"/>
  <c r="AE37" i="12"/>
  <c r="AD37" i="12"/>
  <c r="AA37" i="12"/>
  <c r="Z37" i="12"/>
  <c r="AI36" i="12"/>
  <c r="AH36" i="12"/>
  <c r="AI35" i="12"/>
  <c r="AH35" i="12"/>
  <c r="AE30" i="12"/>
  <c r="AE31" i="12" s="1"/>
  <c r="AD30" i="12"/>
  <c r="AD31" i="12" s="1"/>
  <c r="AA30" i="12"/>
  <c r="AA31" i="12" s="1"/>
  <c r="Z30" i="12"/>
  <c r="Z31" i="12" s="1"/>
  <c r="AE29" i="12"/>
  <c r="AD29" i="12"/>
  <c r="AA29" i="12"/>
  <c r="Z29" i="12"/>
  <c r="AI28" i="12"/>
  <c r="AH28" i="12"/>
  <c r="AI27" i="12"/>
  <c r="AH27" i="12"/>
  <c r="AE22" i="12"/>
  <c r="AE23" i="12" s="1"/>
  <c r="AD22" i="12"/>
  <c r="AD23" i="12" s="1"/>
  <c r="AA22" i="12"/>
  <c r="AA23" i="12" s="1"/>
  <c r="Z22" i="12"/>
  <c r="Z23" i="12" s="1"/>
  <c r="AE21" i="12"/>
  <c r="AD21" i="12"/>
  <c r="AA21" i="12"/>
  <c r="Z21" i="12"/>
  <c r="AI20" i="12"/>
  <c r="AH20" i="12"/>
  <c r="AI19" i="12"/>
  <c r="AH19" i="12"/>
  <c r="AE14" i="12"/>
  <c r="AE15" i="12" s="1"/>
  <c r="AD14" i="12"/>
  <c r="AD15" i="12" s="1"/>
  <c r="AA14" i="12"/>
  <c r="AA15" i="12" s="1"/>
  <c r="Z14" i="12"/>
  <c r="Z15" i="12" s="1"/>
  <c r="AE13" i="12"/>
  <c r="AD13" i="12"/>
  <c r="AA13" i="12"/>
  <c r="Z13" i="12"/>
  <c r="AI12" i="12"/>
  <c r="AH12" i="12"/>
  <c r="AI11" i="12"/>
  <c r="AH11" i="12"/>
  <c r="AR15" i="12"/>
  <c r="AQ15" i="12"/>
  <c r="AR14" i="12"/>
  <c r="AQ14" i="12"/>
  <c r="AR13" i="12"/>
  <c r="AQ13" i="12"/>
  <c r="AR12" i="12"/>
  <c r="AQ12" i="12"/>
  <c r="AR11" i="12"/>
  <c r="AQ11" i="12"/>
  <c r="AR10" i="12"/>
  <c r="AQ10" i="12"/>
  <c r="AR9" i="12"/>
  <c r="AQ9" i="12"/>
  <c r="AR8" i="12"/>
  <c r="AQ8" i="12"/>
  <c r="AR7" i="12"/>
  <c r="AQ7" i="12"/>
  <c r="AR6" i="12"/>
  <c r="AQ6" i="12"/>
  <c r="AE6" i="12"/>
  <c r="AE7" i="12" s="1"/>
  <c r="AD6" i="12"/>
  <c r="AD7" i="12" s="1"/>
  <c r="AA6" i="12"/>
  <c r="AA7" i="12" s="1"/>
  <c r="Z6" i="12"/>
  <c r="Z7" i="12" s="1"/>
  <c r="AR5" i="12"/>
  <c r="AQ5" i="12"/>
  <c r="AE5" i="12"/>
  <c r="AD5" i="12"/>
  <c r="AA5" i="12"/>
  <c r="Z5" i="12"/>
  <c r="AR4" i="12"/>
  <c r="AQ4" i="12"/>
  <c r="AI4" i="12"/>
  <c r="AH4" i="12"/>
  <c r="AR3" i="12"/>
  <c r="AQ3" i="12"/>
  <c r="AI3" i="12"/>
  <c r="AI5" i="12" s="1"/>
  <c r="AH3" i="12"/>
  <c r="AR2" i="12"/>
  <c r="AQ2" i="12"/>
  <c r="H110" i="12"/>
  <c r="H111" i="12" s="1"/>
  <c r="G110" i="12"/>
  <c r="G111" i="12" s="1"/>
  <c r="D110" i="12"/>
  <c r="D111" i="12" s="1"/>
  <c r="C110" i="12"/>
  <c r="C111" i="12" s="1"/>
  <c r="H109" i="12"/>
  <c r="G109" i="12"/>
  <c r="D109" i="12"/>
  <c r="C109" i="12"/>
  <c r="L108" i="12"/>
  <c r="K108" i="12"/>
  <c r="L107" i="12"/>
  <c r="K107" i="12"/>
  <c r="H102" i="12"/>
  <c r="H103" i="12" s="1"/>
  <c r="G102" i="12"/>
  <c r="G103" i="12" s="1"/>
  <c r="D102" i="12"/>
  <c r="D103" i="12" s="1"/>
  <c r="C102" i="12"/>
  <c r="C103" i="12" s="1"/>
  <c r="H101" i="12"/>
  <c r="G101" i="12"/>
  <c r="D101" i="12"/>
  <c r="C101" i="12"/>
  <c r="L100" i="12"/>
  <c r="K100" i="12"/>
  <c r="L99" i="12"/>
  <c r="K99" i="12"/>
  <c r="H94" i="12"/>
  <c r="H95" i="12" s="1"/>
  <c r="G94" i="12"/>
  <c r="G95" i="12" s="1"/>
  <c r="D94" i="12"/>
  <c r="D95" i="12" s="1"/>
  <c r="C94" i="12"/>
  <c r="C95" i="12" s="1"/>
  <c r="H93" i="12"/>
  <c r="G93" i="12"/>
  <c r="D93" i="12"/>
  <c r="C93" i="12"/>
  <c r="L92" i="12"/>
  <c r="K92" i="12"/>
  <c r="L91" i="12"/>
  <c r="K91" i="12"/>
  <c r="H86" i="12"/>
  <c r="H87" i="12" s="1"/>
  <c r="G86" i="12"/>
  <c r="G87" i="12" s="1"/>
  <c r="D86" i="12"/>
  <c r="D87" i="12" s="1"/>
  <c r="C86" i="12"/>
  <c r="C87" i="12" s="1"/>
  <c r="H85" i="12"/>
  <c r="G85" i="12"/>
  <c r="D85" i="12"/>
  <c r="C85" i="12"/>
  <c r="L84" i="12"/>
  <c r="K84" i="12"/>
  <c r="L83" i="12"/>
  <c r="K83" i="12"/>
  <c r="H78" i="12"/>
  <c r="H79" i="12" s="1"/>
  <c r="G78" i="12"/>
  <c r="G79" i="12" s="1"/>
  <c r="D78" i="12"/>
  <c r="D79" i="12" s="1"/>
  <c r="C78" i="12"/>
  <c r="C79" i="12" s="1"/>
  <c r="H77" i="12"/>
  <c r="G77" i="12"/>
  <c r="D77" i="12"/>
  <c r="C77" i="12"/>
  <c r="L76" i="12"/>
  <c r="K76" i="12"/>
  <c r="L75" i="12"/>
  <c r="K75" i="12"/>
  <c r="H70" i="12"/>
  <c r="H71" i="12" s="1"/>
  <c r="G70" i="12"/>
  <c r="G71" i="12" s="1"/>
  <c r="D70" i="12"/>
  <c r="D71" i="12" s="1"/>
  <c r="C70" i="12"/>
  <c r="C71" i="12" s="1"/>
  <c r="H69" i="12"/>
  <c r="G69" i="12"/>
  <c r="D69" i="12"/>
  <c r="C69" i="12"/>
  <c r="L68" i="12"/>
  <c r="K68" i="12"/>
  <c r="L67" i="12"/>
  <c r="K67" i="12"/>
  <c r="H62" i="12"/>
  <c r="H63" i="12" s="1"/>
  <c r="G62" i="12"/>
  <c r="G63" i="12" s="1"/>
  <c r="D62" i="12"/>
  <c r="D63" i="12" s="1"/>
  <c r="C62" i="12"/>
  <c r="C63" i="12" s="1"/>
  <c r="H61" i="12"/>
  <c r="G61" i="12"/>
  <c r="D61" i="12"/>
  <c r="C61" i="12"/>
  <c r="L60" i="12"/>
  <c r="K60" i="12"/>
  <c r="L59" i="12"/>
  <c r="K59" i="12"/>
  <c r="H54" i="12"/>
  <c r="H55" i="12" s="1"/>
  <c r="G54" i="12"/>
  <c r="G55" i="12" s="1"/>
  <c r="D54" i="12"/>
  <c r="D55" i="12" s="1"/>
  <c r="C54" i="12"/>
  <c r="C55" i="12" s="1"/>
  <c r="H53" i="12"/>
  <c r="G53" i="12"/>
  <c r="D53" i="12"/>
  <c r="C53" i="12"/>
  <c r="L52" i="12"/>
  <c r="K52" i="12"/>
  <c r="L51" i="12"/>
  <c r="K51" i="12"/>
  <c r="H46" i="12"/>
  <c r="H47" i="12" s="1"/>
  <c r="G46" i="12"/>
  <c r="G47" i="12" s="1"/>
  <c r="D46" i="12"/>
  <c r="D47" i="12" s="1"/>
  <c r="C46" i="12"/>
  <c r="C47" i="12" s="1"/>
  <c r="H45" i="12"/>
  <c r="G45" i="12"/>
  <c r="D45" i="12"/>
  <c r="C45" i="12"/>
  <c r="L44" i="12"/>
  <c r="K44" i="12"/>
  <c r="L43" i="12"/>
  <c r="K43" i="12"/>
  <c r="H38" i="12"/>
  <c r="H39" i="12" s="1"/>
  <c r="G38" i="12"/>
  <c r="G39" i="12" s="1"/>
  <c r="D38" i="12"/>
  <c r="D39" i="12" s="1"/>
  <c r="C38" i="12"/>
  <c r="C39" i="12" s="1"/>
  <c r="H37" i="12"/>
  <c r="G37" i="12"/>
  <c r="D37" i="12"/>
  <c r="C37" i="12"/>
  <c r="L36" i="12"/>
  <c r="K36" i="12"/>
  <c r="L35" i="12"/>
  <c r="K35" i="12"/>
  <c r="H30" i="12"/>
  <c r="H31" i="12" s="1"/>
  <c r="G30" i="12"/>
  <c r="G31" i="12" s="1"/>
  <c r="D30" i="12"/>
  <c r="D31" i="12" s="1"/>
  <c r="C30" i="12"/>
  <c r="C31" i="12" s="1"/>
  <c r="H29" i="12"/>
  <c r="G29" i="12"/>
  <c r="D29" i="12"/>
  <c r="C29" i="12"/>
  <c r="L28" i="12"/>
  <c r="K28" i="12"/>
  <c r="L27" i="12"/>
  <c r="K27" i="12"/>
  <c r="H22" i="12"/>
  <c r="H23" i="12" s="1"/>
  <c r="G22" i="12"/>
  <c r="G23" i="12" s="1"/>
  <c r="D22" i="12"/>
  <c r="D23" i="12" s="1"/>
  <c r="C22" i="12"/>
  <c r="C23" i="12" s="1"/>
  <c r="H21" i="12"/>
  <c r="G21" i="12"/>
  <c r="D21" i="12"/>
  <c r="C21" i="12"/>
  <c r="L20" i="12"/>
  <c r="K20" i="12"/>
  <c r="L19" i="12"/>
  <c r="K19" i="12"/>
  <c r="H14" i="12"/>
  <c r="H15" i="12" s="1"/>
  <c r="G14" i="12"/>
  <c r="G15" i="12" s="1"/>
  <c r="D14" i="12"/>
  <c r="D15" i="12" s="1"/>
  <c r="C14" i="12"/>
  <c r="C15" i="12" s="1"/>
  <c r="H13" i="12"/>
  <c r="G13" i="12"/>
  <c r="D13" i="12"/>
  <c r="C13" i="12"/>
  <c r="L12" i="12"/>
  <c r="K12" i="12"/>
  <c r="L11" i="12"/>
  <c r="K11" i="12"/>
  <c r="U15" i="12"/>
  <c r="T15" i="12"/>
  <c r="U14" i="12"/>
  <c r="T14" i="12"/>
  <c r="U13" i="12"/>
  <c r="T13" i="12"/>
  <c r="U12" i="12"/>
  <c r="T12" i="12"/>
  <c r="U11" i="12"/>
  <c r="T11" i="12"/>
  <c r="U10" i="12"/>
  <c r="T10" i="12"/>
  <c r="U9" i="12"/>
  <c r="T9" i="12"/>
  <c r="U8" i="12"/>
  <c r="T8" i="12"/>
  <c r="U7" i="12"/>
  <c r="T7" i="12"/>
  <c r="U6" i="12"/>
  <c r="T6" i="12"/>
  <c r="H6" i="12"/>
  <c r="H7" i="12" s="1"/>
  <c r="G6" i="12"/>
  <c r="G7" i="12" s="1"/>
  <c r="D6" i="12"/>
  <c r="D7" i="12" s="1"/>
  <c r="C6" i="12"/>
  <c r="C7" i="12" s="1"/>
  <c r="U5" i="12"/>
  <c r="T5" i="12"/>
  <c r="H5" i="12"/>
  <c r="G5" i="12"/>
  <c r="D5" i="12"/>
  <c r="C5" i="12"/>
  <c r="U4" i="12"/>
  <c r="T4" i="12"/>
  <c r="L4" i="12"/>
  <c r="K4" i="12"/>
  <c r="U3" i="12"/>
  <c r="T3" i="12"/>
  <c r="L3" i="12"/>
  <c r="K3" i="12"/>
  <c r="U2" i="12"/>
  <c r="T2" i="12"/>
  <c r="BY118" i="11"/>
  <c r="BY119" i="11" s="1"/>
  <c r="BX118" i="11"/>
  <c r="BX119" i="11" s="1"/>
  <c r="BU118" i="11"/>
  <c r="BU119" i="11" s="1"/>
  <c r="BT118" i="11"/>
  <c r="BT119" i="11" s="1"/>
  <c r="BY117" i="11"/>
  <c r="BX117" i="11"/>
  <c r="BU117" i="11"/>
  <c r="BT117" i="11"/>
  <c r="CC116" i="11"/>
  <c r="CB116" i="11"/>
  <c r="CC115" i="11"/>
  <c r="CB115" i="11"/>
  <c r="BY110" i="11"/>
  <c r="BY111" i="11" s="1"/>
  <c r="BX110" i="11"/>
  <c r="BX111" i="11" s="1"/>
  <c r="BU110" i="11"/>
  <c r="BU111" i="11" s="1"/>
  <c r="BT110" i="11"/>
  <c r="BT111" i="11" s="1"/>
  <c r="BY109" i="11"/>
  <c r="BX109" i="11"/>
  <c r="BU109" i="11"/>
  <c r="BT109" i="11"/>
  <c r="CC108" i="11"/>
  <c r="CB108" i="11"/>
  <c r="CC107" i="11"/>
  <c r="CB107" i="11"/>
  <c r="BY102" i="11"/>
  <c r="BY103" i="11" s="1"/>
  <c r="BX102" i="11"/>
  <c r="BX103" i="11" s="1"/>
  <c r="BU102" i="11"/>
  <c r="BU103" i="11" s="1"/>
  <c r="BT102" i="11"/>
  <c r="BT103" i="11" s="1"/>
  <c r="BY101" i="11"/>
  <c r="BX101" i="11"/>
  <c r="BU101" i="11"/>
  <c r="BT101" i="11"/>
  <c r="CC100" i="11"/>
  <c r="CB100" i="11"/>
  <c r="CC99" i="11"/>
  <c r="CB99" i="11"/>
  <c r="BY94" i="11"/>
  <c r="BY95" i="11" s="1"/>
  <c r="BX94" i="11"/>
  <c r="BX95" i="11" s="1"/>
  <c r="BU94" i="11"/>
  <c r="BU95" i="11" s="1"/>
  <c r="BT94" i="11"/>
  <c r="BT95" i="11" s="1"/>
  <c r="BY93" i="11"/>
  <c r="BX93" i="11"/>
  <c r="BU93" i="11"/>
  <c r="BT93" i="11"/>
  <c r="CC92" i="11"/>
  <c r="CB92" i="11"/>
  <c r="CC91" i="11"/>
  <c r="CB91" i="11"/>
  <c r="BY86" i="11"/>
  <c r="BY87" i="11" s="1"/>
  <c r="BX86" i="11"/>
  <c r="BX87" i="11" s="1"/>
  <c r="BU86" i="11"/>
  <c r="BU87" i="11" s="1"/>
  <c r="BT86" i="11"/>
  <c r="BT87" i="11" s="1"/>
  <c r="BY85" i="11"/>
  <c r="BX85" i="11"/>
  <c r="BU85" i="11"/>
  <c r="BT85" i="11"/>
  <c r="CC84" i="11"/>
  <c r="CB84" i="11"/>
  <c r="CC83" i="11"/>
  <c r="CB83" i="11"/>
  <c r="BY78" i="11"/>
  <c r="BY79" i="11" s="1"/>
  <c r="BX78" i="11"/>
  <c r="BX79" i="11" s="1"/>
  <c r="BU78" i="11"/>
  <c r="BU79" i="11" s="1"/>
  <c r="BT78" i="11"/>
  <c r="BT79" i="11" s="1"/>
  <c r="BY77" i="11"/>
  <c r="BX77" i="11"/>
  <c r="BU77" i="11"/>
  <c r="BT77" i="11"/>
  <c r="CC76" i="11"/>
  <c r="CB76" i="11"/>
  <c r="CC75" i="11"/>
  <c r="CB75" i="11"/>
  <c r="BY70" i="11"/>
  <c r="BY71" i="11" s="1"/>
  <c r="BX70" i="11"/>
  <c r="BX71" i="11" s="1"/>
  <c r="BU70" i="11"/>
  <c r="BU71" i="11" s="1"/>
  <c r="BT70" i="11"/>
  <c r="BT71" i="11" s="1"/>
  <c r="BY69" i="11"/>
  <c r="BX69" i="11"/>
  <c r="BU69" i="11"/>
  <c r="BT69" i="11"/>
  <c r="CC68" i="11"/>
  <c r="CB68" i="11"/>
  <c r="CC67" i="11"/>
  <c r="CB67" i="11"/>
  <c r="BY62" i="11"/>
  <c r="BY63" i="11" s="1"/>
  <c r="BX62" i="11"/>
  <c r="BX63" i="11" s="1"/>
  <c r="BU62" i="11"/>
  <c r="BU63" i="11" s="1"/>
  <c r="BT62" i="11"/>
  <c r="BT63" i="11" s="1"/>
  <c r="BY61" i="11"/>
  <c r="BX61" i="11"/>
  <c r="BU61" i="11"/>
  <c r="BT61" i="11"/>
  <c r="CC60" i="11"/>
  <c r="CB60" i="11"/>
  <c r="CC59" i="11"/>
  <c r="CB59" i="11"/>
  <c r="BY54" i="11"/>
  <c r="BY55" i="11" s="1"/>
  <c r="BX54" i="11"/>
  <c r="BX55" i="11" s="1"/>
  <c r="BU54" i="11"/>
  <c r="BU55" i="11" s="1"/>
  <c r="BT54" i="11"/>
  <c r="BT55" i="11" s="1"/>
  <c r="BY53" i="11"/>
  <c r="BX53" i="11"/>
  <c r="BU53" i="11"/>
  <c r="BT53" i="11"/>
  <c r="CC52" i="11"/>
  <c r="CB52" i="11"/>
  <c r="CC51" i="11"/>
  <c r="CB51" i="11"/>
  <c r="BY46" i="11"/>
  <c r="BY47" i="11" s="1"/>
  <c r="BX46" i="11"/>
  <c r="BX47" i="11" s="1"/>
  <c r="BU46" i="11"/>
  <c r="BU47" i="11" s="1"/>
  <c r="BT46" i="11"/>
  <c r="BT47" i="11" s="1"/>
  <c r="BY45" i="11"/>
  <c r="BX45" i="11"/>
  <c r="BU45" i="11"/>
  <c r="BT45" i="11"/>
  <c r="CC44" i="11"/>
  <c r="CB44" i="11"/>
  <c r="CC43" i="11"/>
  <c r="CB43" i="11"/>
  <c r="BY38" i="11"/>
  <c r="BY39" i="11" s="1"/>
  <c r="BX38" i="11"/>
  <c r="BX39" i="11" s="1"/>
  <c r="BU38" i="11"/>
  <c r="BU39" i="11" s="1"/>
  <c r="BT38" i="11"/>
  <c r="BT39" i="11" s="1"/>
  <c r="BY37" i="11"/>
  <c r="BX37" i="11"/>
  <c r="BU37" i="11"/>
  <c r="BT37" i="11"/>
  <c r="CC36" i="11"/>
  <c r="CB36" i="11"/>
  <c r="CC35" i="11"/>
  <c r="CB35" i="11"/>
  <c r="BY30" i="11"/>
  <c r="BY31" i="11" s="1"/>
  <c r="BX30" i="11"/>
  <c r="BX31" i="11" s="1"/>
  <c r="BU30" i="11"/>
  <c r="BU31" i="11" s="1"/>
  <c r="BT30" i="11"/>
  <c r="BT31" i="11" s="1"/>
  <c r="BY29" i="11"/>
  <c r="BX29" i="11"/>
  <c r="BU29" i="11"/>
  <c r="BT29" i="11"/>
  <c r="CC28" i="11"/>
  <c r="CB28" i="11"/>
  <c r="CC27" i="11"/>
  <c r="CB27" i="11"/>
  <c r="BY22" i="11"/>
  <c r="BY23" i="11" s="1"/>
  <c r="BX22" i="11"/>
  <c r="BX23" i="11" s="1"/>
  <c r="BU22" i="11"/>
  <c r="BU23" i="11" s="1"/>
  <c r="BT22" i="11"/>
  <c r="BT23" i="11" s="1"/>
  <c r="BY21" i="11"/>
  <c r="BX21" i="11"/>
  <c r="BU21" i="11"/>
  <c r="BT21" i="11"/>
  <c r="CC20" i="11"/>
  <c r="CB20" i="11"/>
  <c r="CC19" i="11"/>
  <c r="CB19" i="11"/>
  <c r="BY14" i="11"/>
  <c r="BY15" i="11" s="1"/>
  <c r="BX14" i="11"/>
  <c r="BX15" i="11" s="1"/>
  <c r="BU14" i="11"/>
  <c r="BU15" i="11" s="1"/>
  <c r="BT14" i="11"/>
  <c r="BT15" i="11" s="1"/>
  <c r="BY13" i="11"/>
  <c r="BX13" i="11"/>
  <c r="BU13" i="11"/>
  <c r="BT13" i="11"/>
  <c r="CC12" i="11"/>
  <c r="CB12" i="11"/>
  <c r="CC11" i="11"/>
  <c r="CB11" i="11"/>
  <c r="CL16" i="11"/>
  <c r="CK16" i="11"/>
  <c r="CL15" i="11"/>
  <c r="CK15" i="11"/>
  <c r="CL14" i="11"/>
  <c r="CK14" i="11"/>
  <c r="CL13" i="11"/>
  <c r="CK13" i="11"/>
  <c r="CL12" i="11"/>
  <c r="CK12" i="11"/>
  <c r="CL11" i="11"/>
  <c r="CK11" i="11"/>
  <c r="CL10" i="11"/>
  <c r="CK10" i="11"/>
  <c r="CL9" i="11"/>
  <c r="CK9" i="11"/>
  <c r="CL8" i="11"/>
  <c r="CK8" i="11"/>
  <c r="CL7" i="11"/>
  <c r="CK7" i="11"/>
  <c r="CL6" i="11"/>
  <c r="CK6" i="11"/>
  <c r="BY6" i="11"/>
  <c r="BY7" i="11" s="1"/>
  <c r="BX6" i="11"/>
  <c r="BX7" i="11" s="1"/>
  <c r="BU6" i="11"/>
  <c r="BU7" i="11" s="1"/>
  <c r="BT6" i="11"/>
  <c r="BT7" i="11" s="1"/>
  <c r="CL5" i="11"/>
  <c r="CK5" i="11"/>
  <c r="BY5" i="11"/>
  <c r="BX5" i="11"/>
  <c r="BU5" i="11"/>
  <c r="BT5" i="11"/>
  <c r="CL4" i="11"/>
  <c r="CK4" i="11"/>
  <c r="CC4" i="11"/>
  <c r="CB4" i="11"/>
  <c r="CL3" i="11"/>
  <c r="CK3" i="11"/>
  <c r="CC3" i="11"/>
  <c r="CC6" i="11" s="1"/>
  <c r="CC7" i="11" s="1"/>
  <c r="CB3" i="11"/>
  <c r="CB6" i="11" s="1"/>
  <c r="CB7" i="11" s="1"/>
  <c r="CL2" i="11"/>
  <c r="CK2" i="11"/>
  <c r="BB118" i="11"/>
  <c r="BB119" i="11" s="1"/>
  <c r="BA118" i="11"/>
  <c r="BA119" i="11" s="1"/>
  <c r="AX118" i="11"/>
  <c r="AX119" i="11" s="1"/>
  <c r="AW118" i="11"/>
  <c r="AW119" i="11" s="1"/>
  <c r="BB117" i="11"/>
  <c r="BA117" i="11"/>
  <c r="AX117" i="11"/>
  <c r="AW117" i="11"/>
  <c r="BF116" i="11"/>
  <c r="BE116" i="11"/>
  <c r="BF115" i="11"/>
  <c r="BE115" i="11"/>
  <c r="BB110" i="11"/>
  <c r="BB111" i="11" s="1"/>
  <c r="BA110" i="11"/>
  <c r="BA111" i="11" s="1"/>
  <c r="AX110" i="11"/>
  <c r="AX111" i="11" s="1"/>
  <c r="AW110" i="11"/>
  <c r="AW111" i="11" s="1"/>
  <c r="BB109" i="11"/>
  <c r="BA109" i="11"/>
  <c r="AX109" i="11"/>
  <c r="AW109" i="11"/>
  <c r="BF108" i="11"/>
  <c r="BE108" i="11"/>
  <c r="BF107" i="11"/>
  <c r="BE107" i="11"/>
  <c r="BB102" i="11"/>
  <c r="BB103" i="11" s="1"/>
  <c r="BA102" i="11"/>
  <c r="BA103" i="11" s="1"/>
  <c r="AX102" i="11"/>
  <c r="AX103" i="11" s="1"/>
  <c r="AW102" i="11"/>
  <c r="AW103" i="11" s="1"/>
  <c r="BB101" i="11"/>
  <c r="BA101" i="11"/>
  <c r="AX101" i="11"/>
  <c r="AW101" i="11"/>
  <c r="BF100" i="11"/>
  <c r="BE100" i="11"/>
  <c r="BF99" i="11"/>
  <c r="BE99" i="11"/>
  <c r="BB94" i="11"/>
  <c r="BB95" i="11" s="1"/>
  <c r="BA94" i="11"/>
  <c r="BA95" i="11" s="1"/>
  <c r="AX94" i="11"/>
  <c r="AX95" i="11" s="1"/>
  <c r="AW94" i="11"/>
  <c r="AW95" i="11" s="1"/>
  <c r="BB93" i="11"/>
  <c r="BA93" i="11"/>
  <c r="AX93" i="11"/>
  <c r="AW93" i="11"/>
  <c r="BF92" i="11"/>
  <c r="BE92" i="11"/>
  <c r="BF91" i="11"/>
  <c r="BE91" i="11"/>
  <c r="BB86" i="11"/>
  <c r="BB87" i="11" s="1"/>
  <c r="BA86" i="11"/>
  <c r="BA87" i="11" s="1"/>
  <c r="AX86" i="11"/>
  <c r="AX87" i="11" s="1"/>
  <c r="AW86" i="11"/>
  <c r="AW87" i="11" s="1"/>
  <c r="BB85" i="11"/>
  <c r="BA85" i="11"/>
  <c r="AX85" i="11"/>
  <c r="AW85" i="11"/>
  <c r="BF84" i="11"/>
  <c r="BE84" i="11"/>
  <c r="BF83" i="11"/>
  <c r="BE83" i="11"/>
  <c r="BB78" i="11"/>
  <c r="BB79" i="11" s="1"/>
  <c r="BA78" i="11"/>
  <c r="BA79" i="11" s="1"/>
  <c r="AX78" i="11"/>
  <c r="AX79" i="11" s="1"/>
  <c r="AW78" i="11"/>
  <c r="AW79" i="11" s="1"/>
  <c r="BB77" i="11"/>
  <c r="BA77" i="11"/>
  <c r="AX77" i="11"/>
  <c r="AW77" i="11"/>
  <c r="BF76" i="11"/>
  <c r="BE76" i="11"/>
  <c r="BF75" i="11"/>
  <c r="BE75" i="11"/>
  <c r="BB70" i="11"/>
  <c r="BB71" i="11" s="1"/>
  <c r="BA70" i="11"/>
  <c r="BA71" i="11" s="1"/>
  <c r="AX70" i="11"/>
  <c r="AX71" i="11" s="1"/>
  <c r="AW70" i="11"/>
  <c r="AW71" i="11" s="1"/>
  <c r="BB69" i="11"/>
  <c r="BA69" i="11"/>
  <c r="AX69" i="11"/>
  <c r="AW69" i="11"/>
  <c r="BF68" i="11"/>
  <c r="BE68" i="11"/>
  <c r="BF67" i="11"/>
  <c r="BE67" i="11"/>
  <c r="BB62" i="11"/>
  <c r="BB63" i="11" s="1"/>
  <c r="BA62" i="11"/>
  <c r="BA63" i="11" s="1"/>
  <c r="AX62" i="11"/>
  <c r="AX63" i="11" s="1"/>
  <c r="AW62" i="11"/>
  <c r="AW63" i="11" s="1"/>
  <c r="BB61" i="11"/>
  <c r="BA61" i="11"/>
  <c r="AX61" i="11"/>
  <c r="AW61" i="11"/>
  <c r="BF60" i="11"/>
  <c r="BE60" i="11"/>
  <c r="BF59" i="11"/>
  <c r="BE59" i="11"/>
  <c r="BB54" i="11"/>
  <c r="BB55" i="11" s="1"/>
  <c r="BA54" i="11"/>
  <c r="BA55" i="11" s="1"/>
  <c r="AX54" i="11"/>
  <c r="AX55" i="11" s="1"/>
  <c r="AW54" i="11"/>
  <c r="AW55" i="11" s="1"/>
  <c r="BB53" i="11"/>
  <c r="BA53" i="11"/>
  <c r="AX53" i="11"/>
  <c r="AW53" i="11"/>
  <c r="BF52" i="11"/>
  <c r="BE52" i="11"/>
  <c r="BF51" i="11"/>
  <c r="BE51" i="11"/>
  <c r="BB46" i="11"/>
  <c r="BB47" i="11" s="1"/>
  <c r="BA46" i="11"/>
  <c r="BA47" i="11" s="1"/>
  <c r="AX46" i="11"/>
  <c r="AX47" i="11" s="1"/>
  <c r="AW46" i="11"/>
  <c r="AW47" i="11" s="1"/>
  <c r="BB45" i="11"/>
  <c r="BA45" i="11"/>
  <c r="AX45" i="11"/>
  <c r="AW45" i="11"/>
  <c r="BF44" i="11"/>
  <c r="BE44" i="11"/>
  <c r="BF43" i="11"/>
  <c r="BE43" i="11"/>
  <c r="BB38" i="11"/>
  <c r="BB39" i="11" s="1"/>
  <c r="BA38" i="11"/>
  <c r="BA39" i="11" s="1"/>
  <c r="AX38" i="11"/>
  <c r="AX39" i="11" s="1"/>
  <c r="AW38" i="11"/>
  <c r="AW39" i="11" s="1"/>
  <c r="BB37" i="11"/>
  <c r="BA37" i="11"/>
  <c r="AX37" i="11"/>
  <c r="AW37" i="11"/>
  <c r="BF36" i="11"/>
  <c r="BE36" i="11"/>
  <c r="BF35" i="11"/>
  <c r="BE35" i="11"/>
  <c r="BB30" i="11"/>
  <c r="BB31" i="11" s="1"/>
  <c r="BA30" i="11"/>
  <c r="BA31" i="11" s="1"/>
  <c r="AX30" i="11"/>
  <c r="AX31" i="11" s="1"/>
  <c r="AW30" i="11"/>
  <c r="AW31" i="11" s="1"/>
  <c r="BB29" i="11"/>
  <c r="BA29" i="11"/>
  <c r="AX29" i="11"/>
  <c r="AW29" i="11"/>
  <c r="BF28" i="11"/>
  <c r="BE28" i="11"/>
  <c r="BF27" i="11"/>
  <c r="BE27" i="11"/>
  <c r="BB22" i="11"/>
  <c r="BB23" i="11" s="1"/>
  <c r="BA22" i="11"/>
  <c r="BA23" i="11" s="1"/>
  <c r="AX22" i="11"/>
  <c r="AX23" i="11" s="1"/>
  <c r="AW22" i="11"/>
  <c r="AW23" i="11" s="1"/>
  <c r="BB21" i="11"/>
  <c r="BA21" i="11"/>
  <c r="AX21" i="11"/>
  <c r="AW21" i="11"/>
  <c r="BF20" i="11"/>
  <c r="BE20" i="11"/>
  <c r="BF19" i="11"/>
  <c r="BE19" i="11"/>
  <c r="BB14" i="11"/>
  <c r="BB15" i="11" s="1"/>
  <c r="BA14" i="11"/>
  <c r="BA15" i="11" s="1"/>
  <c r="AX14" i="11"/>
  <c r="AX15" i="11" s="1"/>
  <c r="AW14" i="11"/>
  <c r="AW15" i="11" s="1"/>
  <c r="BB13" i="11"/>
  <c r="BA13" i="11"/>
  <c r="AX13" i="11"/>
  <c r="AW13" i="11"/>
  <c r="BF12" i="11"/>
  <c r="BE12" i="11"/>
  <c r="BF11" i="11"/>
  <c r="BE11" i="11"/>
  <c r="BO16" i="11"/>
  <c r="BN16" i="11"/>
  <c r="BO15" i="11"/>
  <c r="BN15" i="11"/>
  <c r="BO14" i="11"/>
  <c r="BN14" i="11"/>
  <c r="BO13" i="11"/>
  <c r="BN13" i="11"/>
  <c r="BO12" i="11"/>
  <c r="BN12" i="11"/>
  <c r="BO11" i="11"/>
  <c r="BN11" i="11"/>
  <c r="BO10" i="11"/>
  <c r="BN10" i="11"/>
  <c r="BO9" i="11"/>
  <c r="BN9" i="11"/>
  <c r="BO8" i="11"/>
  <c r="BN8" i="11"/>
  <c r="BO7" i="11"/>
  <c r="BN7" i="11"/>
  <c r="BO6" i="11"/>
  <c r="BN6" i="11"/>
  <c r="BB6" i="11"/>
  <c r="BB7" i="11" s="1"/>
  <c r="BA6" i="11"/>
  <c r="BA7" i="11" s="1"/>
  <c r="AX6" i="11"/>
  <c r="AX7" i="11" s="1"/>
  <c r="AW6" i="11"/>
  <c r="AW7" i="11" s="1"/>
  <c r="BO5" i="11"/>
  <c r="BN5" i="11"/>
  <c r="BB5" i="11"/>
  <c r="BA5" i="11"/>
  <c r="AX5" i="11"/>
  <c r="AW5" i="11"/>
  <c r="BO4" i="11"/>
  <c r="BN4" i="11"/>
  <c r="BF4" i="11"/>
  <c r="BE4" i="11"/>
  <c r="BO3" i="11"/>
  <c r="BN3" i="11"/>
  <c r="BF3" i="11"/>
  <c r="BE3" i="11"/>
  <c r="BE6" i="11" s="1"/>
  <c r="BE7" i="11" s="1"/>
  <c r="BO2" i="11"/>
  <c r="BN2" i="11"/>
  <c r="AE118" i="11"/>
  <c r="AE119" i="11" s="1"/>
  <c r="AD118" i="11"/>
  <c r="AD119" i="11" s="1"/>
  <c r="AA118" i="11"/>
  <c r="AA119" i="11" s="1"/>
  <c r="Z118" i="11"/>
  <c r="Z119" i="11" s="1"/>
  <c r="AE117" i="11"/>
  <c r="AD117" i="11"/>
  <c r="AA117" i="11"/>
  <c r="Z117" i="11"/>
  <c r="AI116" i="11"/>
  <c r="AH116" i="11"/>
  <c r="AI115" i="11"/>
  <c r="AH115" i="11"/>
  <c r="AE110" i="11"/>
  <c r="AE111" i="11" s="1"/>
  <c r="AD110" i="11"/>
  <c r="AD111" i="11" s="1"/>
  <c r="AA110" i="11"/>
  <c r="AA111" i="11" s="1"/>
  <c r="Z110" i="11"/>
  <c r="Z111" i="11" s="1"/>
  <c r="AE109" i="11"/>
  <c r="AD109" i="11"/>
  <c r="AA109" i="11"/>
  <c r="Z109" i="11"/>
  <c r="AI108" i="11"/>
  <c r="AH108" i="11"/>
  <c r="AI107" i="11"/>
  <c r="AH107" i="11"/>
  <c r="AE102" i="11"/>
  <c r="AE103" i="11" s="1"/>
  <c r="AD102" i="11"/>
  <c r="AD103" i="11" s="1"/>
  <c r="AA102" i="11"/>
  <c r="AA103" i="11" s="1"/>
  <c r="Z102" i="11"/>
  <c r="Z103" i="11" s="1"/>
  <c r="AE101" i="11"/>
  <c r="AD101" i="11"/>
  <c r="AA101" i="11"/>
  <c r="Z101" i="11"/>
  <c r="AI100" i="11"/>
  <c r="AH100" i="11"/>
  <c r="AI99" i="11"/>
  <c r="AH99" i="11"/>
  <c r="AE94" i="11"/>
  <c r="AE95" i="11" s="1"/>
  <c r="AD94" i="11"/>
  <c r="AD95" i="11" s="1"/>
  <c r="AA94" i="11"/>
  <c r="AA95" i="11" s="1"/>
  <c r="Z94" i="11"/>
  <c r="Z95" i="11" s="1"/>
  <c r="AE93" i="11"/>
  <c r="AD93" i="11"/>
  <c r="AA93" i="11"/>
  <c r="Z93" i="11"/>
  <c r="AI92" i="11"/>
  <c r="AH92" i="11"/>
  <c r="AI91" i="11"/>
  <c r="AH91" i="11"/>
  <c r="AE86" i="11"/>
  <c r="AE87" i="11" s="1"/>
  <c r="AD86" i="11"/>
  <c r="AD87" i="11" s="1"/>
  <c r="AA86" i="11"/>
  <c r="AA87" i="11" s="1"/>
  <c r="Z86" i="11"/>
  <c r="Z87" i="11" s="1"/>
  <c r="AE85" i="11"/>
  <c r="AD85" i="11"/>
  <c r="AA85" i="11"/>
  <c r="Z85" i="11"/>
  <c r="AI84" i="11"/>
  <c r="AH84" i="11"/>
  <c r="AI83" i="11"/>
  <c r="AH83" i="11"/>
  <c r="AE78" i="11"/>
  <c r="AE79" i="11" s="1"/>
  <c r="AD78" i="11"/>
  <c r="AD79" i="11" s="1"/>
  <c r="AA78" i="11"/>
  <c r="AA79" i="11" s="1"/>
  <c r="Z78" i="11"/>
  <c r="Z79" i="11" s="1"/>
  <c r="AE77" i="11"/>
  <c r="AD77" i="11"/>
  <c r="AA77" i="11"/>
  <c r="Z77" i="11"/>
  <c r="AI76" i="11"/>
  <c r="AH76" i="11"/>
  <c r="AI75" i="11"/>
  <c r="AH75" i="11"/>
  <c r="AE70" i="11"/>
  <c r="AE71" i="11" s="1"/>
  <c r="AD70" i="11"/>
  <c r="AD71" i="11" s="1"/>
  <c r="AA70" i="11"/>
  <c r="AA71" i="11" s="1"/>
  <c r="Z70" i="11"/>
  <c r="Z71" i="11" s="1"/>
  <c r="AE69" i="11"/>
  <c r="AD69" i="11"/>
  <c r="AA69" i="11"/>
  <c r="Z69" i="11"/>
  <c r="AI68" i="11"/>
  <c r="AH68" i="11"/>
  <c r="AI67" i="11"/>
  <c r="AH67" i="11"/>
  <c r="AE62" i="11"/>
  <c r="AE63" i="11" s="1"/>
  <c r="AD62" i="11"/>
  <c r="AD63" i="11" s="1"/>
  <c r="AA62" i="11"/>
  <c r="AA63" i="11" s="1"/>
  <c r="Z62" i="11"/>
  <c r="Z63" i="11" s="1"/>
  <c r="AE61" i="11"/>
  <c r="AD61" i="11"/>
  <c r="AA61" i="11"/>
  <c r="Z61" i="11"/>
  <c r="AI60" i="11"/>
  <c r="AH60" i="11"/>
  <c r="AI59" i="11"/>
  <c r="AH59" i="11"/>
  <c r="AE54" i="11"/>
  <c r="AE55" i="11" s="1"/>
  <c r="AD54" i="11"/>
  <c r="AD55" i="11" s="1"/>
  <c r="AA54" i="11"/>
  <c r="AA55" i="11" s="1"/>
  <c r="Z54" i="11"/>
  <c r="Z55" i="11" s="1"/>
  <c r="AE53" i="11"/>
  <c r="AD53" i="11"/>
  <c r="AA53" i="11"/>
  <c r="Z53" i="11"/>
  <c r="AI52" i="11"/>
  <c r="AH52" i="11"/>
  <c r="AI51" i="11"/>
  <c r="AH51" i="11"/>
  <c r="AE46" i="11"/>
  <c r="AE47" i="11" s="1"/>
  <c r="AD46" i="11"/>
  <c r="AD47" i="11" s="1"/>
  <c r="AA46" i="11"/>
  <c r="AA47" i="11" s="1"/>
  <c r="Z46" i="11"/>
  <c r="Z47" i="11" s="1"/>
  <c r="AE45" i="11"/>
  <c r="AD45" i="11"/>
  <c r="AA45" i="11"/>
  <c r="Z45" i="11"/>
  <c r="AI44" i="11"/>
  <c r="AH44" i="11"/>
  <c r="AI43" i="11"/>
  <c r="AH43" i="11"/>
  <c r="AE38" i="11"/>
  <c r="AE39" i="11" s="1"/>
  <c r="AD38" i="11"/>
  <c r="AD39" i="11" s="1"/>
  <c r="AA38" i="11"/>
  <c r="AA39" i="11" s="1"/>
  <c r="Z38" i="11"/>
  <c r="Z39" i="11" s="1"/>
  <c r="AE37" i="11"/>
  <c r="AD37" i="11"/>
  <c r="AA37" i="11"/>
  <c r="Z37" i="11"/>
  <c r="AI36" i="11"/>
  <c r="AH36" i="11"/>
  <c r="AI35" i="11"/>
  <c r="AH35" i="11"/>
  <c r="AE30" i="11"/>
  <c r="AE31" i="11" s="1"/>
  <c r="AD30" i="11"/>
  <c r="AD31" i="11" s="1"/>
  <c r="AA30" i="11"/>
  <c r="AA31" i="11" s="1"/>
  <c r="Z30" i="11"/>
  <c r="Z31" i="11" s="1"/>
  <c r="AE29" i="11"/>
  <c r="AD29" i="11"/>
  <c r="AA29" i="11"/>
  <c r="Z29" i="11"/>
  <c r="AI28" i="11"/>
  <c r="AH28" i="11"/>
  <c r="AI27" i="11"/>
  <c r="AH27" i="11"/>
  <c r="AE22" i="11"/>
  <c r="AE23" i="11" s="1"/>
  <c r="AD22" i="11"/>
  <c r="AD23" i="11" s="1"/>
  <c r="AA22" i="11"/>
  <c r="AA23" i="11" s="1"/>
  <c r="Z22" i="11"/>
  <c r="Z23" i="11" s="1"/>
  <c r="AE21" i="11"/>
  <c r="AD21" i="11"/>
  <c r="AA21" i="11"/>
  <c r="Z21" i="11"/>
  <c r="AI20" i="11"/>
  <c r="AH20" i="11"/>
  <c r="AI19" i="11"/>
  <c r="AH19" i="11"/>
  <c r="AE14" i="11"/>
  <c r="AE15" i="11" s="1"/>
  <c r="AD14" i="11"/>
  <c r="AD15" i="11" s="1"/>
  <c r="AA14" i="11"/>
  <c r="AA15" i="11" s="1"/>
  <c r="Z14" i="11"/>
  <c r="Z15" i="11" s="1"/>
  <c r="AE13" i="11"/>
  <c r="AD13" i="11"/>
  <c r="AA13" i="11"/>
  <c r="Z13" i="11"/>
  <c r="AI12" i="11"/>
  <c r="AH12" i="11"/>
  <c r="AI11" i="11"/>
  <c r="AH11" i="11"/>
  <c r="AR16" i="11"/>
  <c r="AQ16" i="11"/>
  <c r="AR15" i="11"/>
  <c r="AQ15" i="11"/>
  <c r="AR14" i="11"/>
  <c r="AQ14" i="11"/>
  <c r="AR13" i="11"/>
  <c r="AQ13" i="11"/>
  <c r="AR12" i="11"/>
  <c r="AQ12" i="11"/>
  <c r="AR11" i="11"/>
  <c r="AQ11" i="11"/>
  <c r="AR10" i="11"/>
  <c r="AQ10" i="11"/>
  <c r="AR9" i="11"/>
  <c r="AQ9" i="11"/>
  <c r="AR8" i="11"/>
  <c r="AQ8" i="11"/>
  <c r="AR7" i="11"/>
  <c r="AQ7" i="11"/>
  <c r="AR6" i="11"/>
  <c r="AQ6" i="11"/>
  <c r="AE6" i="11"/>
  <c r="AE7" i="11" s="1"/>
  <c r="AD6" i="11"/>
  <c r="AD7" i="11" s="1"/>
  <c r="AA6" i="11"/>
  <c r="AA7" i="11" s="1"/>
  <c r="Z6" i="11"/>
  <c r="Z7" i="11" s="1"/>
  <c r="AR5" i="11"/>
  <c r="AQ5" i="11"/>
  <c r="AE5" i="11"/>
  <c r="AD5" i="11"/>
  <c r="AA5" i="11"/>
  <c r="Z5" i="11"/>
  <c r="AR4" i="11"/>
  <c r="AQ4" i="11"/>
  <c r="AI4" i="11"/>
  <c r="AH4" i="11"/>
  <c r="AR3" i="11"/>
  <c r="AQ3" i="11"/>
  <c r="AI3" i="11"/>
  <c r="AI5" i="11" s="1"/>
  <c r="AH3" i="11"/>
  <c r="AH6" i="11" s="1"/>
  <c r="AH7" i="11" s="1"/>
  <c r="AR2" i="11"/>
  <c r="AQ2" i="11"/>
  <c r="H118" i="11"/>
  <c r="H119" i="11" s="1"/>
  <c r="G118" i="11"/>
  <c r="G119" i="11" s="1"/>
  <c r="D118" i="11"/>
  <c r="D119" i="11" s="1"/>
  <c r="C118" i="11"/>
  <c r="C119" i="11" s="1"/>
  <c r="H117" i="11"/>
  <c r="G117" i="11"/>
  <c r="D117" i="11"/>
  <c r="C117" i="11"/>
  <c r="L116" i="11"/>
  <c r="K116" i="11"/>
  <c r="L115" i="11"/>
  <c r="K115" i="11"/>
  <c r="H110" i="11"/>
  <c r="H111" i="11" s="1"/>
  <c r="G110" i="11"/>
  <c r="G111" i="11" s="1"/>
  <c r="D110" i="11"/>
  <c r="D111" i="11" s="1"/>
  <c r="C110" i="11"/>
  <c r="C111" i="11" s="1"/>
  <c r="H109" i="11"/>
  <c r="G109" i="11"/>
  <c r="D109" i="11"/>
  <c r="C109" i="11"/>
  <c r="L108" i="11"/>
  <c r="K108" i="11"/>
  <c r="L107" i="11"/>
  <c r="K107" i="11"/>
  <c r="H102" i="11"/>
  <c r="H103" i="11" s="1"/>
  <c r="G102" i="11"/>
  <c r="G103" i="11" s="1"/>
  <c r="D102" i="11"/>
  <c r="D103" i="11" s="1"/>
  <c r="C102" i="11"/>
  <c r="C103" i="11" s="1"/>
  <c r="H101" i="11"/>
  <c r="G101" i="11"/>
  <c r="D101" i="11"/>
  <c r="C101" i="11"/>
  <c r="L100" i="11"/>
  <c r="K100" i="11"/>
  <c r="L99" i="11"/>
  <c r="K99" i="11"/>
  <c r="H94" i="11"/>
  <c r="H95" i="11" s="1"/>
  <c r="G94" i="11"/>
  <c r="G95" i="11" s="1"/>
  <c r="D94" i="11"/>
  <c r="D95" i="11" s="1"/>
  <c r="C94" i="11"/>
  <c r="C95" i="11" s="1"/>
  <c r="H93" i="11"/>
  <c r="G93" i="11"/>
  <c r="D93" i="11"/>
  <c r="C93" i="11"/>
  <c r="L92" i="11"/>
  <c r="K92" i="11"/>
  <c r="L91" i="11"/>
  <c r="K91" i="11"/>
  <c r="H86" i="11"/>
  <c r="H87" i="11" s="1"/>
  <c r="G86" i="11"/>
  <c r="G87" i="11" s="1"/>
  <c r="D86" i="11"/>
  <c r="D87" i="11" s="1"/>
  <c r="C86" i="11"/>
  <c r="C87" i="11" s="1"/>
  <c r="H85" i="11"/>
  <c r="G85" i="11"/>
  <c r="D85" i="11"/>
  <c r="C85" i="11"/>
  <c r="L84" i="11"/>
  <c r="K84" i="11"/>
  <c r="L83" i="11"/>
  <c r="K83" i="11"/>
  <c r="H78" i="11"/>
  <c r="H79" i="11" s="1"/>
  <c r="G78" i="11"/>
  <c r="G79" i="11" s="1"/>
  <c r="D78" i="11"/>
  <c r="D79" i="11" s="1"/>
  <c r="C78" i="11"/>
  <c r="C79" i="11" s="1"/>
  <c r="H77" i="11"/>
  <c r="G77" i="11"/>
  <c r="D77" i="11"/>
  <c r="C77" i="11"/>
  <c r="L76" i="11"/>
  <c r="K76" i="11"/>
  <c r="L75" i="11"/>
  <c r="K75" i="11"/>
  <c r="H70" i="11"/>
  <c r="H71" i="11" s="1"/>
  <c r="G70" i="11"/>
  <c r="G71" i="11" s="1"/>
  <c r="D70" i="11"/>
  <c r="D71" i="11" s="1"/>
  <c r="C70" i="11"/>
  <c r="C71" i="11" s="1"/>
  <c r="H69" i="11"/>
  <c r="G69" i="11"/>
  <c r="D69" i="11"/>
  <c r="C69" i="11"/>
  <c r="L68" i="11"/>
  <c r="K68" i="11"/>
  <c r="L67" i="11"/>
  <c r="K67" i="11"/>
  <c r="H62" i="11"/>
  <c r="H63" i="11" s="1"/>
  <c r="G62" i="11"/>
  <c r="G63" i="11" s="1"/>
  <c r="D62" i="11"/>
  <c r="D63" i="11" s="1"/>
  <c r="C62" i="11"/>
  <c r="C63" i="11" s="1"/>
  <c r="H61" i="11"/>
  <c r="G61" i="11"/>
  <c r="D61" i="11"/>
  <c r="C61" i="11"/>
  <c r="L60" i="11"/>
  <c r="K60" i="11"/>
  <c r="L59" i="11"/>
  <c r="K59" i="11"/>
  <c r="H54" i="11"/>
  <c r="H55" i="11" s="1"/>
  <c r="G54" i="11"/>
  <c r="G55" i="11" s="1"/>
  <c r="D54" i="11"/>
  <c r="D55" i="11" s="1"/>
  <c r="C54" i="11"/>
  <c r="C55" i="11" s="1"/>
  <c r="H53" i="11"/>
  <c r="G53" i="11"/>
  <c r="D53" i="11"/>
  <c r="C53" i="11"/>
  <c r="L52" i="11"/>
  <c r="K52" i="11"/>
  <c r="L51" i="11"/>
  <c r="K51" i="11"/>
  <c r="H46" i="11"/>
  <c r="H47" i="11" s="1"/>
  <c r="G46" i="11"/>
  <c r="G47" i="11" s="1"/>
  <c r="D46" i="11"/>
  <c r="D47" i="11" s="1"/>
  <c r="C46" i="11"/>
  <c r="C47" i="11" s="1"/>
  <c r="H45" i="11"/>
  <c r="G45" i="11"/>
  <c r="D45" i="11"/>
  <c r="C45" i="11"/>
  <c r="L44" i="11"/>
  <c r="K44" i="11"/>
  <c r="L43" i="11"/>
  <c r="K43" i="11"/>
  <c r="H38" i="11"/>
  <c r="H39" i="11" s="1"/>
  <c r="G38" i="11"/>
  <c r="G39" i="11" s="1"/>
  <c r="D38" i="11"/>
  <c r="D39" i="11" s="1"/>
  <c r="C38" i="11"/>
  <c r="C39" i="11" s="1"/>
  <c r="H37" i="11"/>
  <c r="G37" i="11"/>
  <c r="D37" i="11"/>
  <c r="C37" i="11"/>
  <c r="L36" i="11"/>
  <c r="K36" i="11"/>
  <c r="L35" i="11"/>
  <c r="K35" i="11"/>
  <c r="H30" i="11"/>
  <c r="H31" i="11" s="1"/>
  <c r="G30" i="11"/>
  <c r="G31" i="11" s="1"/>
  <c r="D30" i="11"/>
  <c r="D31" i="11" s="1"/>
  <c r="C30" i="11"/>
  <c r="C31" i="11" s="1"/>
  <c r="H29" i="11"/>
  <c r="G29" i="11"/>
  <c r="D29" i="11"/>
  <c r="C29" i="11"/>
  <c r="L28" i="11"/>
  <c r="K28" i="11"/>
  <c r="L27" i="11"/>
  <c r="K27" i="11"/>
  <c r="H22" i="11"/>
  <c r="H23" i="11" s="1"/>
  <c r="G22" i="11"/>
  <c r="G23" i="11" s="1"/>
  <c r="D22" i="11"/>
  <c r="D23" i="11" s="1"/>
  <c r="C22" i="11"/>
  <c r="C23" i="11" s="1"/>
  <c r="H21" i="11"/>
  <c r="G21" i="11"/>
  <c r="D21" i="11"/>
  <c r="C21" i="11"/>
  <c r="L20" i="11"/>
  <c r="K20" i="11"/>
  <c r="L19" i="11"/>
  <c r="K19" i="11"/>
  <c r="H14" i="11"/>
  <c r="H15" i="11" s="1"/>
  <c r="G14" i="11"/>
  <c r="G15" i="11" s="1"/>
  <c r="D14" i="11"/>
  <c r="D15" i="11" s="1"/>
  <c r="C14" i="11"/>
  <c r="C15" i="11" s="1"/>
  <c r="H13" i="11"/>
  <c r="G13" i="11"/>
  <c r="D13" i="11"/>
  <c r="C13" i="11"/>
  <c r="L12" i="11"/>
  <c r="K12" i="11"/>
  <c r="L11" i="11"/>
  <c r="K11" i="11"/>
  <c r="U16" i="11"/>
  <c r="T16" i="11"/>
  <c r="U15" i="11"/>
  <c r="T15" i="11"/>
  <c r="U14" i="11"/>
  <c r="T14" i="11"/>
  <c r="U13" i="11"/>
  <c r="T13" i="11"/>
  <c r="U12" i="11"/>
  <c r="T12" i="11"/>
  <c r="U11" i="11"/>
  <c r="T11" i="11"/>
  <c r="U10" i="11"/>
  <c r="T10" i="11"/>
  <c r="U9" i="11"/>
  <c r="T9" i="11"/>
  <c r="U8" i="11"/>
  <c r="T8" i="11"/>
  <c r="U7" i="11"/>
  <c r="T7" i="11"/>
  <c r="U6" i="11"/>
  <c r="T6" i="11"/>
  <c r="H6" i="11"/>
  <c r="H7" i="11" s="1"/>
  <c r="G6" i="11"/>
  <c r="G7" i="11" s="1"/>
  <c r="D6" i="11"/>
  <c r="D7" i="11" s="1"/>
  <c r="C6" i="11"/>
  <c r="C7" i="11" s="1"/>
  <c r="U5" i="11"/>
  <c r="T5" i="11"/>
  <c r="H5" i="11"/>
  <c r="G5" i="11"/>
  <c r="D5" i="11"/>
  <c r="C5" i="11"/>
  <c r="U4" i="11"/>
  <c r="T4" i="11"/>
  <c r="L4" i="11"/>
  <c r="K4" i="11"/>
  <c r="U3" i="11"/>
  <c r="T3" i="11"/>
  <c r="L3" i="11"/>
  <c r="K3" i="11"/>
  <c r="K6" i="11" s="1"/>
  <c r="K7" i="11" s="1"/>
  <c r="U2" i="11"/>
  <c r="T2" i="11"/>
  <c r="AH117" i="13" l="1"/>
  <c r="AH94" i="13"/>
  <c r="AH95" i="13" s="1"/>
  <c r="BE30" i="13"/>
  <c r="BE31" i="13" s="1"/>
  <c r="CB21" i="13"/>
  <c r="CC117" i="13"/>
  <c r="BE158" i="13"/>
  <c r="BE159" i="13" s="1"/>
  <c r="CC21" i="13"/>
  <c r="CB62" i="13"/>
  <c r="CB63" i="13" s="1"/>
  <c r="CC150" i="13"/>
  <c r="CC151" i="13" s="1"/>
  <c r="BE110" i="13"/>
  <c r="BE111" i="13" s="1"/>
  <c r="CC141" i="13"/>
  <c r="BF13" i="13"/>
  <c r="BE125" i="13"/>
  <c r="BE62" i="13"/>
  <c r="BE63" i="13" s="1"/>
  <c r="BF85" i="13"/>
  <c r="BE94" i="13"/>
  <c r="BE95" i="13" s="1"/>
  <c r="CC45" i="13"/>
  <c r="CB94" i="13"/>
  <c r="CB95" i="13" s="1"/>
  <c r="CB117" i="13"/>
  <c r="CC37" i="13"/>
  <c r="BF22" i="13"/>
  <c r="BF23" i="13" s="1"/>
  <c r="BE117" i="13"/>
  <c r="CC77" i="13"/>
  <c r="CB158" i="13"/>
  <c r="CB159" i="13" s="1"/>
  <c r="AI150" i="13"/>
  <c r="AI151" i="13" s="1"/>
  <c r="BF38" i="13"/>
  <c r="BF39" i="13" s="1"/>
  <c r="CC101" i="13"/>
  <c r="AI141" i="13"/>
  <c r="BE77" i="13"/>
  <c r="BF134" i="13"/>
  <c r="BF135" i="13" s="1"/>
  <c r="CB53" i="13"/>
  <c r="CC69" i="13"/>
  <c r="CB85" i="13"/>
  <c r="CB109" i="13"/>
  <c r="CB126" i="13"/>
  <c r="CB127" i="13" s="1"/>
  <c r="AH62" i="13"/>
  <c r="AH63" i="13" s="1"/>
  <c r="AI117" i="13"/>
  <c r="CB30" i="13"/>
  <c r="CB31" i="13" s="1"/>
  <c r="CC54" i="13"/>
  <c r="CC55" i="13" s="1"/>
  <c r="CB77" i="13"/>
  <c r="CC86" i="13"/>
  <c r="CC87" i="13" s="1"/>
  <c r="CC109" i="13"/>
  <c r="CC133" i="13"/>
  <c r="CB149" i="13"/>
  <c r="CC61" i="13"/>
  <c r="CC62" i="13"/>
  <c r="CC63" i="13" s="1"/>
  <c r="CB69" i="13"/>
  <c r="CB70" i="13"/>
  <c r="CB71" i="13" s="1"/>
  <c r="CC157" i="13"/>
  <c r="CC158" i="13"/>
  <c r="CC159" i="13" s="1"/>
  <c r="CB13" i="13"/>
  <c r="CB46" i="13"/>
  <c r="CB47" i="13" s="1"/>
  <c r="CC14" i="13"/>
  <c r="CC15" i="13" s="1"/>
  <c r="CC13" i="13"/>
  <c r="CB37" i="13"/>
  <c r="CB6" i="13"/>
  <c r="CB7" i="13" s="1"/>
  <c r="CB5" i="13"/>
  <c r="CC30" i="13"/>
  <c r="CC31" i="13" s="1"/>
  <c r="CB45" i="13"/>
  <c r="CC93" i="13"/>
  <c r="CC94" i="13"/>
  <c r="CC95" i="13" s="1"/>
  <c r="CB101" i="13"/>
  <c r="CB102" i="13"/>
  <c r="CB103" i="13" s="1"/>
  <c r="CC125" i="13"/>
  <c r="CC126" i="13"/>
  <c r="CC127" i="13" s="1"/>
  <c r="CB133" i="13"/>
  <c r="CB134" i="13"/>
  <c r="CB135" i="13" s="1"/>
  <c r="CB78" i="13"/>
  <c r="CB79" i="13" s="1"/>
  <c r="CB110" i="13"/>
  <c r="CB111" i="13" s="1"/>
  <c r="CB142" i="13"/>
  <c r="CB143" i="13" s="1"/>
  <c r="CC5" i="13"/>
  <c r="BE5" i="13"/>
  <c r="L85" i="13"/>
  <c r="AI54" i="13"/>
  <c r="AI55" i="13" s="1"/>
  <c r="BF101" i="13"/>
  <c r="K21" i="13"/>
  <c r="L77" i="13"/>
  <c r="K117" i="13"/>
  <c r="AH21" i="13"/>
  <c r="AI45" i="13"/>
  <c r="AI77" i="13"/>
  <c r="BE45" i="13"/>
  <c r="BF53" i="13"/>
  <c r="BF69" i="13"/>
  <c r="BE141" i="13"/>
  <c r="BF149" i="13"/>
  <c r="K158" i="13"/>
  <c r="K159" i="13" s="1"/>
  <c r="AI22" i="13"/>
  <c r="AI23" i="13" s="1"/>
  <c r="AI133" i="13"/>
  <c r="AH158" i="13"/>
  <c r="AH159" i="13" s="1"/>
  <c r="BE6" i="13"/>
  <c r="BE7" i="13" s="1"/>
  <c r="BE46" i="13"/>
  <c r="BE47" i="13" s="1"/>
  <c r="BF117" i="13"/>
  <c r="BE142" i="13"/>
  <c r="BE143" i="13" s="1"/>
  <c r="BE13" i="13"/>
  <c r="BE14" i="13"/>
  <c r="BE15" i="13" s="1"/>
  <c r="BE21" i="13"/>
  <c r="BF30" i="13"/>
  <c r="BF31" i="13" s="1"/>
  <c r="BE38" i="13"/>
  <c r="BE39" i="13" s="1"/>
  <c r="BF45" i="13"/>
  <c r="BE53" i="13"/>
  <c r="BF62" i="13"/>
  <c r="BF63" i="13" s="1"/>
  <c r="BE70" i="13"/>
  <c r="BE71" i="13" s="1"/>
  <c r="BF77" i="13"/>
  <c r="BE85" i="13"/>
  <c r="BF94" i="13"/>
  <c r="BF95" i="13" s="1"/>
  <c r="BE102" i="13"/>
  <c r="BE103" i="13" s="1"/>
  <c r="BF109" i="13"/>
  <c r="BF126" i="13"/>
  <c r="BF127" i="13" s="1"/>
  <c r="BE134" i="13"/>
  <c r="BE135" i="13" s="1"/>
  <c r="BF141" i="13"/>
  <c r="BE149" i="13"/>
  <c r="BF158" i="13"/>
  <c r="BF159" i="13" s="1"/>
  <c r="BF5" i="13"/>
  <c r="L45" i="13"/>
  <c r="AI101" i="13"/>
  <c r="K29" i="13"/>
  <c r="K61" i="13"/>
  <c r="L69" i="13"/>
  <c r="L101" i="13"/>
  <c r="L117" i="13"/>
  <c r="K126" i="13"/>
  <c r="K127" i="13" s="1"/>
  <c r="K149" i="13"/>
  <c r="AH30" i="13"/>
  <c r="AH31" i="13" s="1"/>
  <c r="AI69" i="13"/>
  <c r="AH85" i="13"/>
  <c r="AH109" i="13"/>
  <c r="AH126" i="13"/>
  <c r="AH127" i="13" s="1"/>
  <c r="AI37" i="13"/>
  <c r="AH53" i="13"/>
  <c r="AH77" i="13"/>
  <c r="AI86" i="13"/>
  <c r="AI87" i="13" s="1"/>
  <c r="AI109" i="13"/>
  <c r="AH149" i="13"/>
  <c r="AH13" i="13"/>
  <c r="AH14" i="13"/>
  <c r="AH15" i="13" s="1"/>
  <c r="AI30" i="13"/>
  <c r="AI31" i="13" s="1"/>
  <c r="AH38" i="13"/>
  <c r="AH39" i="13" s="1"/>
  <c r="AI62" i="13"/>
  <c r="AI63" i="13" s="1"/>
  <c r="AH70" i="13"/>
  <c r="AH71" i="13" s="1"/>
  <c r="AI94" i="13"/>
  <c r="AI95" i="13" s="1"/>
  <c r="AH102" i="13"/>
  <c r="AH103" i="13" s="1"/>
  <c r="AI126" i="13"/>
  <c r="AI127" i="13" s="1"/>
  <c r="AH134" i="13"/>
  <c r="AH135" i="13" s="1"/>
  <c r="AI158" i="13"/>
  <c r="AI159" i="13" s="1"/>
  <c r="AH5" i="13"/>
  <c r="AH6" i="13"/>
  <c r="AH7" i="13" s="1"/>
  <c r="AI13" i="13"/>
  <c r="AH46" i="13"/>
  <c r="AH47" i="13" s="1"/>
  <c r="AH78" i="13"/>
  <c r="AH79" i="13" s="1"/>
  <c r="AH110" i="13"/>
  <c r="AH111" i="13" s="1"/>
  <c r="AH142" i="13"/>
  <c r="AH143" i="13" s="1"/>
  <c r="AI5" i="13"/>
  <c r="L133" i="13"/>
  <c r="L21" i="13"/>
  <c r="L37" i="13"/>
  <c r="K53" i="13"/>
  <c r="K93" i="13"/>
  <c r="L109" i="13"/>
  <c r="K141" i="13"/>
  <c r="L149" i="13"/>
  <c r="L54" i="13"/>
  <c r="L55" i="13" s="1"/>
  <c r="K45" i="13"/>
  <c r="K85" i="13"/>
  <c r="L141" i="13"/>
  <c r="K13" i="13"/>
  <c r="K14" i="13"/>
  <c r="K15" i="13" s="1"/>
  <c r="L30" i="13"/>
  <c r="L31" i="13" s="1"/>
  <c r="K38" i="13"/>
  <c r="K39" i="13" s="1"/>
  <c r="L62" i="13"/>
  <c r="L63" i="13" s="1"/>
  <c r="K70" i="13"/>
  <c r="K71" i="13" s="1"/>
  <c r="L94" i="13"/>
  <c r="L95" i="13" s="1"/>
  <c r="K102" i="13"/>
  <c r="K103" i="13" s="1"/>
  <c r="L126" i="13"/>
  <c r="L127" i="13" s="1"/>
  <c r="K134" i="13"/>
  <c r="K135" i="13" s="1"/>
  <c r="L158" i="13"/>
  <c r="L159" i="13" s="1"/>
  <c r="K5" i="13"/>
  <c r="K6" i="13"/>
  <c r="K7" i="13" s="1"/>
  <c r="L13" i="13"/>
  <c r="K46" i="13"/>
  <c r="K47" i="13" s="1"/>
  <c r="K78" i="13"/>
  <c r="K79" i="13" s="1"/>
  <c r="K110" i="13"/>
  <c r="K111" i="13" s="1"/>
  <c r="K142" i="13"/>
  <c r="K143" i="13" s="1"/>
  <c r="L5" i="13"/>
  <c r="CB61" i="12"/>
  <c r="CB69" i="12"/>
  <c r="CC37" i="12"/>
  <c r="CC53" i="12"/>
  <c r="CB29" i="12"/>
  <c r="CB37" i="12"/>
  <c r="BF109" i="12"/>
  <c r="CC14" i="12"/>
  <c r="CC15" i="12" s="1"/>
  <c r="CC21" i="12"/>
  <c r="CC38" i="12"/>
  <c r="CC39" i="12" s="1"/>
  <c r="CC101" i="12"/>
  <c r="AI53" i="12"/>
  <c r="CB14" i="12"/>
  <c r="CB15" i="12" s="1"/>
  <c r="CC78" i="12"/>
  <c r="CC79" i="12" s="1"/>
  <c r="CC94" i="12"/>
  <c r="CC95" i="12" s="1"/>
  <c r="BF37" i="12"/>
  <c r="BE70" i="12"/>
  <c r="BE71" i="12" s="1"/>
  <c r="CC61" i="12"/>
  <c r="CC69" i="12"/>
  <c r="AI6" i="12"/>
  <c r="AI7" i="12" s="1"/>
  <c r="AI21" i="12"/>
  <c r="BF69" i="12"/>
  <c r="CC70" i="12"/>
  <c r="CC71" i="12" s="1"/>
  <c r="CC85" i="12"/>
  <c r="AH21" i="12"/>
  <c r="BE14" i="12"/>
  <c r="BE15" i="12" s="1"/>
  <c r="BE37" i="12"/>
  <c r="CC29" i="12"/>
  <c r="CC46" i="12"/>
  <c r="CC47" i="12" s="1"/>
  <c r="CB110" i="12"/>
  <c r="CB111" i="12" s="1"/>
  <c r="AH13" i="12"/>
  <c r="AI29" i="12"/>
  <c r="BF13" i="12"/>
  <c r="BE22" i="12"/>
  <c r="BE23" i="12" s="1"/>
  <c r="BE54" i="12"/>
  <c r="BE55" i="12" s="1"/>
  <c r="BE86" i="12"/>
  <c r="BE87" i="12" s="1"/>
  <c r="CB13" i="12"/>
  <c r="CC13" i="12"/>
  <c r="CB21" i="12"/>
  <c r="CC30" i="12"/>
  <c r="CC31" i="12" s="1"/>
  <c r="CB53" i="12"/>
  <c r="CC62" i="12"/>
  <c r="CC63" i="12" s="1"/>
  <c r="CB85" i="12"/>
  <c r="CC109" i="12"/>
  <c r="AH37" i="12"/>
  <c r="AI85" i="12"/>
  <c r="BF21" i="12"/>
  <c r="BF53" i="12"/>
  <c r="BF85" i="12"/>
  <c r="BE93" i="12"/>
  <c r="CC22" i="12"/>
  <c r="CC23" i="12" s="1"/>
  <c r="CB45" i="12"/>
  <c r="CC45" i="12"/>
  <c r="CC54" i="12"/>
  <c r="CC55" i="12" s="1"/>
  <c r="CB77" i="12"/>
  <c r="CC77" i="12"/>
  <c r="CC86" i="12"/>
  <c r="CC87" i="12" s="1"/>
  <c r="CB101" i="12"/>
  <c r="CB94" i="12"/>
  <c r="CB95" i="12" s="1"/>
  <c r="CB102" i="12"/>
  <c r="CB103" i="12" s="1"/>
  <c r="CB22" i="12"/>
  <c r="CB23" i="12" s="1"/>
  <c r="CB30" i="12"/>
  <c r="CB31" i="12" s="1"/>
  <c r="CB38" i="12"/>
  <c r="CB39" i="12" s="1"/>
  <c r="CB46" i="12"/>
  <c r="CB47" i="12" s="1"/>
  <c r="CB54" i="12"/>
  <c r="CB55" i="12" s="1"/>
  <c r="CB62" i="12"/>
  <c r="CB63" i="12" s="1"/>
  <c r="CB70" i="12"/>
  <c r="CB71" i="12" s="1"/>
  <c r="CB78" i="12"/>
  <c r="CB79" i="12" s="1"/>
  <c r="CB86" i="12"/>
  <c r="CB87" i="12" s="1"/>
  <c r="CC102" i="12"/>
  <c r="CC103" i="12" s="1"/>
  <c r="CC110" i="12"/>
  <c r="CC111" i="12" s="1"/>
  <c r="CB93" i="12"/>
  <c r="BE29" i="12"/>
  <c r="BE46" i="12"/>
  <c r="BE47" i="12" s="1"/>
  <c r="BE62" i="12"/>
  <c r="BE63" i="12" s="1"/>
  <c r="BE78" i="12"/>
  <c r="BE79" i="12" s="1"/>
  <c r="BF93" i="12"/>
  <c r="BE101" i="12"/>
  <c r="BF14" i="12"/>
  <c r="BF15" i="12" s="1"/>
  <c r="K62" i="12"/>
  <c r="K63" i="12" s="1"/>
  <c r="AH62" i="12"/>
  <c r="AH63" i="12" s="1"/>
  <c r="AH94" i="12"/>
  <c r="AH95" i="12" s="1"/>
  <c r="L53" i="12"/>
  <c r="L61" i="12"/>
  <c r="K69" i="12"/>
  <c r="AI14" i="12"/>
  <c r="AI15" i="12" s="1"/>
  <c r="AI38" i="12"/>
  <c r="AI39" i="12" s="1"/>
  <c r="AH45" i="12"/>
  <c r="AI62" i="12"/>
  <c r="AI63" i="12" s="1"/>
  <c r="AI70" i="12"/>
  <c r="AI71" i="12" s="1"/>
  <c r="AI94" i="12"/>
  <c r="AI95" i="12" s="1"/>
  <c r="AI101" i="12"/>
  <c r="BF29" i="12"/>
  <c r="BF45" i="12"/>
  <c r="BF61" i="12"/>
  <c r="BF77" i="12"/>
  <c r="BF101" i="12"/>
  <c r="BE109" i="12"/>
  <c r="BE5" i="12"/>
  <c r="BE6" i="12"/>
  <c r="BE7" i="12" s="1"/>
  <c r="BF22" i="12"/>
  <c r="BF23" i="12" s="1"/>
  <c r="BF30" i="12"/>
  <c r="BF31" i="12" s="1"/>
  <c r="BF38" i="12"/>
  <c r="BF39" i="12" s="1"/>
  <c r="BF46" i="12"/>
  <c r="BF47" i="12" s="1"/>
  <c r="BF54" i="12"/>
  <c r="BF55" i="12" s="1"/>
  <c r="BF62" i="12"/>
  <c r="BF63" i="12" s="1"/>
  <c r="BF70" i="12"/>
  <c r="BF71" i="12" s="1"/>
  <c r="BF78" i="12"/>
  <c r="BF79" i="12" s="1"/>
  <c r="BF86" i="12"/>
  <c r="BF87" i="12" s="1"/>
  <c r="BF94" i="12"/>
  <c r="BF95" i="12" s="1"/>
  <c r="BF102" i="12"/>
  <c r="BF103" i="12" s="1"/>
  <c r="BF110" i="12"/>
  <c r="BF111" i="12" s="1"/>
  <c r="BE30" i="12"/>
  <c r="BE31" i="12" s="1"/>
  <c r="BE38" i="12"/>
  <c r="BE39" i="12" s="1"/>
  <c r="BE94" i="12"/>
  <c r="BE95" i="12" s="1"/>
  <c r="BE102" i="12"/>
  <c r="BE103" i="12" s="1"/>
  <c r="BE110" i="12"/>
  <c r="BE111" i="12" s="1"/>
  <c r="BF5" i="12"/>
  <c r="BE13" i="12"/>
  <c r="BE21" i="12"/>
  <c r="BE45" i="12"/>
  <c r="BE53" i="12"/>
  <c r="BE61" i="12"/>
  <c r="BE69" i="12"/>
  <c r="BE77" i="12"/>
  <c r="BE85" i="12"/>
  <c r="AI37" i="12"/>
  <c r="K29" i="12"/>
  <c r="K93" i="12"/>
  <c r="AH30" i="12"/>
  <c r="AH31" i="12" s="1"/>
  <c r="AI77" i="12"/>
  <c r="AI93" i="12"/>
  <c r="L6" i="12"/>
  <c r="L7" i="12" s="1"/>
  <c r="L21" i="12"/>
  <c r="L29" i="12"/>
  <c r="K37" i="12"/>
  <c r="L85" i="12"/>
  <c r="L93" i="12"/>
  <c r="K101" i="12"/>
  <c r="AI13" i="12"/>
  <c r="AI22" i="12"/>
  <c r="AI23" i="12" s="1"/>
  <c r="AH46" i="12"/>
  <c r="AH47" i="12" s="1"/>
  <c r="AI61" i="12"/>
  <c r="AH70" i="12"/>
  <c r="AH71" i="12" s="1"/>
  <c r="AI69" i="12"/>
  <c r="AI102" i="12"/>
  <c r="AI103" i="12" s="1"/>
  <c r="AH14" i="12"/>
  <c r="AH15" i="12" s="1"/>
  <c r="AI30" i="12"/>
  <c r="AI31" i="12" s="1"/>
  <c r="AH29" i="12"/>
  <c r="AI45" i="12"/>
  <c r="AH77" i="12"/>
  <c r="AH22" i="12"/>
  <c r="AH23" i="12" s="1"/>
  <c r="AH53" i="12"/>
  <c r="AH85" i="12"/>
  <c r="AH6" i="12"/>
  <c r="AH7" i="12" s="1"/>
  <c r="AH5" i="12"/>
  <c r="AH69" i="12"/>
  <c r="AH101" i="12"/>
  <c r="AH102" i="12"/>
  <c r="AH103" i="12" s="1"/>
  <c r="AH109" i="12"/>
  <c r="AH110" i="12"/>
  <c r="AH111" i="12" s="1"/>
  <c r="AI78" i="12"/>
  <c r="AI79" i="12" s="1"/>
  <c r="AH78" i="12"/>
  <c r="AH79" i="12" s="1"/>
  <c r="AI109" i="12"/>
  <c r="AH38" i="12"/>
  <c r="AH39" i="12" s="1"/>
  <c r="AI54" i="12"/>
  <c r="AI55" i="12" s="1"/>
  <c r="AH54" i="12"/>
  <c r="AH55" i="12" s="1"/>
  <c r="AH61" i="12"/>
  <c r="AI86" i="12"/>
  <c r="AI87" i="12" s="1"/>
  <c r="AH86" i="12"/>
  <c r="AH87" i="12" s="1"/>
  <c r="AH93" i="12"/>
  <c r="AI110" i="12"/>
  <c r="AI111" i="12" s="1"/>
  <c r="K14" i="12"/>
  <c r="K15" i="12" s="1"/>
  <c r="L37" i="12"/>
  <c r="K46" i="12"/>
  <c r="K47" i="12" s="1"/>
  <c r="L69" i="12"/>
  <c r="K78" i="12"/>
  <c r="K79" i="12" s="1"/>
  <c r="L101" i="12"/>
  <c r="K109" i="12"/>
  <c r="K110" i="12"/>
  <c r="K111" i="12" s="1"/>
  <c r="L13" i="12"/>
  <c r="K22" i="12"/>
  <c r="K23" i="12" s="1"/>
  <c r="L45" i="12"/>
  <c r="K54" i="12"/>
  <c r="K55" i="12" s="1"/>
  <c r="L77" i="12"/>
  <c r="K85" i="12"/>
  <c r="L109" i="12"/>
  <c r="K94" i="12"/>
  <c r="K95" i="12" s="1"/>
  <c r="K102" i="12"/>
  <c r="K103" i="12" s="1"/>
  <c r="K5" i="12"/>
  <c r="K6" i="12"/>
  <c r="K7" i="12" s="1"/>
  <c r="L14" i="12"/>
  <c r="L15" i="12" s="1"/>
  <c r="L22" i="12"/>
  <c r="L23" i="12" s="1"/>
  <c r="L30" i="12"/>
  <c r="L31" i="12" s="1"/>
  <c r="L38" i="12"/>
  <c r="L39" i="12" s="1"/>
  <c r="L46" i="12"/>
  <c r="L47" i="12" s="1"/>
  <c r="L54" i="12"/>
  <c r="L55" i="12" s="1"/>
  <c r="L62" i="12"/>
  <c r="L63" i="12" s="1"/>
  <c r="L70" i="12"/>
  <c r="L71" i="12" s="1"/>
  <c r="L78" i="12"/>
  <c r="L79" i="12" s="1"/>
  <c r="L86" i="12"/>
  <c r="L87" i="12" s="1"/>
  <c r="L94" i="12"/>
  <c r="L95" i="12" s="1"/>
  <c r="L102" i="12"/>
  <c r="L103" i="12" s="1"/>
  <c r="L110" i="12"/>
  <c r="L111" i="12" s="1"/>
  <c r="K30" i="12"/>
  <c r="K31" i="12" s="1"/>
  <c r="K38" i="12"/>
  <c r="K39" i="12" s="1"/>
  <c r="K70" i="12"/>
  <c r="K71" i="12" s="1"/>
  <c r="K86" i="12"/>
  <c r="K87" i="12" s="1"/>
  <c r="L5" i="12"/>
  <c r="K13" i="12"/>
  <c r="K21" i="12"/>
  <c r="K45" i="12"/>
  <c r="K53" i="12"/>
  <c r="K61" i="12"/>
  <c r="K77" i="12"/>
  <c r="CC117" i="11"/>
  <c r="BE38" i="11"/>
  <c r="BE39" i="11" s="1"/>
  <c r="AH62" i="11"/>
  <c r="AH63" i="11" s="1"/>
  <c r="BF13" i="11"/>
  <c r="CB61" i="11"/>
  <c r="BE22" i="11"/>
  <c r="BE23" i="11" s="1"/>
  <c r="CC53" i="11"/>
  <c r="CC61" i="11"/>
  <c r="CB70" i="11"/>
  <c r="CB71" i="11" s="1"/>
  <c r="AI61" i="11"/>
  <c r="BE14" i="11"/>
  <c r="BE15" i="11" s="1"/>
  <c r="BE77" i="11"/>
  <c r="CB29" i="11"/>
  <c r="CB93" i="11"/>
  <c r="BF61" i="11"/>
  <c r="BF69" i="11"/>
  <c r="BE93" i="11"/>
  <c r="CC21" i="11"/>
  <c r="CC29" i="11"/>
  <c r="CB37" i="11"/>
  <c r="CC85" i="11"/>
  <c r="CC93" i="11"/>
  <c r="CB101" i="11"/>
  <c r="K29" i="11"/>
  <c r="K37" i="11"/>
  <c r="AH29" i="11"/>
  <c r="AH93" i="11"/>
  <c r="BE5" i="11"/>
  <c r="BF29" i="11"/>
  <c r="BF37" i="11"/>
  <c r="BE45" i="11"/>
  <c r="BF93" i="11"/>
  <c r="BE101" i="11"/>
  <c r="L69" i="11"/>
  <c r="K93" i="11"/>
  <c r="K101" i="11"/>
  <c r="AI29" i="11"/>
  <c r="AI93" i="11"/>
  <c r="BF5" i="11"/>
  <c r="BE70" i="11"/>
  <c r="BE71" i="11" s="1"/>
  <c r="CB5" i="11"/>
  <c r="CB13" i="11"/>
  <c r="CC37" i="11"/>
  <c r="CB45" i="11"/>
  <c r="CC69" i="11"/>
  <c r="CB77" i="11"/>
  <c r="CC101" i="11"/>
  <c r="CB109" i="11"/>
  <c r="BF117" i="11"/>
  <c r="CC5" i="11"/>
  <c r="CC13" i="11"/>
  <c r="CB21" i="11"/>
  <c r="CC45" i="11"/>
  <c r="CB53" i="11"/>
  <c r="CC77" i="11"/>
  <c r="CB85" i="11"/>
  <c r="CC109" i="11"/>
  <c r="CB117" i="11"/>
  <c r="CB46" i="11"/>
  <c r="CB47" i="11" s="1"/>
  <c r="CB78" i="11"/>
  <c r="CB79" i="11" s="1"/>
  <c r="CB86" i="11"/>
  <c r="CB87" i="11" s="1"/>
  <c r="CB94" i="11"/>
  <c r="CB95" i="11" s="1"/>
  <c r="CB102" i="11"/>
  <c r="CB103" i="11" s="1"/>
  <c r="CB110" i="11"/>
  <c r="CB111" i="11" s="1"/>
  <c r="CC14" i="11"/>
  <c r="CC15" i="11" s="1"/>
  <c r="CC22" i="11"/>
  <c r="CC23" i="11" s="1"/>
  <c r="CC30" i="11"/>
  <c r="CC31" i="11" s="1"/>
  <c r="CC38" i="11"/>
  <c r="CC39" i="11" s="1"/>
  <c r="CC46" i="11"/>
  <c r="CC47" i="11" s="1"/>
  <c r="CC54" i="11"/>
  <c r="CC55" i="11" s="1"/>
  <c r="CC62" i="11"/>
  <c r="CC63" i="11" s="1"/>
  <c r="CC70" i="11"/>
  <c r="CC71" i="11" s="1"/>
  <c r="CC78" i="11"/>
  <c r="CC79" i="11" s="1"/>
  <c r="CC86" i="11"/>
  <c r="CC87" i="11" s="1"/>
  <c r="CC94" i="11"/>
  <c r="CC95" i="11" s="1"/>
  <c r="CC102" i="11"/>
  <c r="CC103" i="11" s="1"/>
  <c r="CC110" i="11"/>
  <c r="CC111" i="11" s="1"/>
  <c r="CC118" i="11"/>
  <c r="CC119" i="11" s="1"/>
  <c r="CB14" i="11"/>
  <c r="CB15" i="11" s="1"/>
  <c r="CB22" i="11"/>
  <c r="CB23" i="11" s="1"/>
  <c r="CB30" i="11"/>
  <c r="CB31" i="11" s="1"/>
  <c r="CB38" i="11"/>
  <c r="CB39" i="11" s="1"/>
  <c r="CB54" i="11"/>
  <c r="CB55" i="11" s="1"/>
  <c r="CB62" i="11"/>
  <c r="CB63" i="11" s="1"/>
  <c r="CB118" i="11"/>
  <c r="CB119" i="11" s="1"/>
  <c r="CB69" i="11"/>
  <c r="BF6" i="11"/>
  <c r="BF7" i="11" s="1"/>
  <c r="L37" i="11"/>
  <c r="L101" i="11"/>
  <c r="AH46" i="11"/>
  <c r="AH47" i="11" s="1"/>
  <c r="AH77" i="11"/>
  <c r="AH109" i="11"/>
  <c r="BF21" i="11"/>
  <c r="BF45" i="11"/>
  <c r="BE54" i="11"/>
  <c r="BE55" i="11" s="1"/>
  <c r="BF77" i="11"/>
  <c r="BE85" i="11"/>
  <c r="BE86" i="11"/>
  <c r="BE87" i="11" s="1"/>
  <c r="BF101" i="11"/>
  <c r="BE110" i="11"/>
  <c r="BE111" i="11" s="1"/>
  <c r="L14" i="11"/>
  <c r="L15" i="11" s="1"/>
  <c r="K61" i="11"/>
  <c r="K69" i="11"/>
  <c r="AI6" i="11"/>
  <c r="AI7" i="11" s="1"/>
  <c r="AI13" i="11"/>
  <c r="AI45" i="11"/>
  <c r="AI77" i="11"/>
  <c r="AI109" i="11"/>
  <c r="BE13" i="11"/>
  <c r="BE30" i="11"/>
  <c r="BE31" i="11" s="1"/>
  <c r="BF53" i="11"/>
  <c r="BE62" i="11"/>
  <c r="BE63" i="11" s="1"/>
  <c r="BF85" i="11"/>
  <c r="BF109" i="11"/>
  <c r="BE118" i="11"/>
  <c r="BE119" i="11" s="1"/>
  <c r="BE46" i="11"/>
  <c r="BE47" i="11" s="1"/>
  <c r="BE78" i="11"/>
  <c r="BE79" i="11" s="1"/>
  <c r="BE94" i="11"/>
  <c r="BE95" i="11" s="1"/>
  <c r="BE102" i="11"/>
  <c r="BE103" i="11" s="1"/>
  <c r="BF14" i="11"/>
  <c r="BF15" i="11" s="1"/>
  <c r="BF22" i="11"/>
  <c r="BF23" i="11" s="1"/>
  <c r="BF30" i="11"/>
  <c r="BF31" i="11" s="1"/>
  <c r="BF38" i="11"/>
  <c r="BF39" i="11" s="1"/>
  <c r="BF46" i="11"/>
  <c r="BF47" i="11" s="1"/>
  <c r="BF54" i="11"/>
  <c r="BF55" i="11" s="1"/>
  <c r="BF62" i="11"/>
  <c r="BF63" i="11" s="1"/>
  <c r="BF70" i="11"/>
  <c r="BF71" i="11" s="1"/>
  <c r="BF78" i="11"/>
  <c r="BF79" i="11" s="1"/>
  <c r="BF86" i="11"/>
  <c r="BF87" i="11" s="1"/>
  <c r="BF94" i="11"/>
  <c r="BF95" i="11" s="1"/>
  <c r="BF102" i="11"/>
  <c r="BF103" i="11" s="1"/>
  <c r="BF110" i="11"/>
  <c r="BF111" i="11" s="1"/>
  <c r="BF118" i="11"/>
  <c r="BF119" i="11" s="1"/>
  <c r="BE21" i="11"/>
  <c r="BE29" i="11"/>
  <c r="BE37" i="11"/>
  <c r="BE53" i="11"/>
  <c r="BE61" i="11"/>
  <c r="BE69" i="11"/>
  <c r="BE109" i="11"/>
  <c r="BE117" i="11"/>
  <c r="L45" i="11"/>
  <c r="L77" i="11"/>
  <c r="L109" i="11"/>
  <c r="AH21" i="11"/>
  <c r="AH37" i="11"/>
  <c r="AH54" i="11"/>
  <c r="AH55" i="11" s="1"/>
  <c r="AH69" i="11"/>
  <c r="AH85" i="11"/>
  <c r="AH101" i="11"/>
  <c r="AH117" i="11"/>
  <c r="AI21" i="11"/>
  <c r="AI37" i="11"/>
  <c r="AI53" i="11"/>
  <c r="AI69" i="11"/>
  <c r="AI85" i="11"/>
  <c r="AI101" i="11"/>
  <c r="AI117" i="11"/>
  <c r="AH30" i="11"/>
  <c r="AH31" i="11" s="1"/>
  <c r="AH38" i="11"/>
  <c r="AH39" i="11" s="1"/>
  <c r="AH78" i="11"/>
  <c r="AH79" i="11" s="1"/>
  <c r="AH86" i="11"/>
  <c r="AH87" i="11" s="1"/>
  <c r="AH94" i="11"/>
  <c r="AH95" i="11" s="1"/>
  <c r="AH102" i="11"/>
  <c r="AH103" i="11" s="1"/>
  <c r="AH110" i="11"/>
  <c r="AH111" i="11" s="1"/>
  <c r="AH13" i="11"/>
  <c r="AI14" i="11"/>
  <c r="AI15" i="11" s="1"/>
  <c r="AI22" i="11"/>
  <c r="AI23" i="11" s="1"/>
  <c r="AI30" i="11"/>
  <c r="AI31" i="11" s="1"/>
  <c r="AI38" i="11"/>
  <c r="AI39" i="11" s="1"/>
  <c r="AI46" i="11"/>
  <c r="AI47" i="11" s="1"/>
  <c r="AI54" i="11"/>
  <c r="AI55" i="11" s="1"/>
  <c r="AI62" i="11"/>
  <c r="AI63" i="11" s="1"/>
  <c r="AI70" i="11"/>
  <c r="AI71" i="11" s="1"/>
  <c r="AI78" i="11"/>
  <c r="AI79" i="11" s="1"/>
  <c r="AI86" i="11"/>
  <c r="AI87" i="11" s="1"/>
  <c r="AI94" i="11"/>
  <c r="AI95" i="11" s="1"/>
  <c r="AI102" i="11"/>
  <c r="AI103" i="11" s="1"/>
  <c r="AI110" i="11"/>
  <c r="AI111" i="11" s="1"/>
  <c r="AI118" i="11"/>
  <c r="AI119" i="11" s="1"/>
  <c r="AH14" i="11"/>
  <c r="AH15" i="11" s="1"/>
  <c r="AH22" i="11"/>
  <c r="AH23" i="11" s="1"/>
  <c r="AH70" i="11"/>
  <c r="AH71" i="11" s="1"/>
  <c r="AH118" i="11"/>
  <c r="AH119" i="11" s="1"/>
  <c r="AH45" i="11"/>
  <c r="AH53" i="11"/>
  <c r="AH61" i="11"/>
  <c r="AH5" i="11"/>
  <c r="K14" i="11"/>
  <c r="K15" i="11" s="1"/>
  <c r="K21" i="11"/>
  <c r="L29" i="11"/>
  <c r="K53" i="11"/>
  <c r="L61" i="11"/>
  <c r="K85" i="11"/>
  <c r="L93" i="11"/>
  <c r="K117" i="11"/>
  <c r="L6" i="11"/>
  <c r="L7" i="11" s="1"/>
  <c r="L13" i="11"/>
  <c r="K13" i="11"/>
  <c r="L21" i="11"/>
  <c r="K45" i="11"/>
  <c r="L53" i="11"/>
  <c r="K77" i="11"/>
  <c r="L85" i="11"/>
  <c r="K109" i="11"/>
  <c r="L117" i="11"/>
  <c r="L46" i="11"/>
  <c r="L47" i="11" s="1"/>
  <c r="L54" i="11"/>
  <c r="L55" i="11" s="1"/>
  <c r="L70" i="11"/>
  <c r="L71" i="11" s="1"/>
  <c r="L110" i="11"/>
  <c r="L111" i="11" s="1"/>
  <c r="L5" i="11"/>
  <c r="K22" i="11"/>
  <c r="K23" i="11" s="1"/>
  <c r="K30" i="11"/>
  <c r="K31" i="11" s="1"/>
  <c r="K38" i="11"/>
  <c r="K39" i="11" s="1"/>
  <c r="K46" i="11"/>
  <c r="K47" i="11" s="1"/>
  <c r="K54" i="11"/>
  <c r="K55" i="11" s="1"/>
  <c r="K62" i="11"/>
  <c r="K63" i="11" s="1"/>
  <c r="K70" i="11"/>
  <c r="K71" i="11" s="1"/>
  <c r="K78" i="11"/>
  <c r="K79" i="11" s="1"/>
  <c r="K86" i="11"/>
  <c r="K87" i="11" s="1"/>
  <c r="K94" i="11"/>
  <c r="K95" i="11" s="1"/>
  <c r="K102" i="11"/>
  <c r="K103" i="11" s="1"/>
  <c r="K110" i="11"/>
  <c r="K111" i="11" s="1"/>
  <c r="K118" i="11"/>
  <c r="K119" i="11" s="1"/>
  <c r="L86" i="11"/>
  <c r="L87" i="11" s="1"/>
  <c r="L102" i="11"/>
  <c r="L103" i="11" s="1"/>
  <c r="L22" i="11"/>
  <c r="L23" i="11" s="1"/>
  <c r="L30" i="11"/>
  <c r="L31" i="11" s="1"/>
  <c r="L38" i="11"/>
  <c r="L39" i="11" s="1"/>
  <c r="L62" i="11"/>
  <c r="L63" i="11" s="1"/>
  <c r="L78" i="11"/>
  <c r="L79" i="11" s="1"/>
  <c r="L94" i="11"/>
  <c r="L95" i="11" s="1"/>
  <c r="L118" i="11"/>
  <c r="L119" i="11" s="1"/>
  <c r="K5" i="11"/>
  <c r="BB276" i="10" l="1"/>
  <c r="BB277" i="10" s="1"/>
  <c r="BA276" i="10"/>
  <c r="BA277" i="10" s="1"/>
  <c r="AX276" i="10"/>
  <c r="AX277" i="10" s="1"/>
  <c r="AW276" i="10"/>
  <c r="AW277" i="10" s="1"/>
  <c r="BB275" i="10"/>
  <c r="BA275" i="10"/>
  <c r="AX275" i="10"/>
  <c r="AW275" i="10"/>
  <c r="BB248" i="10"/>
  <c r="BB249" i="10" s="1"/>
  <c r="BA248" i="10"/>
  <c r="BA249" i="10" s="1"/>
  <c r="AX248" i="10"/>
  <c r="AX249" i="10" s="1"/>
  <c r="AW248" i="10"/>
  <c r="AW249" i="10" s="1"/>
  <c r="BB247" i="10"/>
  <c r="BA247" i="10"/>
  <c r="AX247" i="10"/>
  <c r="AW247" i="10"/>
  <c r="BB262" i="10"/>
  <c r="BB263" i="10" s="1"/>
  <c r="BA262" i="10"/>
  <c r="BA263" i="10" s="1"/>
  <c r="AX262" i="10"/>
  <c r="AX263" i="10" s="1"/>
  <c r="AW262" i="10"/>
  <c r="AW263" i="10" s="1"/>
  <c r="BB261" i="10"/>
  <c r="BA261" i="10"/>
  <c r="AX261" i="10"/>
  <c r="AW261" i="10"/>
  <c r="BB234" i="10"/>
  <c r="BB235" i="10" s="1"/>
  <c r="BA234" i="10"/>
  <c r="BA235" i="10" s="1"/>
  <c r="AX234" i="10"/>
  <c r="AX235" i="10" s="1"/>
  <c r="AW234" i="10"/>
  <c r="AW235" i="10" s="1"/>
  <c r="BB233" i="10"/>
  <c r="BA233" i="10"/>
  <c r="AX233" i="10"/>
  <c r="AW233" i="10"/>
  <c r="BB220" i="10"/>
  <c r="BB221" i="10" s="1"/>
  <c r="BA220" i="10"/>
  <c r="BA221" i="10" s="1"/>
  <c r="AX220" i="10"/>
  <c r="AX221" i="10" s="1"/>
  <c r="AW220" i="10"/>
  <c r="AW221" i="10" s="1"/>
  <c r="BB219" i="10"/>
  <c r="BA219" i="10"/>
  <c r="AX219" i="10"/>
  <c r="AW219" i="10"/>
  <c r="BB206" i="10"/>
  <c r="BB207" i="10" s="1"/>
  <c r="BA206" i="10"/>
  <c r="BA207" i="10" s="1"/>
  <c r="AX206" i="10"/>
  <c r="AX207" i="10" s="1"/>
  <c r="AW206" i="10"/>
  <c r="AW207" i="10" s="1"/>
  <c r="BB205" i="10"/>
  <c r="BA205" i="10"/>
  <c r="AX205" i="10"/>
  <c r="AW205" i="10"/>
  <c r="BB192" i="10"/>
  <c r="BB193" i="10" s="1"/>
  <c r="BA192" i="10"/>
  <c r="BA193" i="10" s="1"/>
  <c r="AX192" i="10"/>
  <c r="AX193" i="10" s="1"/>
  <c r="AW192" i="10"/>
  <c r="AW193" i="10" s="1"/>
  <c r="BB191" i="10"/>
  <c r="BA191" i="10"/>
  <c r="AX191" i="10"/>
  <c r="AW191" i="10"/>
  <c r="BB178" i="10"/>
  <c r="BB179" i="10" s="1"/>
  <c r="BA178" i="10"/>
  <c r="BA179" i="10" s="1"/>
  <c r="AX178" i="10"/>
  <c r="AX179" i="10" s="1"/>
  <c r="AW178" i="10"/>
  <c r="AW179" i="10" s="1"/>
  <c r="BB177" i="10"/>
  <c r="BA177" i="10"/>
  <c r="AX177" i="10"/>
  <c r="AW177" i="10"/>
  <c r="BB164" i="10"/>
  <c r="BB165" i="10" s="1"/>
  <c r="BA164" i="10"/>
  <c r="BA165" i="10" s="1"/>
  <c r="AX164" i="10"/>
  <c r="AX165" i="10" s="1"/>
  <c r="AW164" i="10"/>
  <c r="AW165" i="10" s="1"/>
  <c r="BB163" i="10"/>
  <c r="BA163" i="10"/>
  <c r="AX163" i="10"/>
  <c r="AW163" i="10"/>
  <c r="BB150" i="10"/>
  <c r="BB151" i="10" s="1"/>
  <c r="BA150" i="10"/>
  <c r="BA151" i="10" s="1"/>
  <c r="AX150" i="10"/>
  <c r="AX151" i="10" s="1"/>
  <c r="AW150" i="10"/>
  <c r="AW151" i="10" s="1"/>
  <c r="BB149" i="10"/>
  <c r="BA149" i="10"/>
  <c r="AX149" i="10"/>
  <c r="AW149" i="10"/>
  <c r="BB136" i="10"/>
  <c r="BB137" i="10" s="1"/>
  <c r="BA136" i="10"/>
  <c r="BA137" i="10" s="1"/>
  <c r="AX136" i="10"/>
  <c r="AX137" i="10" s="1"/>
  <c r="AW136" i="10"/>
  <c r="AW137" i="10" s="1"/>
  <c r="BB135" i="10"/>
  <c r="BA135" i="10"/>
  <c r="AX135" i="10"/>
  <c r="AW135" i="10"/>
  <c r="BB122" i="10"/>
  <c r="BB123" i="10" s="1"/>
  <c r="BA122" i="10"/>
  <c r="BA123" i="10" s="1"/>
  <c r="AX122" i="10"/>
  <c r="AX123" i="10" s="1"/>
  <c r="AW122" i="10"/>
  <c r="AW123" i="10" s="1"/>
  <c r="BB121" i="10"/>
  <c r="BA121" i="10"/>
  <c r="AX121" i="10"/>
  <c r="AW121" i="10"/>
  <c r="BB108" i="10"/>
  <c r="BB109" i="10" s="1"/>
  <c r="BA108" i="10"/>
  <c r="BA109" i="10" s="1"/>
  <c r="AX108" i="10"/>
  <c r="AX109" i="10" s="1"/>
  <c r="AW108" i="10"/>
  <c r="AW109" i="10" s="1"/>
  <c r="BB107" i="10"/>
  <c r="BA107" i="10"/>
  <c r="AX107" i="10"/>
  <c r="AW107" i="10"/>
  <c r="BB94" i="10"/>
  <c r="BB95" i="10" s="1"/>
  <c r="BA94" i="10"/>
  <c r="BA95" i="10" s="1"/>
  <c r="AX94" i="10"/>
  <c r="AX95" i="10" s="1"/>
  <c r="AW94" i="10"/>
  <c r="AW95" i="10" s="1"/>
  <c r="BB93" i="10"/>
  <c r="BA93" i="10"/>
  <c r="AX93" i="10"/>
  <c r="AW93" i="10"/>
  <c r="BB80" i="10"/>
  <c r="BB81" i="10" s="1"/>
  <c r="BA80" i="10"/>
  <c r="BA81" i="10" s="1"/>
  <c r="AX80" i="10"/>
  <c r="AX81" i="10" s="1"/>
  <c r="AW80" i="10"/>
  <c r="AW81" i="10" s="1"/>
  <c r="BB79" i="10"/>
  <c r="BA79" i="10"/>
  <c r="AX79" i="10"/>
  <c r="AW79" i="10"/>
  <c r="BB66" i="10"/>
  <c r="BB67" i="10" s="1"/>
  <c r="BA66" i="10"/>
  <c r="BA67" i="10" s="1"/>
  <c r="AX66" i="10"/>
  <c r="AX67" i="10" s="1"/>
  <c r="AW66" i="10"/>
  <c r="AW67" i="10" s="1"/>
  <c r="BB65" i="10"/>
  <c r="BA65" i="10"/>
  <c r="AX65" i="10"/>
  <c r="AW65" i="10"/>
  <c r="BB52" i="10"/>
  <c r="BB53" i="10" s="1"/>
  <c r="BA52" i="10"/>
  <c r="BA53" i="10" s="1"/>
  <c r="AX52" i="10"/>
  <c r="AX53" i="10" s="1"/>
  <c r="AW52" i="10"/>
  <c r="AW53" i="10" s="1"/>
  <c r="BB51" i="10"/>
  <c r="BA51" i="10"/>
  <c r="AX51" i="10"/>
  <c r="AW51" i="10"/>
  <c r="BB38" i="10"/>
  <c r="BB39" i="10" s="1"/>
  <c r="BA38" i="10"/>
  <c r="BA39" i="10" s="1"/>
  <c r="AX38" i="10"/>
  <c r="AX39" i="10" s="1"/>
  <c r="AW38" i="10"/>
  <c r="AW39" i="10" s="1"/>
  <c r="BB37" i="10"/>
  <c r="BA37" i="10"/>
  <c r="AX37" i="10"/>
  <c r="AW37" i="10"/>
  <c r="BB24" i="10"/>
  <c r="BB25" i="10" s="1"/>
  <c r="BA24" i="10"/>
  <c r="BA25" i="10" s="1"/>
  <c r="AX24" i="10"/>
  <c r="AX25" i="10" s="1"/>
  <c r="AW24" i="10"/>
  <c r="AW25" i="10" s="1"/>
  <c r="BB23" i="10"/>
  <c r="BA23" i="10"/>
  <c r="AX23" i="10"/>
  <c r="AW23" i="10"/>
  <c r="BB10" i="10"/>
  <c r="BB11" i="10" s="1"/>
  <c r="BA10" i="10"/>
  <c r="BA11" i="10" s="1"/>
  <c r="BB9" i="10"/>
  <c r="BA9" i="10"/>
  <c r="AX11" i="10"/>
  <c r="AX10" i="10"/>
  <c r="AW10" i="10"/>
  <c r="AW11" i="10" s="1"/>
  <c r="AX9" i="10"/>
  <c r="AW9" i="10"/>
  <c r="BF274" i="10"/>
  <c r="BE274" i="10"/>
  <c r="BF273" i="10"/>
  <c r="BE273" i="10"/>
  <c r="BF272" i="10"/>
  <c r="BE272" i="10"/>
  <c r="BF271" i="10"/>
  <c r="BE271" i="10"/>
  <c r="BF270" i="10"/>
  <c r="BE270" i="10"/>
  <c r="BF260" i="10"/>
  <c r="BE260" i="10"/>
  <c r="BF259" i="10"/>
  <c r="BE259" i="10"/>
  <c r="BF258" i="10"/>
  <c r="BE258" i="10"/>
  <c r="BF257" i="10"/>
  <c r="BE257" i="10"/>
  <c r="BF256" i="10"/>
  <c r="BF262" i="10" s="1"/>
  <c r="BF263" i="10" s="1"/>
  <c r="BE256" i="10"/>
  <c r="BF246" i="10"/>
  <c r="BE246" i="10"/>
  <c r="BF245" i="10"/>
  <c r="BE245" i="10"/>
  <c r="BF244" i="10"/>
  <c r="BE244" i="10"/>
  <c r="BF243" i="10"/>
  <c r="BE243" i="10"/>
  <c r="BF242" i="10"/>
  <c r="BE242" i="10"/>
  <c r="BF232" i="10"/>
  <c r="BE232" i="10"/>
  <c r="BF231" i="10"/>
  <c r="BE231" i="10"/>
  <c r="BF230" i="10"/>
  <c r="BE230" i="10"/>
  <c r="BF229" i="10"/>
  <c r="BE229" i="10"/>
  <c r="BF228" i="10"/>
  <c r="BE228" i="10"/>
  <c r="BF218" i="10"/>
  <c r="BE218" i="10"/>
  <c r="BF217" i="10"/>
  <c r="BE217" i="10"/>
  <c r="BF216" i="10"/>
  <c r="BE216" i="10"/>
  <c r="BF215" i="10"/>
  <c r="BE215" i="10"/>
  <c r="BF214" i="10"/>
  <c r="BE214" i="10"/>
  <c r="BF204" i="10"/>
  <c r="BE204" i="10"/>
  <c r="BF203" i="10"/>
  <c r="BE203" i="10"/>
  <c r="BF202" i="10"/>
  <c r="BE202" i="10"/>
  <c r="BF201" i="10"/>
  <c r="BE201" i="10"/>
  <c r="BF200" i="10"/>
  <c r="BF206" i="10" s="1"/>
  <c r="BF207" i="10" s="1"/>
  <c r="BE200" i="10"/>
  <c r="BF190" i="10"/>
  <c r="BE190" i="10"/>
  <c r="BF189" i="10"/>
  <c r="BE189" i="10"/>
  <c r="BF188" i="10"/>
  <c r="BE188" i="10"/>
  <c r="BF187" i="10"/>
  <c r="BE187" i="10"/>
  <c r="BF186" i="10"/>
  <c r="BE186" i="10"/>
  <c r="BF176" i="10"/>
  <c r="BE176" i="10"/>
  <c r="BF175" i="10"/>
  <c r="BE175" i="10"/>
  <c r="BF174" i="10"/>
  <c r="BE174" i="10"/>
  <c r="BF173" i="10"/>
  <c r="BE173" i="10"/>
  <c r="BF172" i="10"/>
  <c r="BE172" i="10"/>
  <c r="BF162" i="10"/>
  <c r="BE162" i="10"/>
  <c r="BF161" i="10"/>
  <c r="BE161" i="10"/>
  <c r="BF160" i="10"/>
  <c r="BE160" i="10"/>
  <c r="BF159" i="10"/>
  <c r="BE159" i="10"/>
  <c r="BF158" i="10"/>
  <c r="BE158" i="10"/>
  <c r="BF148" i="10"/>
  <c r="BE148" i="10"/>
  <c r="BF147" i="10"/>
  <c r="BE147" i="10"/>
  <c r="BF146" i="10"/>
  <c r="BE146" i="10"/>
  <c r="BF145" i="10"/>
  <c r="BE145" i="10"/>
  <c r="BF144" i="10"/>
  <c r="BF150" i="10" s="1"/>
  <c r="BF151" i="10" s="1"/>
  <c r="BE144" i="10"/>
  <c r="BF134" i="10"/>
  <c r="BE134" i="10"/>
  <c r="BF133" i="10"/>
  <c r="BE133" i="10"/>
  <c r="BF132" i="10"/>
  <c r="BE132" i="10"/>
  <c r="BF131" i="10"/>
  <c r="BE131" i="10"/>
  <c r="BF130" i="10"/>
  <c r="BE130" i="10"/>
  <c r="BF120" i="10"/>
  <c r="BE120" i="10"/>
  <c r="BF119" i="10"/>
  <c r="BE119" i="10"/>
  <c r="BF118" i="10"/>
  <c r="BE118" i="10"/>
  <c r="BF117" i="10"/>
  <c r="BE117" i="10"/>
  <c r="BF116" i="10"/>
  <c r="BF122" i="10" s="1"/>
  <c r="BF123" i="10" s="1"/>
  <c r="BE116" i="10"/>
  <c r="BF106" i="10"/>
  <c r="BE106" i="10"/>
  <c r="BF105" i="10"/>
  <c r="BE105" i="10"/>
  <c r="BF104" i="10"/>
  <c r="BE104" i="10"/>
  <c r="BF103" i="10"/>
  <c r="BE103" i="10"/>
  <c r="BF102" i="10"/>
  <c r="BE102" i="10"/>
  <c r="BF92" i="10"/>
  <c r="BE92" i="10"/>
  <c r="BF91" i="10"/>
  <c r="BE91" i="10"/>
  <c r="BF90" i="10"/>
  <c r="BE90" i="10"/>
  <c r="BF89" i="10"/>
  <c r="BE89" i="10"/>
  <c r="BF88" i="10"/>
  <c r="BF93" i="10" s="1"/>
  <c r="BE88" i="10"/>
  <c r="BE94" i="10" s="1"/>
  <c r="BE95" i="10" s="1"/>
  <c r="BF78" i="10"/>
  <c r="BE78" i="10"/>
  <c r="BF77" i="10"/>
  <c r="BE77" i="10"/>
  <c r="BF76" i="10"/>
  <c r="BE76" i="10"/>
  <c r="BF75" i="10"/>
  <c r="BE75" i="10"/>
  <c r="BF74" i="10"/>
  <c r="BE74" i="10"/>
  <c r="BF64" i="10"/>
  <c r="BE64" i="10"/>
  <c r="BF63" i="10"/>
  <c r="BE63" i="10"/>
  <c r="BF62" i="10"/>
  <c r="BE62" i="10"/>
  <c r="BF61" i="10"/>
  <c r="BE61" i="10"/>
  <c r="BF60" i="10"/>
  <c r="BE60" i="10"/>
  <c r="BF50" i="10"/>
  <c r="BE50" i="10"/>
  <c r="BF49" i="10"/>
  <c r="BE49" i="10"/>
  <c r="BF48" i="10"/>
  <c r="BE48" i="10"/>
  <c r="BF47" i="10"/>
  <c r="BE47" i="10"/>
  <c r="BF46" i="10"/>
  <c r="BE46" i="10"/>
  <c r="BF36" i="10"/>
  <c r="BE36" i="10"/>
  <c r="BF35" i="10"/>
  <c r="BE35" i="10"/>
  <c r="BF34" i="10"/>
  <c r="BE34" i="10"/>
  <c r="BF33" i="10"/>
  <c r="BE33" i="10"/>
  <c r="BF32" i="10"/>
  <c r="BE32" i="10"/>
  <c r="BR22" i="10"/>
  <c r="BQ22" i="10"/>
  <c r="BF22" i="10"/>
  <c r="BE22" i="10"/>
  <c r="BR21" i="10"/>
  <c r="BQ21" i="10"/>
  <c r="BF21" i="10"/>
  <c r="BE21" i="10"/>
  <c r="BR20" i="10"/>
  <c r="BQ20" i="10"/>
  <c r="BF20" i="10"/>
  <c r="BE20" i="10"/>
  <c r="BR19" i="10"/>
  <c r="BQ19" i="10"/>
  <c r="BF19" i="10"/>
  <c r="BE19" i="10"/>
  <c r="BR18" i="10"/>
  <c r="BQ18" i="10"/>
  <c r="BF18" i="10"/>
  <c r="BE18" i="10"/>
  <c r="BR17" i="10"/>
  <c r="BQ17" i="10"/>
  <c r="BR16" i="10"/>
  <c r="BQ16" i="10"/>
  <c r="BR15" i="10"/>
  <c r="BQ15" i="10"/>
  <c r="BR14" i="10"/>
  <c r="BQ14" i="10"/>
  <c r="BR13" i="10"/>
  <c r="BQ13" i="10"/>
  <c r="BR12" i="10"/>
  <c r="BQ12" i="10"/>
  <c r="BR11" i="10"/>
  <c r="BQ11" i="10"/>
  <c r="BR10" i="10"/>
  <c r="BQ10" i="10"/>
  <c r="BR9" i="10"/>
  <c r="BQ9" i="10"/>
  <c r="BR8" i="10"/>
  <c r="BQ8" i="10"/>
  <c r="BF8" i="10"/>
  <c r="BE8" i="10"/>
  <c r="BR7" i="10"/>
  <c r="BQ7" i="10"/>
  <c r="BF7" i="10"/>
  <c r="BE7" i="10"/>
  <c r="BR6" i="10"/>
  <c r="BQ6" i="10"/>
  <c r="BF6" i="10"/>
  <c r="BE6" i="10"/>
  <c r="BR5" i="10"/>
  <c r="BQ5" i="10"/>
  <c r="BF5" i="10"/>
  <c r="BE5" i="10"/>
  <c r="BR4" i="10"/>
  <c r="BQ4" i="10"/>
  <c r="BF4" i="10"/>
  <c r="BE4" i="10"/>
  <c r="BR3" i="10"/>
  <c r="BQ3" i="10"/>
  <c r="BE164" i="10" l="1"/>
  <c r="BE165" i="10" s="1"/>
  <c r="BE220" i="10"/>
  <c r="BE221" i="10" s="1"/>
  <c r="BE276" i="10"/>
  <c r="BE277" i="10" s="1"/>
  <c r="BF80" i="10"/>
  <c r="BF81" i="10" s="1"/>
  <c r="BF94" i="10"/>
  <c r="BF95" i="10" s="1"/>
  <c r="BF275" i="10"/>
  <c r="BF38" i="10"/>
  <c r="BF39" i="10" s="1"/>
  <c r="BF136" i="10"/>
  <c r="BF137" i="10" s="1"/>
  <c r="BF192" i="10"/>
  <c r="BF193" i="10" s="1"/>
  <c r="BF248" i="10"/>
  <c r="BF249" i="10" s="1"/>
  <c r="BE52" i="10"/>
  <c r="BE53" i="10" s="1"/>
  <c r="BE150" i="10"/>
  <c r="BE151" i="10" s="1"/>
  <c r="BE206" i="10"/>
  <c r="BE207" i="10" s="1"/>
  <c r="BE262" i="10"/>
  <c r="BE263" i="10" s="1"/>
  <c r="BF9" i="10"/>
  <c r="BF10" i="10"/>
  <c r="BF11" i="10" s="1"/>
  <c r="BE23" i="10"/>
  <c r="BI22" i="10" s="1"/>
  <c r="BE24" i="10"/>
  <c r="BE25" i="10" s="1"/>
  <c r="BE108" i="10"/>
  <c r="BE109" i="10" s="1"/>
  <c r="BF177" i="10"/>
  <c r="BF178" i="10"/>
  <c r="BF179" i="10" s="1"/>
  <c r="BF24" i="10"/>
  <c r="BF25" i="10" s="1"/>
  <c r="BF23" i="10"/>
  <c r="BE37" i="10"/>
  <c r="BI36" i="10" s="1"/>
  <c r="BE65" i="10"/>
  <c r="BJ64" i="10" s="1"/>
  <c r="BE66" i="10"/>
  <c r="BE67" i="10" s="1"/>
  <c r="BF65" i="10"/>
  <c r="BE80" i="10"/>
  <c r="BE81" i="10" s="1"/>
  <c r="BE79" i="10"/>
  <c r="BE107" i="10"/>
  <c r="BE135" i="10"/>
  <c r="BI134" i="10" s="1"/>
  <c r="BI133" i="10"/>
  <c r="BF164" i="10"/>
  <c r="BF165" i="10" s="1"/>
  <c r="BE178" i="10"/>
  <c r="BE179" i="10" s="1"/>
  <c r="BE177" i="10"/>
  <c r="BJ174" i="10" s="1"/>
  <c r="BF220" i="10"/>
  <c r="BF221" i="10" s="1"/>
  <c r="BE38" i="10"/>
  <c r="BE39" i="10" s="1"/>
  <c r="BJ60" i="10"/>
  <c r="BF66" i="10"/>
  <c r="BF67" i="10" s="1"/>
  <c r="BF121" i="10"/>
  <c r="BE136" i="10"/>
  <c r="BE137" i="10" s="1"/>
  <c r="BE192" i="10"/>
  <c r="BE193" i="10" s="1"/>
  <c r="BE9" i="10"/>
  <c r="BJ4" i="10" s="1"/>
  <c r="BE10" i="10"/>
  <c r="BE11" i="10" s="1"/>
  <c r="BF51" i="10"/>
  <c r="BF52" i="10"/>
  <c r="BF53" i="10" s="1"/>
  <c r="BJ104" i="10"/>
  <c r="BE233" i="10"/>
  <c r="BI229" i="10" s="1"/>
  <c r="BE247" i="10"/>
  <c r="BI244" i="10" s="1"/>
  <c r="BF276" i="10"/>
  <c r="BF277" i="10" s="1"/>
  <c r="BJ63" i="10"/>
  <c r="BF219" i="10"/>
  <c r="BF233" i="10"/>
  <c r="BE248" i="10"/>
  <c r="BE249" i="10" s="1"/>
  <c r="BJ62" i="10"/>
  <c r="BF107" i="10"/>
  <c r="BJ105" i="10"/>
  <c r="BF108" i="10"/>
  <c r="BF109" i="10" s="1"/>
  <c r="BE121" i="10"/>
  <c r="BI119" i="10" s="1"/>
  <c r="BE122" i="10"/>
  <c r="BE123" i="10" s="1"/>
  <c r="BF163" i="10"/>
  <c r="BI176" i="10"/>
  <c r="BE191" i="10"/>
  <c r="BI189" i="10" s="1"/>
  <c r="BE234" i="10"/>
  <c r="BE235" i="10" s="1"/>
  <c r="BF37" i="10"/>
  <c r="BE51" i="10"/>
  <c r="BJ49" i="10" s="1"/>
  <c r="BJ103" i="10"/>
  <c r="BJ175" i="10"/>
  <c r="BJ228" i="10"/>
  <c r="BF234" i="10"/>
  <c r="BF235" i="10" s="1"/>
  <c r="BI242" i="10"/>
  <c r="BF79" i="10"/>
  <c r="BE93" i="10"/>
  <c r="BF135" i="10"/>
  <c r="BE149" i="10"/>
  <c r="BF191" i="10"/>
  <c r="BE205" i="10"/>
  <c r="BF247" i="10"/>
  <c r="BE261" i="10"/>
  <c r="BF149" i="10"/>
  <c r="BE163" i="10"/>
  <c r="BJ158" i="10" s="1"/>
  <c r="BF205" i="10"/>
  <c r="BE219" i="10"/>
  <c r="BJ214" i="10" s="1"/>
  <c r="BF261" i="10"/>
  <c r="BE275" i="10"/>
  <c r="BJ270" i="10" s="1"/>
  <c r="BI132" i="10" l="1"/>
  <c r="BI131" i="10"/>
  <c r="BI243" i="10"/>
  <c r="BI246" i="10"/>
  <c r="BI248" i="10" s="1"/>
  <c r="BI249" i="10" s="1"/>
  <c r="BI245" i="10"/>
  <c r="BI64" i="10"/>
  <c r="BI190" i="10"/>
  <c r="BI60" i="10"/>
  <c r="BJ216" i="10"/>
  <c r="BJ217" i="10"/>
  <c r="BI188" i="10"/>
  <c r="BI230" i="10"/>
  <c r="BJ231" i="10"/>
  <c r="BI186" i="10"/>
  <c r="BJ218" i="10"/>
  <c r="BJ46" i="10"/>
  <c r="BJ230" i="10"/>
  <c r="BI228" i="10"/>
  <c r="BJ172" i="10"/>
  <c r="BJ8" i="10"/>
  <c r="BI7" i="10"/>
  <c r="BJ5" i="10"/>
  <c r="BI5" i="10"/>
  <c r="BJ7" i="10"/>
  <c r="BJ6" i="10"/>
  <c r="BJ78" i="10"/>
  <c r="BJ77" i="10"/>
  <c r="BJ76" i="10"/>
  <c r="BJ75" i="10"/>
  <c r="BJ74" i="10"/>
  <c r="BI75" i="10"/>
  <c r="BI76" i="10"/>
  <c r="BJ33" i="10"/>
  <c r="BJ34" i="10"/>
  <c r="BJ35" i="10"/>
  <c r="BJ32" i="10"/>
  <c r="BJ36" i="10"/>
  <c r="BI6" i="10"/>
  <c r="BI19" i="10"/>
  <c r="BJ22" i="10"/>
  <c r="BJ18" i="10"/>
  <c r="BI21" i="10"/>
  <c r="BJ20" i="10"/>
  <c r="BI34" i="10"/>
  <c r="BI272" i="10"/>
  <c r="BI274" i="10"/>
  <c r="BI271" i="10"/>
  <c r="BI270" i="10"/>
  <c r="BI273" i="10"/>
  <c r="BI160" i="10"/>
  <c r="BI161" i="10"/>
  <c r="BI158" i="10"/>
  <c r="BI162" i="10"/>
  <c r="BI159" i="10"/>
  <c r="BI204" i="10"/>
  <c r="BI203" i="10"/>
  <c r="BI202" i="10"/>
  <c r="BI201" i="10"/>
  <c r="BI200" i="10"/>
  <c r="BJ201" i="10"/>
  <c r="BJ202" i="10"/>
  <c r="BJ203" i="10"/>
  <c r="BJ204" i="10"/>
  <c r="BJ200" i="10"/>
  <c r="BJ92" i="10"/>
  <c r="BJ91" i="10"/>
  <c r="BJ90" i="10"/>
  <c r="BJ89" i="10"/>
  <c r="BJ88" i="10"/>
  <c r="BI92" i="10"/>
  <c r="BI88" i="10"/>
  <c r="BI89" i="10"/>
  <c r="BI90" i="10"/>
  <c r="BI91" i="10"/>
  <c r="BI247" i="10"/>
  <c r="BJ173" i="10"/>
  <c r="BI47" i="10"/>
  <c r="BI48" i="10"/>
  <c r="BI49" i="10"/>
  <c r="BI50" i="10"/>
  <c r="BI46" i="10"/>
  <c r="BI174" i="10"/>
  <c r="BJ274" i="10"/>
  <c r="BI78" i="10"/>
  <c r="BI32" i="10"/>
  <c r="BI175" i="10"/>
  <c r="BI106" i="10"/>
  <c r="BI102" i="10"/>
  <c r="BI105" i="10"/>
  <c r="BI33" i="10"/>
  <c r="BI103" i="10"/>
  <c r="BJ21" i="10"/>
  <c r="BJ159" i="10"/>
  <c r="BI172" i="10"/>
  <c r="BJ118" i="10"/>
  <c r="BJ117" i="10"/>
  <c r="BJ120" i="10"/>
  <c r="BJ229" i="10"/>
  <c r="BI191" i="10"/>
  <c r="BI120" i="10"/>
  <c r="BJ272" i="10"/>
  <c r="BI231" i="10"/>
  <c r="BI118" i="10"/>
  <c r="BI8" i="10"/>
  <c r="BJ119" i="10"/>
  <c r="BJ47" i="10"/>
  <c r="BI20" i="10"/>
  <c r="BJ133" i="10"/>
  <c r="BJ134" i="10"/>
  <c r="BJ130" i="10"/>
  <c r="BJ131" i="10"/>
  <c r="BJ132" i="10"/>
  <c r="BI77" i="10"/>
  <c r="BI61" i="10"/>
  <c r="BI62" i="10"/>
  <c r="BJ176" i="10"/>
  <c r="BI218" i="10"/>
  <c r="BI214" i="10"/>
  <c r="BI217" i="10"/>
  <c r="BI215" i="10"/>
  <c r="BI216" i="10"/>
  <c r="BI260" i="10"/>
  <c r="BI259" i="10"/>
  <c r="BI258" i="10"/>
  <c r="BI257" i="10"/>
  <c r="BI256" i="10"/>
  <c r="BJ257" i="10"/>
  <c r="BJ258" i="10"/>
  <c r="BJ259" i="10"/>
  <c r="BJ260" i="10"/>
  <c r="BJ256" i="10"/>
  <c r="BI148" i="10"/>
  <c r="BI147" i="10"/>
  <c r="BI146" i="10"/>
  <c r="BI145" i="10"/>
  <c r="BI144" i="10"/>
  <c r="BJ148" i="10"/>
  <c r="BJ144" i="10"/>
  <c r="BJ145" i="10"/>
  <c r="BJ146" i="10"/>
  <c r="BJ147" i="10"/>
  <c r="BJ271" i="10"/>
  <c r="BJ232" i="10"/>
  <c r="BI117" i="10"/>
  <c r="BJ273" i="10"/>
  <c r="BI232" i="10"/>
  <c r="BJ190" i="10"/>
  <c r="BJ186" i="10"/>
  <c r="BJ187" i="10"/>
  <c r="BJ188" i="10"/>
  <c r="BJ189" i="10"/>
  <c r="BI116" i="10"/>
  <c r="BJ102" i="10"/>
  <c r="BJ161" i="10"/>
  <c r="BJ106" i="10"/>
  <c r="BJ244" i="10"/>
  <c r="BJ245" i="10"/>
  <c r="BJ242" i="10"/>
  <c r="BJ243" i="10"/>
  <c r="BJ246" i="10"/>
  <c r="BJ116" i="10"/>
  <c r="BJ50" i="10"/>
  <c r="BI35" i="10"/>
  <c r="BI4" i="10"/>
  <c r="BI187" i="10"/>
  <c r="BI104" i="10"/>
  <c r="BJ19" i="10"/>
  <c r="BJ215" i="10"/>
  <c r="BI173" i="10"/>
  <c r="BI130" i="10"/>
  <c r="BI74" i="10"/>
  <c r="BI63" i="10"/>
  <c r="BJ48" i="10"/>
  <c r="BJ160" i="10"/>
  <c r="BJ61" i="10"/>
  <c r="BJ65" i="10" s="1"/>
  <c r="BI18" i="10"/>
  <c r="BJ162" i="10"/>
  <c r="BJ276" i="10" l="1"/>
  <c r="BJ277" i="10" s="1"/>
  <c r="BJ10" i="10"/>
  <c r="BJ11" i="10" s="1"/>
  <c r="BJ220" i="10"/>
  <c r="BJ221" i="10" s="1"/>
  <c r="BJ68" i="10"/>
  <c r="BJ52" i="10"/>
  <c r="BJ53" i="10" s="1"/>
  <c r="BI234" i="10"/>
  <c r="BI235" i="10" s="1"/>
  <c r="BJ234" i="10"/>
  <c r="BJ235" i="10" s="1"/>
  <c r="BI192" i="10"/>
  <c r="BI193" i="10" s="1"/>
  <c r="BJ164" i="10"/>
  <c r="BJ165" i="10" s="1"/>
  <c r="BJ219" i="10"/>
  <c r="BJ66" i="10"/>
  <c r="BJ67" i="10" s="1"/>
  <c r="BJ247" i="10"/>
  <c r="BJ248" i="10"/>
  <c r="BJ249" i="10" s="1"/>
  <c r="BJ250" i="10"/>
  <c r="BJ94" i="10"/>
  <c r="BJ95" i="10" s="1"/>
  <c r="BJ93" i="10"/>
  <c r="BJ23" i="10"/>
  <c r="BJ24" i="10"/>
  <c r="BJ25" i="10" s="1"/>
  <c r="BJ51" i="10"/>
  <c r="BJ236" i="10"/>
  <c r="BJ166" i="10"/>
  <c r="BI163" i="10"/>
  <c r="BI164" i="10"/>
  <c r="BI165" i="10" s="1"/>
  <c r="BJ37" i="10"/>
  <c r="BJ38" i="10"/>
  <c r="BJ39" i="10" s="1"/>
  <c r="BI65" i="10"/>
  <c r="BJ178" i="10"/>
  <c r="BJ179" i="10" s="1"/>
  <c r="BJ177" i="10"/>
  <c r="BI24" i="10"/>
  <c r="BI25" i="10" s="1"/>
  <c r="BI23" i="10"/>
  <c r="BJ26" i="10"/>
  <c r="BI10" i="10"/>
  <c r="BI11" i="10" s="1"/>
  <c r="BJ12" i="10"/>
  <c r="BI9" i="10"/>
  <c r="BI122" i="10"/>
  <c r="BI123" i="10" s="1"/>
  <c r="BI121" i="10"/>
  <c r="BJ124" i="10"/>
  <c r="BJ192" i="10"/>
  <c r="BJ193" i="10" s="1"/>
  <c r="BJ191" i="10"/>
  <c r="BJ152" i="10"/>
  <c r="BI150" i="10"/>
  <c r="BI151" i="10" s="1"/>
  <c r="BI149" i="10"/>
  <c r="BI178" i="10"/>
  <c r="BI179" i="10" s="1"/>
  <c r="BI177" i="10"/>
  <c r="BJ180" i="10"/>
  <c r="BI233" i="10"/>
  <c r="BJ233" i="10"/>
  <c r="BJ96" i="10"/>
  <c r="BI93" i="10"/>
  <c r="BI94" i="10"/>
  <c r="BI95" i="10" s="1"/>
  <c r="BJ208" i="10"/>
  <c r="BI205" i="10"/>
  <c r="BI206" i="10"/>
  <c r="BI207" i="10" s="1"/>
  <c r="BI66" i="10"/>
  <c r="BI67" i="10" s="1"/>
  <c r="BJ80" i="10"/>
  <c r="BJ81" i="10" s="1"/>
  <c r="BJ79" i="10"/>
  <c r="BJ163" i="10"/>
  <c r="BJ275" i="10"/>
  <c r="BJ9" i="10"/>
  <c r="BI136" i="10"/>
  <c r="BI137" i="10" s="1"/>
  <c r="BJ138" i="10"/>
  <c r="BI135" i="10"/>
  <c r="BJ150" i="10"/>
  <c r="BJ151" i="10" s="1"/>
  <c r="BJ149" i="10"/>
  <c r="BJ264" i="10"/>
  <c r="BI262" i="10"/>
  <c r="BI263" i="10" s="1"/>
  <c r="BI261" i="10"/>
  <c r="BJ222" i="10"/>
  <c r="BI220" i="10"/>
  <c r="BI221" i="10" s="1"/>
  <c r="BI219" i="10"/>
  <c r="BJ135" i="10"/>
  <c r="BJ136" i="10"/>
  <c r="BJ137" i="10" s="1"/>
  <c r="BJ110" i="10"/>
  <c r="BI108" i="10"/>
  <c r="BI109" i="10" s="1"/>
  <c r="BI107" i="10"/>
  <c r="BJ54" i="10"/>
  <c r="BI52" i="10"/>
  <c r="BI53" i="10" s="1"/>
  <c r="BI51" i="10"/>
  <c r="BJ121" i="10"/>
  <c r="BJ122" i="10"/>
  <c r="BJ123" i="10" s="1"/>
  <c r="BJ108" i="10"/>
  <c r="BJ109" i="10" s="1"/>
  <c r="BJ107" i="10"/>
  <c r="BJ206" i="10"/>
  <c r="BJ207" i="10" s="1"/>
  <c r="BJ205" i="10"/>
  <c r="BJ278" i="10"/>
  <c r="BI275" i="10"/>
  <c r="BI276" i="10"/>
  <c r="BI277" i="10" s="1"/>
  <c r="BJ82" i="10"/>
  <c r="BI80" i="10"/>
  <c r="BI81" i="10" s="1"/>
  <c r="BI79" i="10"/>
  <c r="BJ262" i="10"/>
  <c r="BJ263" i="10" s="1"/>
  <c r="BJ261" i="10"/>
  <c r="BJ194" i="10"/>
  <c r="BJ40" i="10"/>
  <c r="BI37" i="10"/>
  <c r="BI38" i="10"/>
  <c r="BI39" i="10" s="1"/>
  <c r="C24" i="10" l="1"/>
  <c r="G24" i="10"/>
  <c r="AA24" i="10"/>
  <c r="AE24" i="10"/>
  <c r="C40" i="10"/>
  <c r="G40" i="10"/>
  <c r="AA40" i="10"/>
  <c r="AE40" i="10"/>
  <c r="AE216" i="10"/>
  <c r="AA216" i="10"/>
  <c r="AE214" i="10"/>
  <c r="AE215" i="10" s="1"/>
  <c r="AD214" i="10"/>
  <c r="AD215" i="10" s="1"/>
  <c r="AA214" i="10"/>
  <c r="AA215" i="10" s="1"/>
  <c r="Z214" i="10"/>
  <c r="Z215" i="10" s="1"/>
  <c r="AE213" i="10"/>
  <c r="AD213" i="10"/>
  <c r="AA213" i="10"/>
  <c r="Z213" i="10"/>
  <c r="AI212" i="10"/>
  <c r="AH212" i="10"/>
  <c r="AI211" i="10"/>
  <c r="AH211" i="10"/>
  <c r="AI210" i="10"/>
  <c r="AH210" i="10"/>
  <c r="AI209" i="10"/>
  <c r="AH209" i="10"/>
  <c r="AI208" i="10"/>
  <c r="AH208" i="10"/>
  <c r="AE200" i="10"/>
  <c r="AA200" i="10"/>
  <c r="AE198" i="10"/>
  <c r="AE199" i="10" s="1"/>
  <c r="AD198" i="10"/>
  <c r="AD199" i="10" s="1"/>
  <c r="AA198" i="10"/>
  <c r="AA199" i="10" s="1"/>
  <c r="Z198" i="10"/>
  <c r="Z199" i="10" s="1"/>
  <c r="AE197" i="10"/>
  <c r="AD197" i="10"/>
  <c r="AA197" i="10"/>
  <c r="Z197" i="10"/>
  <c r="AI196" i="10"/>
  <c r="AH196" i="10"/>
  <c r="AI195" i="10"/>
  <c r="AH195" i="10"/>
  <c r="AI194" i="10"/>
  <c r="AH194" i="10"/>
  <c r="AI193" i="10"/>
  <c r="AH193" i="10"/>
  <c r="AI192" i="10"/>
  <c r="AH192" i="10"/>
  <c r="AE184" i="10"/>
  <c r="AA184" i="10"/>
  <c r="AE182" i="10"/>
  <c r="AE183" i="10" s="1"/>
  <c r="AD182" i="10"/>
  <c r="AD183" i="10" s="1"/>
  <c r="AA182" i="10"/>
  <c r="AA183" i="10" s="1"/>
  <c r="Z182" i="10"/>
  <c r="Z183" i="10" s="1"/>
  <c r="AE181" i="10"/>
  <c r="AD181" i="10"/>
  <c r="AA181" i="10"/>
  <c r="Z181" i="10"/>
  <c r="AI180" i="10"/>
  <c r="AH180" i="10"/>
  <c r="AI179" i="10"/>
  <c r="AH179" i="10"/>
  <c r="AI178" i="10"/>
  <c r="AH178" i="10"/>
  <c r="AI177" i="10"/>
  <c r="AH177" i="10"/>
  <c r="AI176" i="10"/>
  <c r="AH176" i="10"/>
  <c r="AE168" i="10"/>
  <c r="AA168" i="10"/>
  <c r="AE166" i="10"/>
  <c r="AE167" i="10" s="1"/>
  <c r="AD166" i="10"/>
  <c r="AD167" i="10" s="1"/>
  <c r="AA166" i="10"/>
  <c r="AA167" i="10" s="1"/>
  <c r="Z166" i="10"/>
  <c r="Z167" i="10" s="1"/>
  <c r="AE165" i="10"/>
  <c r="AD165" i="10"/>
  <c r="AA165" i="10"/>
  <c r="Z165" i="10"/>
  <c r="AI164" i="10"/>
  <c r="AH164" i="10"/>
  <c r="AI163" i="10"/>
  <c r="AH163" i="10"/>
  <c r="AI162" i="10"/>
  <c r="AH162" i="10"/>
  <c r="AI161" i="10"/>
  <c r="AH161" i="10"/>
  <c r="AI160" i="10"/>
  <c r="AH160" i="10"/>
  <c r="AE152" i="10"/>
  <c r="AA152" i="10"/>
  <c r="AE150" i="10"/>
  <c r="AE151" i="10" s="1"/>
  <c r="AD150" i="10"/>
  <c r="AD151" i="10" s="1"/>
  <c r="AA150" i="10"/>
  <c r="AA151" i="10" s="1"/>
  <c r="Z150" i="10"/>
  <c r="Z151" i="10" s="1"/>
  <c r="AE149" i="10"/>
  <c r="AD149" i="10"/>
  <c r="AA149" i="10"/>
  <c r="Z149" i="10"/>
  <c r="AI148" i="10"/>
  <c r="AH148" i="10"/>
  <c r="AI147" i="10"/>
  <c r="AH147" i="10"/>
  <c r="AI146" i="10"/>
  <c r="AH146" i="10"/>
  <c r="AI145" i="10"/>
  <c r="AH145" i="10"/>
  <c r="AI144" i="10"/>
  <c r="AH144" i="10"/>
  <c r="AE136" i="10"/>
  <c r="AA136" i="10"/>
  <c r="AE134" i="10"/>
  <c r="AE135" i="10" s="1"/>
  <c r="AD134" i="10"/>
  <c r="AD135" i="10" s="1"/>
  <c r="AA134" i="10"/>
  <c r="AA135" i="10" s="1"/>
  <c r="Z134" i="10"/>
  <c r="Z135" i="10" s="1"/>
  <c r="AE133" i="10"/>
  <c r="AD133" i="10"/>
  <c r="AA133" i="10"/>
  <c r="Z133" i="10"/>
  <c r="AI132" i="10"/>
  <c r="AH132" i="10"/>
  <c r="AI131" i="10"/>
  <c r="AH131" i="10"/>
  <c r="AI130" i="10"/>
  <c r="AH130" i="10"/>
  <c r="AI129" i="10"/>
  <c r="AH129" i="10"/>
  <c r="AI128" i="10"/>
  <c r="AH128" i="10"/>
  <c r="AE120" i="10"/>
  <c r="AA120" i="10"/>
  <c r="AE118" i="10"/>
  <c r="AE119" i="10" s="1"/>
  <c r="AD118" i="10"/>
  <c r="AD119" i="10" s="1"/>
  <c r="AA118" i="10"/>
  <c r="AA119" i="10" s="1"/>
  <c r="Z118" i="10"/>
  <c r="Z119" i="10" s="1"/>
  <c r="AE117" i="10"/>
  <c r="AD117" i="10"/>
  <c r="AA117" i="10"/>
  <c r="Z117" i="10"/>
  <c r="AI116" i="10"/>
  <c r="AH116" i="10"/>
  <c r="AI115" i="10"/>
  <c r="AH115" i="10"/>
  <c r="AI114" i="10"/>
  <c r="AH114" i="10"/>
  <c r="AI113" i="10"/>
  <c r="AH113" i="10"/>
  <c r="AI112" i="10"/>
  <c r="AH112" i="10"/>
  <c r="AE104" i="10"/>
  <c r="AA104" i="10"/>
  <c r="AE102" i="10"/>
  <c r="AE103" i="10" s="1"/>
  <c r="AD102" i="10"/>
  <c r="AD103" i="10" s="1"/>
  <c r="AA102" i="10"/>
  <c r="AA103" i="10" s="1"/>
  <c r="Z102" i="10"/>
  <c r="Z103" i="10" s="1"/>
  <c r="AE101" i="10"/>
  <c r="AD101" i="10"/>
  <c r="AA101" i="10"/>
  <c r="Z101" i="10"/>
  <c r="AI100" i="10"/>
  <c r="AH100" i="10"/>
  <c r="AI99" i="10"/>
  <c r="AH99" i="10"/>
  <c r="AI98" i="10"/>
  <c r="AH98" i="10"/>
  <c r="AI97" i="10"/>
  <c r="AH97" i="10"/>
  <c r="AI96" i="10"/>
  <c r="AH96" i="10"/>
  <c r="AE88" i="10"/>
  <c r="AA88" i="10"/>
  <c r="AE86" i="10"/>
  <c r="AE87" i="10" s="1"/>
  <c r="AD86" i="10"/>
  <c r="AD87" i="10" s="1"/>
  <c r="AA86" i="10"/>
  <c r="AA87" i="10" s="1"/>
  <c r="Z86" i="10"/>
  <c r="Z87" i="10" s="1"/>
  <c r="AE85" i="10"/>
  <c r="AD85" i="10"/>
  <c r="AA85" i="10"/>
  <c r="Z85" i="10"/>
  <c r="AI84" i="10"/>
  <c r="AH84" i="10"/>
  <c r="AI83" i="10"/>
  <c r="AH83" i="10"/>
  <c r="AI82" i="10"/>
  <c r="AH82" i="10"/>
  <c r="AI81" i="10"/>
  <c r="AH81" i="10"/>
  <c r="AI80" i="10"/>
  <c r="AH80" i="10"/>
  <c r="AE72" i="10"/>
  <c r="AA72" i="10"/>
  <c r="AE70" i="10"/>
  <c r="AE71" i="10" s="1"/>
  <c r="AD70" i="10"/>
  <c r="AD71" i="10" s="1"/>
  <c r="AA70" i="10"/>
  <c r="AA71" i="10" s="1"/>
  <c r="Z70" i="10"/>
  <c r="Z71" i="10" s="1"/>
  <c r="AE69" i="10"/>
  <c r="AD69" i="10"/>
  <c r="AA69" i="10"/>
  <c r="Z69" i="10"/>
  <c r="AI68" i="10"/>
  <c r="AH68" i="10"/>
  <c r="AI67" i="10"/>
  <c r="AH67" i="10"/>
  <c r="AI66" i="10"/>
  <c r="AH66" i="10"/>
  <c r="AI65" i="10"/>
  <c r="AH65" i="10"/>
  <c r="AI64" i="10"/>
  <c r="AH64" i="10"/>
  <c r="AE56" i="10"/>
  <c r="AA56" i="10"/>
  <c r="AE54" i="10"/>
  <c r="AE55" i="10" s="1"/>
  <c r="AD54" i="10"/>
  <c r="AD55" i="10" s="1"/>
  <c r="AA54" i="10"/>
  <c r="AA55" i="10" s="1"/>
  <c r="Z54" i="10"/>
  <c r="Z55" i="10" s="1"/>
  <c r="AE53" i="10"/>
  <c r="AD53" i="10"/>
  <c r="AA53" i="10"/>
  <c r="Z53" i="10"/>
  <c r="AI52" i="10"/>
  <c r="AH52" i="10"/>
  <c r="AI51" i="10"/>
  <c r="AH51" i="10"/>
  <c r="AI50" i="10"/>
  <c r="AH50" i="10"/>
  <c r="AI49" i="10"/>
  <c r="AH49" i="10"/>
  <c r="AI48" i="10"/>
  <c r="AH48" i="10"/>
  <c r="AE38" i="10"/>
  <c r="AE39" i="10" s="1"/>
  <c r="AD38" i="10"/>
  <c r="AD39" i="10" s="1"/>
  <c r="AA38" i="10"/>
  <c r="AA39" i="10" s="1"/>
  <c r="Z38" i="10"/>
  <c r="Z39" i="10" s="1"/>
  <c r="AE37" i="10"/>
  <c r="AD37" i="10"/>
  <c r="AA37" i="10"/>
  <c r="Z37" i="10"/>
  <c r="AI36" i="10"/>
  <c r="AH36" i="10"/>
  <c r="AI35" i="10"/>
  <c r="AH35" i="10"/>
  <c r="AI34" i="10"/>
  <c r="AH34" i="10"/>
  <c r="AI33" i="10"/>
  <c r="AH33" i="10"/>
  <c r="AI32" i="10"/>
  <c r="AH32" i="10"/>
  <c r="AE22" i="10"/>
  <c r="AE23" i="10" s="1"/>
  <c r="AD22" i="10"/>
  <c r="AD23" i="10" s="1"/>
  <c r="AA22" i="10"/>
  <c r="AA23" i="10" s="1"/>
  <c r="Z22" i="10"/>
  <c r="Z23" i="10" s="1"/>
  <c r="AE21" i="10"/>
  <c r="AD21" i="10"/>
  <c r="AA21" i="10"/>
  <c r="Z21" i="10"/>
  <c r="AI20" i="10"/>
  <c r="AH20" i="10"/>
  <c r="AI19" i="10"/>
  <c r="AH19" i="10"/>
  <c r="AI18" i="10"/>
  <c r="AH18" i="10"/>
  <c r="AI17" i="10"/>
  <c r="AH17" i="10"/>
  <c r="AI16" i="10"/>
  <c r="AH16" i="10"/>
  <c r="AT16" i="10"/>
  <c r="AS16" i="10"/>
  <c r="AT15" i="10"/>
  <c r="AS15" i="10"/>
  <c r="AT14" i="10"/>
  <c r="AS14" i="10"/>
  <c r="AT13" i="10"/>
  <c r="AS13" i="10"/>
  <c r="AT12" i="10"/>
  <c r="AS12" i="10"/>
  <c r="AT11" i="10"/>
  <c r="AS11" i="10"/>
  <c r="AT10" i="10"/>
  <c r="AS10" i="10"/>
  <c r="AE10" i="10"/>
  <c r="AE11" i="10" s="1"/>
  <c r="AD10" i="10"/>
  <c r="AD11" i="10" s="1"/>
  <c r="AA10" i="10"/>
  <c r="AA11" i="10" s="1"/>
  <c r="Z10" i="10"/>
  <c r="Z11" i="10" s="1"/>
  <c r="AT9" i="10"/>
  <c r="AS9" i="10"/>
  <c r="AE9" i="10"/>
  <c r="AD9" i="10"/>
  <c r="AA9" i="10"/>
  <c r="Z9" i="10"/>
  <c r="AT8" i="10"/>
  <c r="AS8" i="10"/>
  <c r="AI8" i="10"/>
  <c r="AH8" i="10"/>
  <c r="AT7" i="10"/>
  <c r="AS7" i="10"/>
  <c r="AI7" i="10"/>
  <c r="AH7" i="10"/>
  <c r="AT6" i="10"/>
  <c r="AS6" i="10"/>
  <c r="AI6" i="10"/>
  <c r="AH6" i="10"/>
  <c r="AT5" i="10"/>
  <c r="AS5" i="10"/>
  <c r="AI5" i="10"/>
  <c r="AH5" i="10"/>
  <c r="AT4" i="10"/>
  <c r="AS4" i="10"/>
  <c r="AI4" i="10"/>
  <c r="AI9" i="10" s="1"/>
  <c r="AH4" i="10"/>
  <c r="AT3" i="10"/>
  <c r="AS3" i="10"/>
  <c r="G232" i="10"/>
  <c r="C232" i="10"/>
  <c r="G230" i="10"/>
  <c r="G231" i="10" s="1"/>
  <c r="F230" i="10"/>
  <c r="F231" i="10" s="1"/>
  <c r="C230" i="10"/>
  <c r="C231" i="10" s="1"/>
  <c r="B230" i="10"/>
  <c r="B231" i="10" s="1"/>
  <c r="G229" i="10"/>
  <c r="F229" i="10"/>
  <c r="C229" i="10"/>
  <c r="B229" i="10"/>
  <c r="K228" i="10"/>
  <c r="J228" i="10"/>
  <c r="K227" i="10"/>
  <c r="J227" i="10"/>
  <c r="K226" i="10"/>
  <c r="J226" i="10"/>
  <c r="K225" i="10"/>
  <c r="J225" i="10"/>
  <c r="K224" i="10"/>
  <c r="J224" i="10"/>
  <c r="G216" i="10"/>
  <c r="C216" i="10"/>
  <c r="G214" i="10"/>
  <c r="G215" i="10" s="1"/>
  <c r="F214" i="10"/>
  <c r="F215" i="10" s="1"/>
  <c r="C214" i="10"/>
  <c r="C215" i="10" s="1"/>
  <c r="B214" i="10"/>
  <c r="B215" i="10" s="1"/>
  <c r="G213" i="10"/>
  <c r="F213" i="10"/>
  <c r="C213" i="10"/>
  <c r="B213" i="10"/>
  <c r="K212" i="10"/>
  <c r="J212" i="10"/>
  <c r="K211" i="10"/>
  <c r="J211" i="10"/>
  <c r="K210" i="10"/>
  <c r="J210" i="10"/>
  <c r="K209" i="10"/>
  <c r="J209" i="10"/>
  <c r="K208" i="10"/>
  <c r="J208" i="10"/>
  <c r="G200" i="10"/>
  <c r="C200" i="10"/>
  <c r="G198" i="10"/>
  <c r="G199" i="10" s="1"/>
  <c r="F198" i="10"/>
  <c r="F199" i="10" s="1"/>
  <c r="C198" i="10"/>
  <c r="C199" i="10" s="1"/>
  <c r="B198" i="10"/>
  <c r="B199" i="10" s="1"/>
  <c r="G197" i="10"/>
  <c r="F197" i="10"/>
  <c r="C197" i="10"/>
  <c r="B197" i="10"/>
  <c r="K196" i="10"/>
  <c r="J196" i="10"/>
  <c r="K195" i="10"/>
  <c r="J195" i="10"/>
  <c r="K194" i="10"/>
  <c r="J194" i="10"/>
  <c r="K193" i="10"/>
  <c r="J193" i="10"/>
  <c r="K192" i="10"/>
  <c r="J192" i="10"/>
  <c r="G184" i="10"/>
  <c r="C184" i="10"/>
  <c r="G182" i="10"/>
  <c r="G183" i="10" s="1"/>
  <c r="F182" i="10"/>
  <c r="F183" i="10" s="1"/>
  <c r="C182" i="10"/>
  <c r="C183" i="10" s="1"/>
  <c r="B182" i="10"/>
  <c r="B183" i="10" s="1"/>
  <c r="G181" i="10"/>
  <c r="F181" i="10"/>
  <c r="C181" i="10"/>
  <c r="B181" i="10"/>
  <c r="K180" i="10"/>
  <c r="J180" i="10"/>
  <c r="K179" i="10"/>
  <c r="J179" i="10"/>
  <c r="K178" i="10"/>
  <c r="J178" i="10"/>
  <c r="K177" i="10"/>
  <c r="J177" i="10"/>
  <c r="K176" i="10"/>
  <c r="J176" i="10"/>
  <c r="G168" i="10"/>
  <c r="C168" i="10"/>
  <c r="G166" i="10"/>
  <c r="G167" i="10" s="1"/>
  <c r="F166" i="10"/>
  <c r="F167" i="10" s="1"/>
  <c r="C166" i="10"/>
  <c r="C167" i="10" s="1"/>
  <c r="B166" i="10"/>
  <c r="B167" i="10" s="1"/>
  <c r="G165" i="10"/>
  <c r="F165" i="10"/>
  <c r="C165" i="10"/>
  <c r="B165" i="10"/>
  <c r="K164" i="10"/>
  <c r="J164" i="10"/>
  <c r="K163" i="10"/>
  <c r="J163" i="10"/>
  <c r="K162" i="10"/>
  <c r="J162" i="10"/>
  <c r="K161" i="10"/>
  <c r="J161" i="10"/>
  <c r="K160" i="10"/>
  <c r="J160" i="10"/>
  <c r="G152" i="10"/>
  <c r="C152" i="10"/>
  <c r="G150" i="10"/>
  <c r="G151" i="10" s="1"/>
  <c r="F150" i="10"/>
  <c r="F151" i="10" s="1"/>
  <c r="C150" i="10"/>
  <c r="C151" i="10" s="1"/>
  <c r="B150" i="10"/>
  <c r="B151" i="10" s="1"/>
  <c r="G149" i="10"/>
  <c r="F149" i="10"/>
  <c r="C149" i="10"/>
  <c r="B149" i="10"/>
  <c r="K148" i="10"/>
  <c r="J148" i="10"/>
  <c r="K147" i="10"/>
  <c r="J147" i="10"/>
  <c r="K146" i="10"/>
  <c r="J146" i="10"/>
  <c r="K145" i="10"/>
  <c r="J145" i="10"/>
  <c r="K144" i="10"/>
  <c r="J144" i="10"/>
  <c r="G136" i="10"/>
  <c r="C136" i="10"/>
  <c r="G134" i="10"/>
  <c r="G135" i="10" s="1"/>
  <c r="F134" i="10"/>
  <c r="F135" i="10" s="1"/>
  <c r="C134" i="10"/>
  <c r="C135" i="10" s="1"/>
  <c r="B134" i="10"/>
  <c r="B135" i="10" s="1"/>
  <c r="G133" i="10"/>
  <c r="F133" i="10"/>
  <c r="C133" i="10"/>
  <c r="B133" i="10"/>
  <c r="K132" i="10"/>
  <c r="J132" i="10"/>
  <c r="K131" i="10"/>
  <c r="J131" i="10"/>
  <c r="K130" i="10"/>
  <c r="J130" i="10"/>
  <c r="K129" i="10"/>
  <c r="J129" i="10"/>
  <c r="K128" i="10"/>
  <c r="J128" i="10"/>
  <c r="G120" i="10"/>
  <c r="C120" i="10"/>
  <c r="G118" i="10"/>
  <c r="G119" i="10" s="1"/>
  <c r="F118" i="10"/>
  <c r="F119" i="10" s="1"/>
  <c r="C118" i="10"/>
  <c r="C119" i="10" s="1"/>
  <c r="B118" i="10"/>
  <c r="B119" i="10" s="1"/>
  <c r="G117" i="10"/>
  <c r="F117" i="10"/>
  <c r="C117" i="10"/>
  <c r="B117" i="10"/>
  <c r="K116" i="10"/>
  <c r="J116" i="10"/>
  <c r="K115" i="10"/>
  <c r="J115" i="10"/>
  <c r="K114" i="10"/>
  <c r="J114" i="10"/>
  <c r="K113" i="10"/>
  <c r="J113" i="10"/>
  <c r="K112" i="10"/>
  <c r="J112" i="10"/>
  <c r="G104" i="10"/>
  <c r="C104" i="10"/>
  <c r="G102" i="10"/>
  <c r="G103" i="10" s="1"/>
  <c r="F102" i="10"/>
  <c r="F103" i="10" s="1"/>
  <c r="C102" i="10"/>
  <c r="C103" i="10" s="1"/>
  <c r="B102" i="10"/>
  <c r="B103" i="10" s="1"/>
  <c r="G101" i="10"/>
  <c r="F101" i="10"/>
  <c r="C101" i="10"/>
  <c r="B101" i="10"/>
  <c r="K100" i="10"/>
  <c r="J100" i="10"/>
  <c r="K99" i="10"/>
  <c r="J99" i="10"/>
  <c r="K98" i="10"/>
  <c r="J98" i="10"/>
  <c r="K97" i="10"/>
  <c r="J97" i="10"/>
  <c r="K96" i="10"/>
  <c r="J96" i="10"/>
  <c r="G88" i="10"/>
  <c r="C88" i="10"/>
  <c r="G86" i="10"/>
  <c r="G87" i="10" s="1"/>
  <c r="F86" i="10"/>
  <c r="F87" i="10" s="1"/>
  <c r="C86" i="10"/>
  <c r="C87" i="10" s="1"/>
  <c r="B86" i="10"/>
  <c r="B87" i="10" s="1"/>
  <c r="G85" i="10"/>
  <c r="F85" i="10"/>
  <c r="C85" i="10"/>
  <c r="B85" i="10"/>
  <c r="K84" i="10"/>
  <c r="J84" i="10"/>
  <c r="K83" i="10"/>
  <c r="J83" i="10"/>
  <c r="K82" i="10"/>
  <c r="J82" i="10"/>
  <c r="K81" i="10"/>
  <c r="J81" i="10"/>
  <c r="K80" i="10"/>
  <c r="J80" i="10"/>
  <c r="G72" i="10"/>
  <c r="C72" i="10"/>
  <c r="G70" i="10"/>
  <c r="G71" i="10" s="1"/>
  <c r="F70" i="10"/>
  <c r="F71" i="10" s="1"/>
  <c r="C70" i="10"/>
  <c r="C71" i="10" s="1"/>
  <c r="B70" i="10"/>
  <c r="B71" i="10" s="1"/>
  <c r="G69" i="10"/>
  <c r="F69" i="10"/>
  <c r="C69" i="10"/>
  <c r="B69" i="10"/>
  <c r="K68" i="10"/>
  <c r="J68" i="10"/>
  <c r="K67" i="10"/>
  <c r="J67" i="10"/>
  <c r="K66" i="10"/>
  <c r="J66" i="10"/>
  <c r="K65" i="10"/>
  <c r="J65" i="10"/>
  <c r="K64" i="10"/>
  <c r="J64" i="10"/>
  <c r="G56" i="10"/>
  <c r="C56" i="10"/>
  <c r="G54" i="10"/>
  <c r="G55" i="10" s="1"/>
  <c r="F54" i="10"/>
  <c r="F55" i="10" s="1"/>
  <c r="C54" i="10"/>
  <c r="C55" i="10" s="1"/>
  <c r="B54" i="10"/>
  <c r="B55" i="10" s="1"/>
  <c r="G53" i="10"/>
  <c r="F53" i="10"/>
  <c r="C53" i="10"/>
  <c r="B53" i="10"/>
  <c r="K52" i="10"/>
  <c r="J52" i="10"/>
  <c r="K51" i="10"/>
  <c r="J51" i="10"/>
  <c r="K50" i="10"/>
  <c r="J50" i="10"/>
  <c r="K49" i="10"/>
  <c r="J49" i="10"/>
  <c r="K48" i="10"/>
  <c r="J48" i="10"/>
  <c r="G38" i="10"/>
  <c r="G39" i="10" s="1"/>
  <c r="F38" i="10"/>
  <c r="F39" i="10" s="1"/>
  <c r="C38" i="10"/>
  <c r="C39" i="10" s="1"/>
  <c r="B38" i="10"/>
  <c r="B39" i="10" s="1"/>
  <c r="G37" i="10"/>
  <c r="F37" i="10"/>
  <c r="C37" i="10"/>
  <c r="B37" i="10"/>
  <c r="K36" i="10"/>
  <c r="J36" i="10"/>
  <c r="K35" i="10"/>
  <c r="J35" i="10"/>
  <c r="K34" i="10"/>
  <c r="J34" i="10"/>
  <c r="K33" i="10"/>
  <c r="J33" i="10"/>
  <c r="K32" i="10"/>
  <c r="J32" i="10"/>
  <c r="G22" i="10"/>
  <c r="G23" i="10" s="1"/>
  <c r="F22" i="10"/>
  <c r="F23" i="10" s="1"/>
  <c r="C22" i="10"/>
  <c r="C23" i="10" s="1"/>
  <c r="B22" i="10"/>
  <c r="B23" i="10" s="1"/>
  <c r="G21" i="10"/>
  <c r="F21" i="10"/>
  <c r="C21" i="10"/>
  <c r="B21" i="10"/>
  <c r="K20" i="10"/>
  <c r="J20" i="10"/>
  <c r="K19" i="10"/>
  <c r="J19" i="10"/>
  <c r="K18" i="10"/>
  <c r="J18" i="10"/>
  <c r="K17" i="10"/>
  <c r="J17" i="10"/>
  <c r="K16" i="10"/>
  <c r="J16" i="10"/>
  <c r="V17" i="10"/>
  <c r="U17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G10" i="10"/>
  <c r="G11" i="10" s="1"/>
  <c r="F10" i="10"/>
  <c r="F11" i="10" s="1"/>
  <c r="C10" i="10"/>
  <c r="C11" i="10" s="1"/>
  <c r="B10" i="10"/>
  <c r="B11" i="10" s="1"/>
  <c r="V9" i="10"/>
  <c r="U9" i="10"/>
  <c r="G9" i="10"/>
  <c r="F9" i="10"/>
  <c r="C9" i="10"/>
  <c r="B9" i="10"/>
  <c r="V8" i="10"/>
  <c r="U8" i="10"/>
  <c r="K8" i="10"/>
  <c r="J8" i="10"/>
  <c r="V7" i="10"/>
  <c r="U7" i="10"/>
  <c r="K7" i="10"/>
  <c r="J7" i="10"/>
  <c r="V6" i="10"/>
  <c r="U6" i="10"/>
  <c r="K6" i="10"/>
  <c r="J6" i="10"/>
  <c r="V5" i="10"/>
  <c r="U5" i="10"/>
  <c r="K5" i="10"/>
  <c r="J5" i="10"/>
  <c r="V4" i="10"/>
  <c r="U4" i="10"/>
  <c r="K4" i="10"/>
  <c r="K10" i="10" s="1"/>
  <c r="K11" i="10" s="1"/>
  <c r="J4" i="10"/>
  <c r="J10" i="10" s="1"/>
  <c r="J11" i="10" s="1"/>
  <c r="V3" i="10"/>
  <c r="U3" i="10"/>
  <c r="AI165" i="10" l="1"/>
  <c r="AI198" i="10"/>
  <c r="AI199" i="10" s="1"/>
  <c r="AI214" i="10"/>
  <c r="AI215" i="10" s="1"/>
  <c r="K9" i="10"/>
  <c r="K38" i="10"/>
  <c r="K39" i="10" s="1"/>
  <c r="K230" i="10"/>
  <c r="K231" i="10" s="1"/>
  <c r="AI53" i="10"/>
  <c r="AH118" i="10"/>
  <c r="AH119" i="10" s="1"/>
  <c r="AH134" i="10"/>
  <c r="AH135" i="10" s="1"/>
  <c r="K102" i="10"/>
  <c r="K103" i="10" s="1"/>
  <c r="K118" i="10"/>
  <c r="K119" i="10" s="1"/>
  <c r="K133" i="10"/>
  <c r="K150" i="10"/>
  <c r="K151" i="10" s="1"/>
  <c r="K166" i="10"/>
  <c r="K167" i="10" s="1"/>
  <c r="K198" i="10"/>
  <c r="K199" i="10" s="1"/>
  <c r="K214" i="10"/>
  <c r="K215" i="10" s="1"/>
  <c r="AI118" i="10"/>
  <c r="AI119" i="10" s="1"/>
  <c r="AI134" i="10"/>
  <c r="AI135" i="10" s="1"/>
  <c r="AI181" i="10"/>
  <c r="AH214" i="10"/>
  <c r="AH215" i="10" s="1"/>
  <c r="AI150" i="10"/>
  <c r="AI151" i="10" s="1"/>
  <c r="AI54" i="10"/>
  <c r="AI55" i="10" s="1"/>
  <c r="AH37" i="10"/>
  <c r="AL33" i="10" s="1"/>
  <c r="AH86" i="10"/>
  <c r="AH87" i="10" s="1"/>
  <c r="AI117" i="10"/>
  <c r="AH182" i="10"/>
  <c r="AH183" i="10" s="1"/>
  <c r="J150" i="10"/>
  <c r="J151" i="10" s="1"/>
  <c r="J182" i="10"/>
  <c r="J183" i="10" s="1"/>
  <c r="AH54" i="10"/>
  <c r="AH55" i="10" s="1"/>
  <c r="AI70" i="10"/>
  <c r="AI71" i="10" s="1"/>
  <c r="AH198" i="10"/>
  <c r="AH199" i="10" s="1"/>
  <c r="AI22" i="10"/>
  <c r="AI23" i="10" s="1"/>
  <c r="AI21" i="10"/>
  <c r="AI85" i="10"/>
  <c r="AI86" i="10"/>
  <c r="AI87" i="10" s="1"/>
  <c r="AH101" i="10"/>
  <c r="AM99" i="10" s="1"/>
  <c r="AH102" i="10"/>
  <c r="AH103" i="10" s="1"/>
  <c r="AH9" i="10"/>
  <c r="AL4" i="10" s="1"/>
  <c r="AH21" i="10"/>
  <c r="AL16" i="10" s="1"/>
  <c r="AI37" i="10"/>
  <c r="AI38" i="10"/>
  <c r="AI39" i="10" s="1"/>
  <c r="AH69" i="10"/>
  <c r="AL64" i="10" s="1"/>
  <c r="AH10" i="10"/>
  <c r="AH11" i="10" s="1"/>
  <c r="AH22" i="10"/>
  <c r="AH23" i="10" s="1"/>
  <c r="AI149" i="10"/>
  <c r="AH70" i="10"/>
  <c r="AH71" i="10" s="1"/>
  <c r="AI101" i="10"/>
  <c r="AH149" i="10"/>
  <c r="AL145" i="10" s="1"/>
  <c r="AH150" i="10"/>
  <c r="AH151" i="10" s="1"/>
  <c r="AH165" i="10"/>
  <c r="AM164" i="10" s="1"/>
  <c r="AI10" i="10"/>
  <c r="AI11" i="10" s="1"/>
  <c r="AH38" i="10"/>
  <c r="AH39" i="10" s="1"/>
  <c r="AH133" i="10"/>
  <c r="AL132" i="10" s="1"/>
  <c r="AH85" i="10"/>
  <c r="AM81" i="10" s="1"/>
  <c r="AH166" i="10"/>
  <c r="AH167" i="10" s="1"/>
  <c r="AH213" i="10"/>
  <c r="AL211" i="10" s="1"/>
  <c r="AI102" i="10"/>
  <c r="AI103" i="10" s="1"/>
  <c r="AI166" i="10"/>
  <c r="AI167" i="10" s="1"/>
  <c r="AI182" i="10"/>
  <c r="AI183" i="10" s="1"/>
  <c r="AH197" i="10"/>
  <c r="AI213" i="10"/>
  <c r="AH53" i="10"/>
  <c r="AI69" i="10"/>
  <c r="AH117" i="10"/>
  <c r="AI133" i="10"/>
  <c r="AH181" i="10"/>
  <c r="AM178" i="10" s="1"/>
  <c r="AI197" i="10"/>
  <c r="K54" i="10"/>
  <c r="K55" i="10" s="1"/>
  <c r="J70" i="10"/>
  <c r="J71" i="10" s="1"/>
  <c r="J86" i="10"/>
  <c r="J87" i="10" s="1"/>
  <c r="K182" i="10"/>
  <c r="K183" i="10" s="1"/>
  <c r="J198" i="10"/>
  <c r="J199" i="10" s="1"/>
  <c r="K37" i="10"/>
  <c r="K86" i="10"/>
  <c r="K87" i="10" s="1"/>
  <c r="J102" i="10"/>
  <c r="J103" i="10" s="1"/>
  <c r="J134" i="10"/>
  <c r="J135" i="10" s="1"/>
  <c r="J214" i="10"/>
  <c r="J215" i="10" s="1"/>
  <c r="J118" i="10"/>
  <c r="J119" i="10" s="1"/>
  <c r="J117" i="10"/>
  <c r="N115" i="10" s="1"/>
  <c r="K22" i="10"/>
  <c r="K23" i="10" s="1"/>
  <c r="K70" i="10"/>
  <c r="K71" i="10" s="1"/>
  <c r="K69" i="10"/>
  <c r="J22" i="10"/>
  <c r="J23" i="10" s="1"/>
  <c r="J21" i="10"/>
  <c r="O19" i="10" s="1"/>
  <c r="K197" i="10"/>
  <c r="J9" i="10"/>
  <c r="N6" i="10" s="1"/>
  <c r="K21" i="10"/>
  <c r="J54" i="10"/>
  <c r="J55" i="10" s="1"/>
  <c r="J53" i="10"/>
  <c r="N48" i="10" s="1"/>
  <c r="K134" i="10"/>
  <c r="K135" i="10" s="1"/>
  <c r="J38" i="10"/>
  <c r="J39" i="10" s="1"/>
  <c r="J37" i="10"/>
  <c r="J181" i="10"/>
  <c r="N180" i="10" s="1"/>
  <c r="K53" i="10"/>
  <c r="J101" i="10"/>
  <c r="K117" i="10"/>
  <c r="J165" i="10"/>
  <c r="N160" i="10" s="1"/>
  <c r="J166" i="10"/>
  <c r="J167" i="10" s="1"/>
  <c r="K181" i="10"/>
  <c r="J229" i="10"/>
  <c r="N224" i="10" s="1"/>
  <c r="J230" i="10"/>
  <c r="J231" i="10" s="1"/>
  <c r="J85" i="10"/>
  <c r="O82" i="10" s="1"/>
  <c r="K101" i="10"/>
  <c r="J149" i="10"/>
  <c r="O146" i="10" s="1"/>
  <c r="K165" i="10"/>
  <c r="J213" i="10"/>
  <c r="K229" i="10"/>
  <c r="J69" i="10"/>
  <c r="N65" i="10" s="1"/>
  <c r="K85" i="10"/>
  <c r="J133" i="10"/>
  <c r="N131" i="10" s="1"/>
  <c r="K149" i="10"/>
  <c r="J197" i="10"/>
  <c r="O196" i="10" s="1"/>
  <c r="K213" i="10"/>
  <c r="AM36" i="10" l="1"/>
  <c r="AL32" i="10"/>
  <c r="AM32" i="10"/>
  <c r="AL99" i="10"/>
  <c r="AL80" i="10"/>
  <c r="AM35" i="10"/>
  <c r="AL35" i="10"/>
  <c r="AL36" i="10"/>
  <c r="O16" i="10"/>
  <c r="AM33" i="10"/>
  <c r="AM34" i="10"/>
  <c r="N8" i="10"/>
  <c r="O5" i="10"/>
  <c r="O20" i="10"/>
  <c r="N177" i="10"/>
  <c r="N176" i="10"/>
  <c r="O7" i="10"/>
  <c r="AM179" i="10"/>
  <c r="N50" i="10"/>
  <c r="O18" i="10"/>
  <c r="N4" i="10"/>
  <c r="N16" i="10"/>
  <c r="AL147" i="10"/>
  <c r="AL8" i="10"/>
  <c r="AL6" i="10"/>
  <c r="AL34" i="10"/>
  <c r="AM163" i="10"/>
  <c r="AM6" i="10"/>
  <c r="AM100" i="10"/>
  <c r="AL20" i="10"/>
  <c r="AM17" i="10"/>
  <c r="AL100" i="10"/>
  <c r="AL17" i="10"/>
  <c r="AL96" i="10"/>
  <c r="AM16" i="10"/>
  <c r="O80" i="10"/>
  <c r="AM97" i="10"/>
  <c r="AM19" i="10"/>
  <c r="AM162" i="10"/>
  <c r="AL19" i="10"/>
  <c r="N130" i="10"/>
  <c r="AM180" i="10"/>
  <c r="AL66" i="10"/>
  <c r="N179" i="10"/>
  <c r="AM176" i="10"/>
  <c r="AL84" i="10"/>
  <c r="AM4" i="10"/>
  <c r="AL82" i="10"/>
  <c r="AL18" i="10"/>
  <c r="AM82" i="10"/>
  <c r="AM20" i="10"/>
  <c r="AM210" i="10"/>
  <c r="AM211" i="10"/>
  <c r="AM209" i="10"/>
  <c r="AM212" i="10"/>
  <c r="AM208" i="10"/>
  <c r="AM129" i="10"/>
  <c r="AM130" i="10"/>
  <c r="AM131" i="10"/>
  <c r="AM132" i="10"/>
  <c r="AM128" i="10"/>
  <c r="AM148" i="10"/>
  <c r="AM144" i="10"/>
  <c r="AM146" i="10"/>
  <c r="AM116" i="10"/>
  <c r="AM115" i="10"/>
  <c r="AM114" i="10"/>
  <c r="AM113" i="10"/>
  <c r="AM112" i="10"/>
  <c r="AL113" i="10"/>
  <c r="AL114" i="10"/>
  <c r="AL115" i="10"/>
  <c r="AL116" i="10"/>
  <c r="AL112" i="10"/>
  <c r="AM196" i="10"/>
  <c r="AM195" i="10"/>
  <c r="AM194" i="10"/>
  <c r="AM193" i="10"/>
  <c r="AM192" i="10"/>
  <c r="AL196" i="10"/>
  <c r="AL195" i="10"/>
  <c r="AL194" i="10"/>
  <c r="AL193" i="10"/>
  <c r="AL192" i="10"/>
  <c r="AL210" i="10"/>
  <c r="AL162" i="10"/>
  <c r="AL163" i="10"/>
  <c r="AL144" i="10"/>
  <c r="AL161" i="10"/>
  <c r="AL128" i="10"/>
  <c r="AL129" i="10"/>
  <c r="AM68" i="10"/>
  <c r="AM67" i="10"/>
  <c r="AM66" i="10"/>
  <c r="AM65" i="10"/>
  <c r="AM64" i="10"/>
  <c r="AL160" i="10"/>
  <c r="AL212" i="10"/>
  <c r="AL209" i="10"/>
  <c r="AM160" i="10"/>
  <c r="AL81" i="10"/>
  <c r="AM147" i="10"/>
  <c r="AL131" i="10"/>
  <c r="AM83" i="10"/>
  <c r="AL83" i="10"/>
  <c r="AL67" i="10"/>
  <c r="AL148" i="10"/>
  <c r="AL97" i="10"/>
  <c r="AL98" i="10"/>
  <c r="AL177" i="10"/>
  <c r="AL178" i="10"/>
  <c r="AL179" i="10"/>
  <c r="AL180" i="10"/>
  <c r="AL176" i="10"/>
  <c r="AL52" i="10"/>
  <c r="AL51" i="10"/>
  <c r="AL50" i="10"/>
  <c r="AL49" i="10"/>
  <c r="AL48" i="10"/>
  <c r="AM49" i="10"/>
  <c r="AM50" i="10"/>
  <c r="AM51" i="10"/>
  <c r="AM52" i="10"/>
  <c r="AM48" i="10"/>
  <c r="AL208" i="10"/>
  <c r="AM98" i="10"/>
  <c r="AM177" i="10"/>
  <c r="AL146" i="10"/>
  <c r="AM161" i="10"/>
  <c r="AM96" i="10"/>
  <c r="AL68" i="10"/>
  <c r="AM145" i="10"/>
  <c r="AL164" i="10"/>
  <c r="AM84" i="10"/>
  <c r="AL65" i="10"/>
  <c r="AM7" i="10"/>
  <c r="AM5" i="10"/>
  <c r="AL5" i="10"/>
  <c r="AL7" i="10"/>
  <c r="AL130" i="10"/>
  <c r="AM80" i="10"/>
  <c r="AM18" i="10"/>
  <c r="AM8" i="10"/>
  <c r="N192" i="10"/>
  <c r="O144" i="10"/>
  <c r="N64" i="10"/>
  <c r="N193" i="10"/>
  <c r="O148" i="10"/>
  <c r="N225" i="10"/>
  <c r="N194" i="10"/>
  <c r="O195" i="10"/>
  <c r="N227" i="10"/>
  <c r="O130" i="10"/>
  <c r="O194" i="10"/>
  <c r="O129" i="10"/>
  <c r="N129" i="10"/>
  <c r="N66" i="10"/>
  <c r="O192" i="10"/>
  <c r="O67" i="10"/>
  <c r="N67" i="10"/>
  <c r="O193" i="10"/>
  <c r="O68" i="10"/>
  <c r="O64" i="10"/>
  <c r="N195" i="10"/>
  <c r="O145" i="10"/>
  <c r="O65" i="10"/>
  <c r="N196" i="10"/>
  <c r="O66" i="10"/>
  <c r="O36" i="10"/>
  <c r="O35" i="10"/>
  <c r="O33" i="10"/>
  <c r="N35" i="10"/>
  <c r="N33" i="10"/>
  <c r="O34" i="10"/>
  <c r="O32" i="10"/>
  <c r="N36" i="10"/>
  <c r="N34" i="10"/>
  <c r="N32" i="10"/>
  <c r="O116" i="10"/>
  <c r="O115" i="10"/>
  <c r="O114" i="10"/>
  <c r="O113" i="10"/>
  <c r="O112" i="10"/>
  <c r="O212" i="10"/>
  <c r="O211" i="10"/>
  <c r="O210" i="10"/>
  <c r="O209" i="10"/>
  <c r="O208" i="10"/>
  <c r="N212" i="10"/>
  <c r="N208" i="10"/>
  <c r="N209" i="10"/>
  <c r="N210" i="10"/>
  <c r="N211" i="10"/>
  <c r="N82" i="10"/>
  <c r="N83" i="10"/>
  <c r="N84" i="10"/>
  <c r="N80" i="10"/>
  <c r="N81" i="10"/>
  <c r="N128" i="10"/>
  <c r="O128" i="10"/>
  <c r="N116" i="10"/>
  <c r="O83" i="10"/>
  <c r="O84" i="10"/>
  <c r="O81" i="10"/>
  <c r="N114" i="10"/>
  <c r="O52" i="10"/>
  <c r="O48" i="10"/>
  <c r="O49" i="10"/>
  <c r="O50" i="10"/>
  <c r="O51" i="10"/>
  <c r="N52" i="10"/>
  <c r="N145" i="10"/>
  <c r="N146" i="10"/>
  <c r="N147" i="10"/>
  <c r="N148" i="10"/>
  <c r="N144" i="10"/>
  <c r="O226" i="10"/>
  <c r="O227" i="10"/>
  <c r="O228" i="10"/>
  <c r="O224" i="10"/>
  <c r="O225" i="10"/>
  <c r="N164" i="10"/>
  <c r="N163" i="10"/>
  <c r="N162" i="10"/>
  <c r="N161" i="10"/>
  <c r="O163" i="10"/>
  <c r="O164" i="10"/>
  <c r="O160" i="10"/>
  <c r="O161" i="10"/>
  <c r="O162" i="10"/>
  <c r="N100" i="10"/>
  <c r="N99" i="10"/>
  <c r="N98" i="10"/>
  <c r="N97" i="10"/>
  <c r="N96" i="10"/>
  <c r="O100" i="10"/>
  <c r="O96" i="10"/>
  <c r="O97" i="10"/>
  <c r="O98" i="10"/>
  <c r="O99" i="10"/>
  <c r="N228" i="10"/>
  <c r="O180" i="10"/>
  <c r="O179" i="10"/>
  <c r="O178" i="10"/>
  <c r="O177" i="10"/>
  <c r="O176" i="10"/>
  <c r="O132" i="10"/>
  <c r="N68" i="10"/>
  <c r="N132" i="10"/>
  <c r="N112" i="10"/>
  <c r="N51" i="10"/>
  <c r="N226" i="10"/>
  <c r="N178" i="10"/>
  <c r="O131" i="10"/>
  <c r="O6" i="10"/>
  <c r="O8" i="10"/>
  <c r="N5" i="10"/>
  <c r="O4" i="10"/>
  <c r="N7" i="10"/>
  <c r="N19" i="10"/>
  <c r="O17" i="10"/>
  <c r="N20" i="10"/>
  <c r="N18" i="10"/>
  <c r="N17" i="10"/>
  <c r="N49" i="10"/>
  <c r="O147" i="10"/>
  <c r="N113" i="10"/>
  <c r="AM24" i="10" l="1"/>
  <c r="AM40" i="10"/>
  <c r="O24" i="10"/>
  <c r="AM38" i="10"/>
  <c r="AM39" i="10" s="1"/>
  <c r="O40" i="10"/>
  <c r="AM37" i="10"/>
  <c r="AL38" i="10"/>
  <c r="AL39" i="10" s="1"/>
  <c r="O198" i="10"/>
  <c r="O199" i="10" s="1"/>
  <c r="AL10" i="10"/>
  <c r="AL11" i="10" s="1"/>
  <c r="O22" i="10"/>
  <c r="O23" i="10" s="1"/>
  <c r="AL102" i="10"/>
  <c r="AL103" i="10" s="1"/>
  <c r="AL37" i="10"/>
  <c r="O70" i="10"/>
  <c r="O71" i="10" s="1"/>
  <c r="AL22" i="10"/>
  <c r="AL23" i="10" s="1"/>
  <c r="N53" i="10"/>
  <c r="N182" i="10"/>
  <c r="N183" i="10" s="1"/>
  <c r="O197" i="10"/>
  <c r="AM10" i="10"/>
  <c r="AM11" i="10" s="1"/>
  <c r="AL86" i="10"/>
  <c r="AL87" i="10" s="1"/>
  <c r="O200" i="10"/>
  <c r="AM104" i="10"/>
  <c r="AL85" i="10"/>
  <c r="N22" i="10"/>
  <c r="N23" i="10" s="1"/>
  <c r="O69" i="10"/>
  <c r="AL21" i="10"/>
  <c r="AM88" i="10"/>
  <c r="AM72" i="10"/>
  <c r="AM182" i="10"/>
  <c r="AM183" i="10" s="1"/>
  <c r="AM22" i="10"/>
  <c r="AM23" i="10" s="1"/>
  <c r="AM21" i="10"/>
  <c r="AL9" i="10"/>
  <c r="AM53" i="10"/>
  <c r="AM54" i="10"/>
  <c r="AM55" i="10" s="1"/>
  <c r="AM152" i="10"/>
  <c r="AL150" i="10"/>
  <c r="AL151" i="10" s="1"/>
  <c r="AL149" i="10"/>
  <c r="AM181" i="10"/>
  <c r="AL70" i="10"/>
  <c r="AL71" i="10" s="1"/>
  <c r="AL117" i="10"/>
  <c r="AL118" i="10"/>
  <c r="AL119" i="10" s="1"/>
  <c r="AM120" i="10"/>
  <c r="AM9" i="10"/>
  <c r="AM102" i="10"/>
  <c r="AM103" i="10" s="1"/>
  <c r="AM101" i="10"/>
  <c r="AM184" i="10"/>
  <c r="AL181" i="10"/>
  <c r="AL182" i="10"/>
  <c r="AL183" i="10" s="1"/>
  <c r="AL69" i="10"/>
  <c r="AM118" i="10"/>
  <c r="AM119" i="10" s="1"/>
  <c r="AM117" i="10"/>
  <c r="AL101" i="10"/>
  <c r="AM86" i="10"/>
  <c r="AM87" i="10" s="1"/>
  <c r="AM85" i="10"/>
  <c r="AM168" i="10"/>
  <c r="AL166" i="10"/>
  <c r="AL167" i="10" s="1"/>
  <c r="AL165" i="10"/>
  <c r="AM198" i="10"/>
  <c r="AM199" i="10" s="1"/>
  <c r="AM197" i="10"/>
  <c r="AM213" i="10"/>
  <c r="AM214" i="10"/>
  <c r="AM215" i="10" s="1"/>
  <c r="AM56" i="10"/>
  <c r="AL53" i="10"/>
  <c r="AL54" i="10"/>
  <c r="AL55" i="10" s="1"/>
  <c r="AM69" i="10"/>
  <c r="AM70" i="10"/>
  <c r="AM71" i="10" s="1"/>
  <c r="AM216" i="10"/>
  <c r="AL214" i="10"/>
  <c r="AL215" i="10" s="1"/>
  <c r="AL213" i="10"/>
  <c r="AM166" i="10"/>
  <c r="AM167" i="10" s="1"/>
  <c r="AM165" i="10"/>
  <c r="AM136" i="10"/>
  <c r="AL133" i="10"/>
  <c r="AL134" i="10"/>
  <c r="AL135" i="10" s="1"/>
  <c r="AM200" i="10"/>
  <c r="AL198" i="10"/>
  <c r="AL199" i="10" s="1"/>
  <c r="AL197" i="10"/>
  <c r="AM149" i="10"/>
  <c r="AM150" i="10"/>
  <c r="AM151" i="10" s="1"/>
  <c r="AM133" i="10"/>
  <c r="AM134" i="10"/>
  <c r="AM135" i="10" s="1"/>
  <c r="N166" i="10"/>
  <c r="N167" i="10" s="1"/>
  <c r="N181" i="10"/>
  <c r="N197" i="10"/>
  <c r="N230" i="10"/>
  <c r="N231" i="10" s="1"/>
  <c r="N69" i="10"/>
  <c r="N165" i="10"/>
  <c r="O86" i="10"/>
  <c r="O87" i="10" s="1"/>
  <c r="N198" i="10"/>
  <c r="N199" i="10" s="1"/>
  <c r="O149" i="10"/>
  <c r="O21" i="10"/>
  <c r="N54" i="10"/>
  <c r="N55" i="10" s="1"/>
  <c r="O165" i="10"/>
  <c r="O166" i="10"/>
  <c r="O167" i="10" s="1"/>
  <c r="O230" i="10"/>
  <c r="O231" i="10" s="1"/>
  <c r="O229" i="10"/>
  <c r="O152" i="10"/>
  <c r="N150" i="10"/>
  <c r="N151" i="10" s="1"/>
  <c r="N149" i="10"/>
  <c r="N86" i="10"/>
  <c r="N87" i="10" s="1"/>
  <c r="N85" i="10"/>
  <c r="O88" i="10"/>
  <c r="O232" i="10"/>
  <c r="N9" i="10"/>
  <c r="O214" i="10"/>
  <c r="O215" i="10" s="1"/>
  <c r="O213" i="10"/>
  <c r="O56" i="10"/>
  <c r="O85" i="10"/>
  <c r="O9" i="10"/>
  <c r="O10" i="10"/>
  <c r="O11" i="10" s="1"/>
  <c r="N70" i="10"/>
  <c r="N71" i="10" s="1"/>
  <c r="O168" i="10"/>
  <c r="N37" i="10"/>
  <c r="N38" i="10"/>
  <c r="N39" i="10" s="1"/>
  <c r="O150" i="10"/>
  <c r="O151" i="10" s="1"/>
  <c r="O104" i="10"/>
  <c r="N102" i="10"/>
  <c r="N103" i="10" s="1"/>
  <c r="N101" i="10"/>
  <c r="O72" i="10"/>
  <c r="O120" i="10"/>
  <c r="N118" i="10"/>
  <c r="N119" i="10" s="1"/>
  <c r="N117" i="10"/>
  <c r="O182" i="10"/>
  <c r="O183" i="10" s="1"/>
  <c r="O181" i="10"/>
  <c r="N21" i="10"/>
  <c r="N10" i="10"/>
  <c r="N11" i="10" s="1"/>
  <c r="O134" i="10"/>
  <c r="O135" i="10" s="1"/>
  <c r="O133" i="10"/>
  <c r="O136" i="10"/>
  <c r="N134" i="10"/>
  <c r="N135" i="10" s="1"/>
  <c r="N133" i="10"/>
  <c r="O118" i="10"/>
  <c r="O119" i="10" s="1"/>
  <c r="O117" i="10"/>
  <c r="N229" i="10"/>
  <c r="O102" i="10"/>
  <c r="O103" i="10" s="1"/>
  <c r="O101" i="10"/>
  <c r="O54" i="10"/>
  <c r="O55" i="10" s="1"/>
  <c r="O53" i="10"/>
  <c r="O216" i="10"/>
  <c r="N214" i="10"/>
  <c r="N215" i="10" s="1"/>
  <c r="N213" i="10"/>
  <c r="O184" i="10"/>
  <c r="O38" i="10"/>
  <c r="O39" i="10" s="1"/>
  <c r="O37" i="10"/>
  <c r="L97" i="9" l="1"/>
  <c r="M97" i="9" s="1"/>
  <c r="E97" i="9"/>
  <c r="F97" i="9" s="1"/>
  <c r="Q97" i="9" s="1"/>
  <c r="L96" i="9"/>
  <c r="M96" i="9" s="1"/>
  <c r="E96" i="9"/>
  <c r="F96" i="9" s="1"/>
  <c r="Q96" i="9" s="1"/>
  <c r="L95" i="9"/>
  <c r="M95" i="9" s="1"/>
  <c r="E95" i="9"/>
  <c r="F95" i="9" s="1"/>
  <c r="Q95" i="9" s="1"/>
  <c r="L94" i="9"/>
  <c r="M94" i="9" s="1"/>
  <c r="E94" i="9"/>
  <c r="F94" i="9" s="1"/>
  <c r="Q94" i="9" s="1"/>
  <c r="M93" i="9"/>
  <c r="L93" i="9"/>
  <c r="E93" i="9"/>
  <c r="F93" i="9" s="1"/>
  <c r="L92" i="9"/>
  <c r="M92" i="9" s="1"/>
  <c r="F92" i="9"/>
  <c r="Q92" i="9" s="1"/>
  <c r="E92" i="9"/>
  <c r="L91" i="9"/>
  <c r="M91" i="9" s="1"/>
  <c r="F91" i="9"/>
  <c r="E91" i="9"/>
  <c r="L90" i="9"/>
  <c r="M90" i="9" s="1"/>
  <c r="F90" i="9"/>
  <c r="E90" i="9"/>
  <c r="L89" i="9"/>
  <c r="M89" i="9" s="1"/>
  <c r="F89" i="9"/>
  <c r="E89" i="9"/>
  <c r="L88" i="9"/>
  <c r="M88" i="9" s="1"/>
  <c r="F88" i="9"/>
  <c r="E88" i="9"/>
  <c r="L84" i="9"/>
  <c r="M84" i="9" s="1"/>
  <c r="E84" i="9"/>
  <c r="F84" i="9" s="1"/>
  <c r="M83" i="9"/>
  <c r="L83" i="9"/>
  <c r="E83" i="9"/>
  <c r="F83" i="9" s="1"/>
  <c r="Q83" i="9" s="1"/>
  <c r="M82" i="9"/>
  <c r="L82" i="9"/>
  <c r="E82" i="9"/>
  <c r="F82" i="9" s="1"/>
  <c r="Q82" i="9" s="1"/>
  <c r="L81" i="9"/>
  <c r="M81" i="9" s="1"/>
  <c r="E81" i="9"/>
  <c r="F81" i="9" s="1"/>
  <c r="L80" i="9"/>
  <c r="M80" i="9" s="1"/>
  <c r="E80" i="9"/>
  <c r="F80" i="9" s="1"/>
  <c r="L79" i="9"/>
  <c r="M79" i="9" s="1"/>
  <c r="E79" i="9"/>
  <c r="F79" i="9" s="1"/>
  <c r="L78" i="9"/>
  <c r="M78" i="9" s="1"/>
  <c r="E78" i="9"/>
  <c r="F78" i="9" s="1"/>
  <c r="L77" i="9"/>
  <c r="M77" i="9" s="1"/>
  <c r="E77" i="9"/>
  <c r="F77" i="9" s="1"/>
  <c r="L76" i="9"/>
  <c r="M76" i="9" s="1"/>
  <c r="E76" i="9"/>
  <c r="F76" i="9" s="1"/>
  <c r="L75" i="9"/>
  <c r="M75" i="9" s="1"/>
  <c r="E75" i="9"/>
  <c r="F75" i="9" s="1"/>
  <c r="L70" i="9"/>
  <c r="M70" i="9" s="1"/>
  <c r="E70" i="9"/>
  <c r="F70" i="9" s="1"/>
  <c r="Q70" i="9" s="1"/>
  <c r="L69" i="9"/>
  <c r="M69" i="9" s="1"/>
  <c r="E69" i="9"/>
  <c r="F69" i="9" s="1"/>
  <c r="L68" i="9"/>
  <c r="M68" i="9" s="1"/>
  <c r="E68" i="9"/>
  <c r="F68" i="9" s="1"/>
  <c r="L67" i="9"/>
  <c r="M67" i="9" s="1"/>
  <c r="E67" i="9"/>
  <c r="F67" i="9" s="1"/>
  <c r="L66" i="9"/>
  <c r="M66" i="9" s="1"/>
  <c r="E66" i="9"/>
  <c r="F66" i="9" s="1"/>
  <c r="L65" i="9"/>
  <c r="M65" i="9" s="1"/>
  <c r="E65" i="9"/>
  <c r="F65" i="9" s="1"/>
  <c r="L64" i="9"/>
  <c r="M64" i="9" s="1"/>
  <c r="E64" i="9"/>
  <c r="F64" i="9" s="1"/>
  <c r="L63" i="9"/>
  <c r="M63" i="9" s="1"/>
  <c r="E63" i="9"/>
  <c r="F63" i="9" s="1"/>
  <c r="L62" i="9"/>
  <c r="M62" i="9" s="1"/>
  <c r="E62" i="9"/>
  <c r="F62" i="9" s="1"/>
  <c r="L61" i="9"/>
  <c r="M61" i="9" s="1"/>
  <c r="E61" i="9"/>
  <c r="F61" i="9" s="1"/>
  <c r="L57" i="9"/>
  <c r="M57" i="9" s="1"/>
  <c r="E57" i="9"/>
  <c r="F57" i="9" s="1"/>
  <c r="Q57" i="9" s="1"/>
  <c r="L56" i="9"/>
  <c r="M56" i="9" s="1"/>
  <c r="E56" i="9"/>
  <c r="F56" i="9" s="1"/>
  <c r="L55" i="9"/>
  <c r="M55" i="9" s="1"/>
  <c r="E55" i="9"/>
  <c r="F55" i="9" s="1"/>
  <c r="L54" i="9"/>
  <c r="M54" i="9" s="1"/>
  <c r="E54" i="9"/>
  <c r="F54" i="9" s="1"/>
  <c r="L53" i="9"/>
  <c r="M53" i="9" s="1"/>
  <c r="E53" i="9"/>
  <c r="F53" i="9" s="1"/>
  <c r="L52" i="9"/>
  <c r="M52" i="9" s="1"/>
  <c r="E52" i="9"/>
  <c r="F52" i="9" s="1"/>
  <c r="L51" i="9"/>
  <c r="M51" i="9" s="1"/>
  <c r="E51" i="9"/>
  <c r="F51" i="9" s="1"/>
  <c r="L50" i="9"/>
  <c r="M50" i="9" s="1"/>
  <c r="E50" i="9"/>
  <c r="F50" i="9" s="1"/>
  <c r="L49" i="9"/>
  <c r="M49" i="9" s="1"/>
  <c r="E49" i="9"/>
  <c r="F49" i="9" s="1"/>
  <c r="L48" i="9"/>
  <c r="M48" i="9" s="1"/>
  <c r="E48" i="9"/>
  <c r="F48" i="9" s="1"/>
  <c r="L43" i="9"/>
  <c r="M43" i="9" s="1"/>
  <c r="E43" i="9"/>
  <c r="F43" i="9" s="1"/>
  <c r="L42" i="9"/>
  <c r="M42" i="9" s="1"/>
  <c r="E42" i="9"/>
  <c r="F42" i="9" s="1"/>
  <c r="L41" i="9"/>
  <c r="M41" i="9" s="1"/>
  <c r="E41" i="9"/>
  <c r="F41" i="9" s="1"/>
  <c r="Q41" i="9" s="1"/>
  <c r="L40" i="9"/>
  <c r="M40" i="9" s="1"/>
  <c r="E40" i="9"/>
  <c r="F40" i="9" s="1"/>
  <c r="L39" i="9"/>
  <c r="M39" i="9" s="1"/>
  <c r="E39" i="9"/>
  <c r="F39" i="9" s="1"/>
  <c r="L38" i="9"/>
  <c r="M38" i="9" s="1"/>
  <c r="E38" i="9"/>
  <c r="F38" i="9" s="1"/>
  <c r="Q38" i="9" s="1"/>
  <c r="L37" i="9"/>
  <c r="M37" i="9" s="1"/>
  <c r="E37" i="9"/>
  <c r="F37" i="9" s="1"/>
  <c r="L36" i="9"/>
  <c r="M36" i="9" s="1"/>
  <c r="E36" i="9"/>
  <c r="F36" i="9" s="1"/>
  <c r="M35" i="9"/>
  <c r="L35" i="9"/>
  <c r="E35" i="9"/>
  <c r="F35" i="9" s="1"/>
  <c r="L34" i="9"/>
  <c r="M34" i="9" s="1"/>
  <c r="F34" i="9"/>
  <c r="Q34" i="9" s="1"/>
  <c r="E34" i="9"/>
  <c r="Q89" i="9" l="1"/>
  <c r="Q91" i="9"/>
  <c r="Q35" i="9"/>
  <c r="Q93" i="9"/>
  <c r="U92" i="9" s="1"/>
  <c r="Q88" i="9"/>
  <c r="Q90" i="9"/>
  <c r="Q48" i="9"/>
  <c r="Q50" i="9"/>
  <c r="Q52" i="9"/>
  <c r="Q54" i="9"/>
  <c r="Q63" i="9"/>
  <c r="Q67" i="9"/>
  <c r="Q75" i="9"/>
  <c r="Q77" i="9"/>
  <c r="Q79" i="9"/>
  <c r="Q81" i="9"/>
  <c r="U89" i="9"/>
  <c r="U88" i="9"/>
  <c r="Q76" i="9"/>
  <c r="U76" i="9" s="1"/>
  <c r="Q78" i="9"/>
  <c r="Q80" i="9"/>
  <c r="Q84" i="9"/>
  <c r="Q56" i="9"/>
  <c r="Q62" i="9"/>
  <c r="Q66" i="9"/>
  <c r="Q37" i="9"/>
  <c r="Q39" i="9"/>
  <c r="Q64" i="9"/>
  <c r="Q68" i="9"/>
  <c r="Q49" i="9"/>
  <c r="Q51" i="9"/>
  <c r="Q53" i="9"/>
  <c r="Q55" i="9"/>
  <c r="Q61" i="9"/>
  <c r="Q65" i="9"/>
  <c r="Q69" i="9"/>
  <c r="Q43" i="9"/>
  <c r="Q36" i="9"/>
  <c r="U35" i="9" s="1"/>
  <c r="Q40" i="9"/>
  <c r="Q42" i="9"/>
  <c r="U48" i="9" l="1"/>
  <c r="U91" i="9"/>
  <c r="U75" i="9"/>
  <c r="U79" i="9"/>
  <c r="U78" i="9"/>
  <c r="U34" i="9"/>
  <c r="U65" i="9"/>
  <c r="U49" i="9"/>
  <c r="U52" i="9"/>
  <c r="U51" i="9"/>
  <c r="U64" i="9"/>
  <c r="U62" i="9"/>
  <c r="U61" i="9"/>
  <c r="U38" i="9"/>
  <c r="U37" i="9"/>
  <c r="I22" i="9" l="1"/>
  <c r="H22" i="9"/>
  <c r="I21" i="9"/>
  <c r="H21" i="9"/>
  <c r="I20" i="9"/>
  <c r="H20" i="9"/>
  <c r="I19" i="9"/>
  <c r="H19" i="9"/>
  <c r="I18" i="9"/>
  <c r="H18" i="9"/>
  <c r="H23" i="9" s="1"/>
  <c r="I8" i="9"/>
  <c r="H8" i="9"/>
  <c r="I7" i="9"/>
  <c r="H7" i="9"/>
  <c r="I6" i="9"/>
  <c r="H6" i="9"/>
  <c r="I5" i="9"/>
  <c r="H5" i="9"/>
  <c r="I4" i="9"/>
  <c r="H4" i="9"/>
  <c r="J23" i="9" l="1"/>
  <c r="L22" i="9" s="1"/>
  <c r="I23" i="9"/>
  <c r="H24" i="9"/>
  <c r="I9" i="9"/>
  <c r="I24" i="9"/>
  <c r="L21" i="9"/>
  <c r="L20" i="9"/>
  <c r="L19" i="9"/>
  <c r="M19" i="9"/>
  <c r="M18" i="9"/>
  <c r="M22" i="9"/>
  <c r="M20" i="9"/>
  <c r="H10" i="9"/>
  <c r="I10" i="9"/>
  <c r="H9" i="9"/>
  <c r="J9" i="9" l="1"/>
  <c r="L7" i="9" s="1"/>
  <c r="M21" i="9"/>
  <c r="L18" i="9"/>
  <c r="M24" i="9"/>
  <c r="M23" i="9"/>
  <c r="L24" i="9"/>
  <c r="L23" i="9"/>
  <c r="N23" i="9" s="1"/>
  <c r="M7" i="9"/>
  <c r="M8" i="9"/>
  <c r="L6" i="9" l="1"/>
  <c r="L10" i="9" s="1"/>
  <c r="M4" i="9"/>
  <c r="L4" i="9"/>
  <c r="L8" i="9"/>
  <c r="M5" i="9"/>
  <c r="M10" i="9" s="1"/>
  <c r="L5" i="9"/>
  <c r="M6" i="9"/>
  <c r="L9" i="9"/>
  <c r="M9" i="9" l="1"/>
  <c r="N9" i="9" s="1"/>
  <c r="D49" i="8" l="1"/>
  <c r="D48" i="8"/>
  <c r="D47" i="8"/>
  <c r="D46" i="8"/>
  <c r="D45" i="8"/>
  <c r="D44" i="8"/>
  <c r="D43" i="8"/>
  <c r="D42" i="8"/>
  <c r="D41" i="8"/>
  <c r="D40" i="8"/>
  <c r="AK56" i="4"/>
  <c r="AK43" i="4"/>
  <c r="D34" i="8"/>
  <c r="D33" i="8"/>
  <c r="D32" i="8"/>
  <c r="D31" i="8"/>
  <c r="D30" i="8"/>
  <c r="D29" i="8"/>
  <c r="H28" i="8"/>
  <c r="D28" i="8"/>
  <c r="D27" i="8"/>
  <c r="D26" i="8"/>
  <c r="D25" i="8"/>
  <c r="H25" i="8" s="1"/>
  <c r="H41" i="8" l="1"/>
  <c r="H26" i="8"/>
  <c r="H29" i="8"/>
  <c r="H43" i="8"/>
  <c r="E49" i="8"/>
  <c r="H40" i="8"/>
  <c r="H44" i="8"/>
  <c r="C9" i="8" l="1"/>
  <c r="L69" i="5" l="1"/>
  <c r="K69" i="5"/>
  <c r="J69" i="5"/>
  <c r="I69" i="5"/>
  <c r="H69" i="5"/>
  <c r="G69" i="5"/>
  <c r="F69" i="5"/>
  <c r="E69" i="5"/>
  <c r="D69" i="5"/>
  <c r="C69" i="5"/>
  <c r="B69" i="5"/>
  <c r="L68" i="5"/>
  <c r="K68" i="5"/>
  <c r="J68" i="5"/>
  <c r="I68" i="5"/>
  <c r="H68" i="5"/>
  <c r="G68" i="5"/>
  <c r="F68" i="5"/>
  <c r="E68" i="5"/>
  <c r="D68" i="5"/>
  <c r="C68" i="5"/>
  <c r="B68" i="5"/>
  <c r="L67" i="5"/>
  <c r="K67" i="5"/>
  <c r="J67" i="5"/>
  <c r="I67" i="5"/>
  <c r="H67" i="5"/>
  <c r="G67" i="5"/>
  <c r="F67" i="5"/>
  <c r="E67" i="5"/>
  <c r="D67" i="5"/>
  <c r="C67" i="5"/>
  <c r="B67" i="5"/>
  <c r="L66" i="5"/>
  <c r="K66" i="5"/>
  <c r="J66" i="5"/>
  <c r="I66" i="5"/>
  <c r="H66" i="5"/>
  <c r="G66" i="5"/>
  <c r="F66" i="5"/>
  <c r="E66" i="5"/>
  <c r="D66" i="5"/>
  <c r="C66" i="5"/>
  <c r="B66" i="5"/>
  <c r="L65" i="5"/>
  <c r="K65" i="5"/>
  <c r="J65" i="5"/>
  <c r="I65" i="5"/>
  <c r="I70" i="5" s="1"/>
  <c r="H65" i="5"/>
  <c r="G65" i="5"/>
  <c r="F65" i="5"/>
  <c r="E65" i="5"/>
  <c r="E70" i="5" s="1"/>
  <c r="D65" i="5"/>
  <c r="C65" i="5"/>
  <c r="B65" i="5"/>
  <c r="L57" i="5"/>
  <c r="K57" i="5"/>
  <c r="J57" i="5"/>
  <c r="I57" i="5"/>
  <c r="H57" i="5"/>
  <c r="G57" i="5"/>
  <c r="F57" i="5"/>
  <c r="E57" i="5"/>
  <c r="D57" i="5"/>
  <c r="C57" i="5"/>
  <c r="B57" i="5"/>
  <c r="L56" i="5"/>
  <c r="K56" i="5"/>
  <c r="J56" i="5"/>
  <c r="I56" i="5"/>
  <c r="H56" i="5"/>
  <c r="G56" i="5"/>
  <c r="F56" i="5"/>
  <c r="E56" i="5"/>
  <c r="D56" i="5"/>
  <c r="C56" i="5"/>
  <c r="B56" i="5"/>
  <c r="L55" i="5"/>
  <c r="K55" i="5"/>
  <c r="J55" i="5"/>
  <c r="I55" i="5"/>
  <c r="H55" i="5"/>
  <c r="G55" i="5"/>
  <c r="F55" i="5"/>
  <c r="E55" i="5"/>
  <c r="D55" i="5"/>
  <c r="C55" i="5"/>
  <c r="B55" i="5"/>
  <c r="L54" i="5"/>
  <c r="K54" i="5"/>
  <c r="J54" i="5"/>
  <c r="I54" i="5"/>
  <c r="H54" i="5"/>
  <c r="G54" i="5"/>
  <c r="F54" i="5"/>
  <c r="E54" i="5"/>
  <c r="D54" i="5"/>
  <c r="C54" i="5"/>
  <c r="B54" i="5"/>
  <c r="L53" i="5"/>
  <c r="L61" i="5" s="1"/>
  <c r="K53" i="5"/>
  <c r="J53" i="5"/>
  <c r="I53" i="5"/>
  <c r="H53" i="5"/>
  <c r="H61" i="5" s="1"/>
  <c r="G53" i="5"/>
  <c r="F53" i="5"/>
  <c r="E53" i="5"/>
  <c r="D53" i="5"/>
  <c r="D61" i="5" s="1"/>
  <c r="C53" i="5"/>
  <c r="B53" i="5"/>
  <c r="L46" i="5"/>
  <c r="L47" i="5" s="1"/>
  <c r="K46" i="5"/>
  <c r="K47" i="5" s="1"/>
  <c r="J46" i="5"/>
  <c r="J47" i="5" s="1"/>
  <c r="I46" i="5"/>
  <c r="I47" i="5" s="1"/>
  <c r="H46" i="5"/>
  <c r="H47" i="5" s="1"/>
  <c r="G46" i="5"/>
  <c r="G47" i="5" s="1"/>
  <c r="F46" i="5"/>
  <c r="F47" i="5" s="1"/>
  <c r="E46" i="5"/>
  <c r="E47" i="5" s="1"/>
  <c r="D46" i="5"/>
  <c r="D47" i="5" s="1"/>
  <c r="C46" i="5"/>
  <c r="C47" i="5" s="1"/>
  <c r="B46" i="5"/>
  <c r="B47" i="5" s="1"/>
  <c r="L45" i="5"/>
  <c r="K45" i="5"/>
  <c r="J45" i="5"/>
  <c r="I45" i="5"/>
  <c r="H45" i="5"/>
  <c r="G45" i="5"/>
  <c r="F45" i="5"/>
  <c r="E45" i="5"/>
  <c r="D45" i="5"/>
  <c r="C45" i="5"/>
  <c r="B45" i="5"/>
  <c r="L36" i="5"/>
  <c r="K36" i="5"/>
  <c r="J36" i="5"/>
  <c r="I36" i="5"/>
  <c r="H36" i="5"/>
  <c r="G36" i="5"/>
  <c r="F36" i="5"/>
  <c r="E36" i="5"/>
  <c r="D36" i="5"/>
  <c r="C36" i="5"/>
  <c r="B36" i="5"/>
  <c r="L34" i="5"/>
  <c r="L35" i="5" s="1"/>
  <c r="K34" i="5"/>
  <c r="K35" i="5" s="1"/>
  <c r="J34" i="5"/>
  <c r="J35" i="5" s="1"/>
  <c r="I34" i="5"/>
  <c r="I35" i="5" s="1"/>
  <c r="H34" i="5"/>
  <c r="H35" i="5" s="1"/>
  <c r="G34" i="5"/>
  <c r="G35" i="5" s="1"/>
  <c r="F34" i="5"/>
  <c r="F35" i="5" s="1"/>
  <c r="E34" i="5"/>
  <c r="E35" i="5" s="1"/>
  <c r="D34" i="5"/>
  <c r="D35" i="5" s="1"/>
  <c r="C34" i="5"/>
  <c r="C35" i="5" s="1"/>
  <c r="B34" i="5"/>
  <c r="B35" i="5" s="1"/>
  <c r="L33" i="5"/>
  <c r="K33" i="5"/>
  <c r="J33" i="5"/>
  <c r="I33" i="5"/>
  <c r="H33" i="5"/>
  <c r="G33" i="5"/>
  <c r="F33" i="5"/>
  <c r="E33" i="5"/>
  <c r="D33" i="5"/>
  <c r="C33" i="5"/>
  <c r="B33" i="5"/>
  <c r="L22" i="5"/>
  <c r="K22" i="5"/>
  <c r="J22" i="5"/>
  <c r="I22" i="5"/>
  <c r="H22" i="5"/>
  <c r="G22" i="5"/>
  <c r="F22" i="5"/>
  <c r="E22" i="5"/>
  <c r="D22" i="5"/>
  <c r="C22" i="5"/>
  <c r="B22" i="5"/>
  <c r="L12" i="5"/>
  <c r="K12" i="5"/>
  <c r="J12" i="5"/>
  <c r="I12" i="5"/>
  <c r="H12" i="5"/>
  <c r="G12" i="5"/>
  <c r="F12" i="5"/>
  <c r="E12" i="5"/>
  <c r="D12" i="5"/>
  <c r="C12" i="5"/>
  <c r="B12" i="5"/>
  <c r="L11" i="5"/>
  <c r="K11" i="5"/>
  <c r="J11" i="5"/>
  <c r="I11" i="5"/>
  <c r="H11" i="5"/>
  <c r="G11" i="5"/>
  <c r="F11" i="5"/>
  <c r="E11" i="5"/>
  <c r="D11" i="5"/>
  <c r="C11" i="5"/>
  <c r="B11" i="5"/>
  <c r="E58" i="5" l="1"/>
  <c r="I58" i="5"/>
  <c r="B58" i="5"/>
  <c r="F58" i="5"/>
  <c r="J58" i="5"/>
  <c r="C59" i="5"/>
  <c r="C60" i="5" s="1"/>
  <c r="G59" i="5"/>
  <c r="G60" i="5" s="1"/>
  <c r="K59" i="5"/>
  <c r="K60" i="5" s="1"/>
  <c r="B70" i="5"/>
  <c r="F70" i="5"/>
  <c r="J70" i="5"/>
  <c r="B59" i="5"/>
  <c r="B60" i="5" s="1"/>
  <c r="F59" i="5"/>
  <c r="F60" i="5" s="1"/>
  <c r="J59" i="5"/>
  <c r="J60" i="5" s="1"/>
  <c r="C58" i="5"/>
  <c r="G58" i="5"/>
  <c r="K58" i="5"/>
  <c r="D59" i="5"/>
  <c r="D60" i="5" s="1"/>
  <c r="H59" i="5"/>
  <c r="H60" i="5" s="1"/>
  <c r="L59" i="5"/>
  <c r="L60" i="5" s="1"/>
  <c r="C71" i="5"/>
  <c r="C72" i="5" s="1"/>
  <c r="G71" i="5"/>
  <c r="G72" i="5" s="1"/>
  <c r="K71" i="5"/>
  <c r="K72" i="5" s="1"/>
  <c r="D70" i="5"/>
  <c r="H70" i="5"/>
  <c r="L70" i="5"/>
  <c r="E71" i="5"/>
  <c r="E72" i="5" s="1"/>
  <c r="I71" i="5"/>
  <c r="I72" i="5" s="1"/>
  <c r="C61" i="5"/>
  <c r="G61" i="5"/>
  <c r="K61" i="5"/>
  <c r="E61" i="5"/>
  <c r="I61" i="5"/>
  <c r="C70" i="5"/>
  <c r="G70" i="5"/>
  <c r="K70" i="5"/>
  <c r="D71" i="5"/>
  <c r="D72" i="5" s="1"/>
  <c r="H71" i="5"/>
  <c r="H72" i="5" s="1"/>
  <c r="L71" i="5"/>
  <c r="L72" i="5" s="1"/>
  <c r="B61" i="5"/>
  <c r="F61" i="5"/>
  <c r="J61" i="5"/>
  <c r="D58" i="5"/>
  <c r="H58" i="5"/>
  <c r="L58" i="5"/>
  <c r="E59" i="5"/>
  <c r="E60" i="5" s="1"/>
  <c r="I59" i="5"/>
  <c r="I60" i="5" s="1"/>
  <c r="B71" i="5"/>
  <c r="B72" i="5" s="1"/>
  <c r="F71" i="5"/>
  <c r="F72" i="5" s="1"/>
  <c r="J71" i="5"/>
  <c r="J72" i="5" s="1"/>
  <c r="AE13" i="4" l="1"/>
  <c r="AN11" i="4"/>
  <c r="AL6" i="4"/>
  <c r="AK14" i="4"/>
  <c r="AK13" i="4"/>
  <c r="AK12" i="4"/>
  <c r="AK11" i="4"/>
  <c r="AK10" i="4"/>
  <c r="AK9" i="4"/>
  <c r="AK8" i="4"/>
  <c r="AK7" i="4"/>
  <c r="AK6" i="4"/>
  <c r="AK5" i="4"/>
  <c r="AK4" i="4"/>
  <c r="AK3" i="4"/>
  <c r="AJ14" i="4"/>
  <c r="AJ13" i="4"/>
  <c r="AJ12" i="4"/>
  <c r="AJ11" i="4"/>
  <c r="AJ10" i="4"/>
  <c r="AJ9" i="4"/>
  <c r="AJ8" i="4"/>
  <c r="AJ7" i="4"/>
  <c r="AJ6" i="4"/>
  <c r="AJ5" i="4"/>
  <c r="AJ4" i="4"/>
  <c r="AJ3" i="4"/>
  <c r="AI14" i="4"/>
  <c r="AI13" i="4"/>
  <c r="AI12" i="4"/>
  <c r="AI11" i="4"/>
  <c r="AI10" i="4"/>
  <c r="AI9" i="4"/>
  <c r="AI8" i="4"/>
  <c r="AI7" i="4"/>
  <c r="AI6" i="4"/>
  <c r="AI5" i="4"/>
  <c r="AI4" i="4"/>
  <c r="AI3" i="4"/>
  <c r="AH14" i="4"/>
  <c r="AH13" i="4"/>
  <c r="AH12" i="4"/>
  <c r="AH11" i="4"/>
  <c r="AH10" i="4"/>
  <c r="AH9" i="4"/>
  <c r="AH8" i="4"/>
  <c r="AH7" i="4"/>
  <c r="AH6" i="4"/>
  <c r="AH5" i="4"/>
  <c r="AH4" i="4"/>
  <c r="AL9" i="4"/>
  <c r="AF6" i="4"/>
  <c r="AG3" i="4"/>
  <c r="AG11" i="4"/>
  <c r="AG4" i="4"/>
  <c r="AG5" i="4"/>
  <c r="AG6" i="4"/>
  <c r="AG7" i="4"/>
  <c r="AG8" i="4"/>
  <c r="AG9" i="4"/>
  <c r="AG10" i="4"/>
  <c r="AG12" i="4"/>
  <c r="AG13" i="4"/>
  <c r="AG14" i="4"/>
  <c r="AE6" i="4"/>
  <c r="Y6" i="4"/>
  <c r="AL41" i="4"/>
  <c r="AK53" i="4"/>
  <c r="AJ53" i="4"/>
  <c r="AI53" i="4"/>
  <c r="AH53" i="4"/>
  <c r="AG53" i="4"/>
  <c r="AF53" i="4"/>
  <c r="AE53" i="4"/>
  <c r="AD53" i="4"/>
  <c r="AC53" i="4"/>
  <c r="AB53" i="4"/>
  <c r="AA53" i="4"/>
  <c r="Z53" i="4"/>
  <c r="Y53" i="4"/>
  <c r="X53" i="4"/>
  <c r="W53" i="4"/>
  <c r="V53" i="4"/>
  <c r="U53" i="4"/>
  <c r="T53" i="4"/>
  <c r="S53" i="4"/>
  <c r="R53" i="4"/>
  <c r="Q53" i="4"/>
  <c r="P53" i="4"/>
  <c r="O53" i="4"/>
  <c r="N53" i="4"/>
  <c r="M53" i="4"/>
  <c r="L53" i="4"/>
  <c r="K53" i="4"/>
  <c r="J53" i="4"/>
  <c r="I53" i="4"/>
  <c r="H53" i="4"/>
  <c r="G53" i="4"/>
  <c r="F53" i="4"/>
  <c r="E53" i="4"/>
  <c r="D53" i="4"/>
  <c r="C53" i="4"/>
  <c r="AK52" i="4"/>
  <c r="AJ52" i="4"/>
  <c r="AI52" i="4"/>
  <c r="AH52" i="4"/>
  <c r="AG52" i="4"/>
  <c r="AF52" i="4"/>
  <c r="AE52" i="4"/>
  <c r="AD52" i="4"/>
  <c r="AC52" i="4"/>
  <c r="AB52" i="4"/>
  <c r="AA52" i="4"/>
  <c r="Z52" i="4"/>
  <c r="Y52" i="4"/>
  <c r="X52" i="4"/>
  <c r="W52" i="4"/>
  <c r="V52" i="4"/>
  <c r="U52" i="4"/>
  <c r="T52" i="4"/>
  <c r="S52" i="4"/>
  <c r="R52" i="4"/>
  <c r="Q52" i="4"/>
  <c r="P52" i="4"/>
  <c r="O52" i="4"/>
  <c r="N52" i="4"/>
  <c r="M52" i="4"/>
  <c r="L52" i="4"/>
  <c r="K52" i="4"/>
  <c r="J52" i="4"/>
  <c r="I52" i="4"/>
  <c r="H52" i="4"/>
  <c r="G52" i="4"/>
  <c r="F52" i="4"/>
  <c r="E52" i="4"/>
  <c r="D52" i="4"/>
  <c r="C52" i="4"/>
  <c r="AK51" i="4"/>
  <c r="AJ51" i="4"/>
  <c r="AI51" i="4"/>
  <c r="AH51" i="4"/>
  <c r="AG51" i="4"/>
  <c r="AF51" i="4"/>
  <c r="AE64" i="4" s="1"/>
  <c r="AD51" i="4"/>
  <c r="AC51" i="4"/>
  <c r="AC64" i="4" s="1"/>
  <c r="AB51" i="4"/>
  <c r="AA51" i="4"/>
  <c r="Z51" i="4"/>
  <c r="Y51" i="4"/>
  <c r="Y64" i="4" s="1"/>
  <c r="X51" i="4"/>
  <c r="W51" i="4"/>
  <c r="V51" i="4"/>
  <c r="U51" i="4"/>
  <c r="U64" i="4" s="1"/>
  <c r="T51" i="4"/>
  <c r="S51" i="4"/>
  <c r="R51" i="4"/>
  <c r="Q51" i="4"/>
  <c r="Q64" i="4" s="1"/>
  <c r="P51" i="4"/>
  <c r="O51" i="4"/>
  <c r="N51" i="4"/>
  <c r="M51" i="4"/>
  <c r="M64" i="4" s="1"/>
  <c r="L51" i="4"/>
  <c r="K51" i="4"/>
  <c r="J51" i="4"/>
  <c r="I51" i="4"/>
  <c r="I64" i="4" s="1"/>
  <c r="H51" i="4"/>
  <c r="G51" i="4"/>
  <c r="F51" i="4"/>
  <c r="E51" i="4"/>
  <c r="E64" i="4" s="1"/>
  <c r="D51" i="4"/>
  <c r="C51" i="4"/>
  <c r="AK50" i="4"/>
  <c r="AJ50" i="4"/>
  <c r="AI50" i="4"/>
  <c r="AH50" i="4"/>
  <c r="AG50" i="4"/>
  <c r="AF50" i="4"/>
  <c r="AE50" i="4"/>
  <c r="AD50" i="4"/>
  <c r="AC50" i="4"/>
  <c r="AB50" i="4"/>
  <c r="AA50" i="4"/>
  <c r="Z50" i="4"/>
  <c r="Y50" i="4"/>
  <c r="X50" i="4"/>
  <c r="W50" i="4"/>
  <c r="V50" i="4"/>
  <c r="U50" i="4"/>
  <c r="T50" i="4"/>
  <c r="S50" i="4"/>
  <c r="R50" i="4"/>
  <c r="Q50" i="4"/>
  <c r="P50" i="4"/>
  <c r="O50" i="4"/>
  <c r="N50" i="4"/>
  <c r="M50" i="4"/>
  <c r="L50" i="4"/>
  <c r="K50" i="4"/>
  <c r="J50" i="4"/>
  <c r="I50" i="4"/>
  <c r="H50" i="4"/>
  <c r="G50" i="4"/>
  <c r="F50" i="4"/>
  <c r="E50" i="4"/>
  <c r="D50" i="4"/>
  <c r="C50" i="4"/>
  <c r="AK49" i="4"/>
  <c r="AK62" i="4" s="1"/>
  <c r="AJ49" i="4"/>
  <c r="AI62" i="4" s="1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62" i="4" s="1"/>
  <c r="J49" i="4"/>
  <c r="I49" i="4"/>
  <c r="H49" i="4"/>
  <c r="G49" i="4"/>
  <c r="F49" i="4"/>
  <c r="E49" i="4"/>
  <c r="D49" i="4"/>
  <c r="C62" i="4" s="1"/>
  <c r="AK48" i="4"/>
  <c r="AJ48" i="4"/>
  <c r="AI48" i="4"/>
  <c r="AH48" i="4"/>
  <c r="AG61" i="4" s="1"/>
  <c r="AF48" i="4"/>
  <c r="AE61" i="4" s="1"/>
  <c r="AD48" i="4"/>
  <c r="AC48" i="4"/>
  <c r="AB48" i="4"/>
  <c r="AA48" i="4"/>
  <c r="Z48" i="4"/>
  <c r="Y48" i="4"/>
  <c r="X48" i="4"/>
  <c r="W48" i="4"/>
  <c r="V48" i="4"/>
  <c r="U61" i="4" s="1"/>
  <c r="T48" i="4"/>
  <c r="S48" i="4"/>
  <c r="R48" i="4"/>
  <c r="Q48" i="4"/>
  <c r="P48" i="4"/>
  <c r="O48" i="4"/>
  <c r="N48" i="4"/>
  <c r="M48" i="4"/>
  <c r="L48" i="4"/>
  <c r="K48" i="4"/>
  <c r="J48" i="4"/>
  <c r="I48" i="4"/>
  <c r="H48" i="4"/>
  <c r="G48" i="4"/>
  <c r="F48" i="4"/>
  <c r="E48" i="4"/>
  <c r="D48" i="4"/>
  <c r="C48" i="4"/>
  <c r="AK47" i="4"/>
  <c r="AK60" i="4" s="1"/>
  <c r="AJ47" i="4"/>
  <c r="AI60" i="4" s="1"/>
  <c r="AH47" i="4"/>
  <c r="AG47" i="4"/>
  <c r="AF47" i="4"/>
  <c r="AE60" i="4" s="1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C47" i="4"/>
  <c r="AK46" i="4"/>
  <c r="AJ46" i="4"/>
  <c r="AI59" i="4" s="1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D46" i="4"/>
  <c r="C46" i="4"/>
  <c r="AK45" i="4"/>
  <c r="AJ45" i="4"/>
  <c r="AI45" i="4"/>
  <c r="AH45" i="4"/>
  <c r="AG45" i="4"/>
  <c r="AF45" i="4"/>
  <c r="AE58" i="4" s="1"/>
  <c r="AD45" i="4"/>
  <c r="AC45" i="4"/>
  <c r="AB45" i="4"/>
  <c r="AA45" i="4"/>
  <c r="Z45" i="4"/>
  <c r="Y45" i="4"/>
  <c r="X45" i="4"/>
  <c r="W45" i="4"/>
  <c r="V45" i="4"/>
  <c r="U45" i="4"/>
  <c r="U58" i="4" s="1"/>
  <c r="T45" i="4"/>
  <c r="S45" i="4"/>
  <c r="R45" i="4"/>
  <c r="Q45" i="4"/>
  <c r="Q58" i="4" s="1"/>
  <c r="P45" i="4"/>
  <c r="O45" i="4"/>
  <c r="N45" i="4"/>
  <c r="M45" i="4"/>
  <c r="M58" i="4" s="1"/>
  <c r="L45" i="4"/>
  <c r="K45" i="4"/>
  <c r="J45" i="4"/>
  <c r="I45" i="4"/>
  <c r="I58" i="4" s="1"/>
  <c r="H45" i="4"/>
  <c r="G45" i="4"/>
  <c r="F45" i="4"/>
  <c r="E45" i="4"/>
  <c r="E58" i="4" s="1"/>
  <c r="D45" i="4"/>
  <c r="C45" i="4"/>
  <c r="AK44" i="4"/>
  <c r="AJ44" i="4"/>
  <c r="AI44" i="4"/>
  <c r="AH44" i="4"/>
  <c r="AG44" i="4"/>
  <c r="AF44" i="4"/>
  <c r="AE44" i="4"/>
  <c r="AD44" i="4"/>
  <c r="AC44" i="4"/>
  <c r="AB44" i="4"/>
  <c r="AA44" i="4"/>
  <c r="Z44" i="4"/>
  <c r="Y44" i="4"/>
  <c r="X44" i="4"/>
  <c r="W44" i="4"/>
  <c r="V44" i="4"/>
  <c r="U44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AJ43" i="4"/>
  <c r="AI43" i="4"/>
  <c r="AH43" i="4"/>
  <c r="AG43" i="4"/>
  <c r="AF43" i="4"/>
  <c r="AE43" i="4"/>
  <c r="AD43" i="4"/>
  <c r="AC43" i="4"/>
  <c r="AB43" i="4"/>
  <c r="AA43" i="4"/>
  <c r="AA56" i="4" s="1"/>
  <c r="Z43" i="4"/>
  <c r="Y43" i="4"/>
  <c r="X43" i="4"/>
  <c r="W43" i="4"/>
  <c r="W56" i="4" s="1"/>
  <c r="V43" i="4"/>
  <c r="U43" i="4"/>
  <c r="T43" i="4"/>
  <c r="S43" i="4"/>
  <c r="S56" i="4" s="1"/>
  <c r="R43" i="4"/>
  <c r="Q43" i="4"/>
  <c r="P43" i="4"/>
  <c r="O43" i="4"/>
  <c r="O56" i="4" s="1"/>
  <c r="N43" i="4"/>
  <c r="M43" i="4"/>
  <c r="L43" i="4"/>
  <c r="K43" i="4"/>
  <c r="K56" i="4" s="1"/>
  <c r="J43" i="4"/>
  <c r="I43" i="4"/>
  <c r="H43" i="4"/>
  <c r="G43" i="4"/>
  <c r="G56" i="4" s="1"/>
  <c r="F43" i="4"/>
  <c r="E43" i="4"/>
  <c r="D43" i="4"/>
  <c r="C43" i="4"/>
  <c r="C56" i="4" s="1"/>
  <c r="AK42" i="4"/>
  <c r="AK55" i="4" s="1"/>
  <c r="AJ42" i="4"/>
  <c r="AI42" i="4"/>
  <c r="AH42" i="4"/>
  <c r="AG42" i="4"/>
  <c r="AF42" i="4"/>
  <c r="AE42" i="4"/>
  <c r="AD42" i="4"/>
  <c r="AC42" i="4"/>
  <c r="AB42" i="4"/>
  <c r="AA42" i="4"/>
  <c r="Z42" i="4"/>
  <c r="Y42" i="4"/>
  <c r="X42" i="4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AK41" i="4"/>
  <c r="AJ41" i="4"/>
  <c r="AI41" i="4"/>
  <c r="AH41" i="4"/>
  <c r="AG41" i="4"/>
  <c r="AF41" i="4"/>
  <c r="AE41" i="4"/>
  <c r="AD41" i="4"/>
  <c r="AC41" i="4"/>
  <c r="AB41" i="4"/>
  <c r="AA41" i="4"/>
  <c r="Z41" i="4"/>
  <c r="Y41" i="4"/>
  <c r="X41" i="4"/>
  <c r="W41" i="4"/>
  <c r="V41" i="4"/>
  <c r="U41" i="4"/>
  <c r="T41" i="4"/>
  <c r="S41" i="4"/>
  <c r="R41" i="4"/>
  <c r="Q41" i="4"/>
  <c r="P41" i="4"/>
  <c r="O41" i="4"/>
  <c r="N41" i="4"/>
  <c r="M41" i="4"/>
  <c r="L41" i="4"/>
  <c r="K41" i="4"/>
  <c r="J41" i="4"/>
  <c r="I41" i="4"/>
  <c r="H41" i="4"/>
  <c r="G41" i="4"/>
  <c r="F41" i="4"/>
  <c r="E41" i="4"/>
  <c r="D41" i="4"/>
  <c r="C41" i="4"/>
  <c r="C20" i="4"/>
  <c r="C19" i="4"/>
  <c r="C18" i="4"/>
  <c r="C17" i="4"/>
  <c r="J17" i="4"/>
  <c r="J18" i="4"/>
  <c r="J19" i="4"/>
  <c r="J20" i="4"/>
  <c r="V20" i="4"/>
  <c r="U20" i="4"/>
  <c r="T20" i="4"/>
  <c r="S20" i="4"/>
  <c r="R20" i="4"/>
  <c r="Q20" i="4"/>
  <c r="P20" i="4"/>
  <c r="O20" i="4"/>
  <c r="N20" i="4"/>
  <c r="M20" i="4"/>
  <c r="L20" i="4"/>
  <c r="K20" i="4"/>
  <c r="I20" i="4"/>
  <c r="H20" i="4"/>
  <c r="G20" i="4"/>
  <c r="F20" i="4"/>
  <c r="E20" i="4"/>
  <c r="D20" i="4"/>
  <c r="B20" i="4"/>
  <c r="V19" i="4"/>
  <c r="U19" i="4"/>
  <c r="T19" i="4"/>
  <c r="S19" i="4"/>
  <c r="R19" i="4"/>
  <c r="Q19" i="4"/>
  <c r="P19" i="4"/>
  <c r="O19" i="4"/>
  <c r="N19" i="4"/>
  <c r="M19" i="4"/>
  <c r="L19" i="4"/>
  <c r="K19" i="4"/>
  <c r="I19" i="4"/>
  <c r="H19" i="4"/>
  <c r="G19" i="4"/>
  <c r="F19" i="4"/>
  <c r="E19" i="4"/>
  <c r="D19" i="4"/>
  <c r="B19" i="4"/>
  <c r="V18" i="4"/>
  <c r="U18" i="4"/>
  <c r="T18" i="4"/>
  <c r="S18" i="4"/>
  <c r="R18" i="4"/>
  <c r="Q18" i="4"/>
  <c r="P18" i="4"/>
  <c r="O18" i="4"/>
  <c r="N18" i="4"/>
  <c r="M18" i="4"/>
  <c r="L18" i="4"/>
  <c r="K18" i="4"/>
  <c r="I18" i="4"/>
  <c r="H18" i="4"/>
  <c r="G18" i="4"/>
  <c r="F18" i="4"/>
  <c r="E18" i="4"/>
  <c r="D18" i="4"/>
  <c r="B18" i="4"/>
  <c r="V17" i="4"/>
  <c r="U17" i="4"/>
  <c r="T17" i="4"/>
  <c r="S17" i="4"/>
  <c r="R17" i="4"/>
  <c r="Q17" i="4"/>
  <c r="P17" i="4"/>
  <c r="O17" i="4"/>
  <c r="N17" i="4"/>
  <c r="M17" i="4"/>
  <c r="L17" i="4"/>
  <c r="K17" i="4"/>
  <c r="I17" i="4"/>
  <c r="H17" i="4"/>
  <c r="G17" i="4"/>
  <c r="F17" i="4"/>
  <c r="E17" i="4"/>
  <c r="D17" i="4"/>
  <c r="B17" i="4"/>
  <c r="AO14" i="4"/>
  <c r="AN14" i="4"/>
  <c r="AM14" i="4"/>
  <c r="AL14" i="4"/>
  <c r="AF14" i="4"/>
  <c r="AE14" i="4"/>
  <c r="AD14" i="4"/>
  <c r="AC14" i="4"/>
  <c r="AB14" i="4"/>
  <c r="AA14" i="4"/>
  <c r="Z14" i="4"/>
  <c r="Y14" i="4"/>
  <c r="X14" i="4"/>
  <c r="AO13" i="4"/>
  <c r="AN13" i="4"/>
  <c r="AM13" i="4"/>
  <c r="AL13" i="4"/>
  <c r="AF13" i="4"/>
  <c r="AD13" i="4"/>
  <c r="AC13" i="4"/>
  <c r="AB13" i="4"/>
  <c r="AA13" i="4"/>
  <c r="Z13" i="4"/>
  <c r="Y13" i="4"/>
  <c r="X13" i="4"/>
  <c r="AO12" i="4"/>
  <c r="AN12" i="4"/>
  <c r="AM12" i="4"/>
  <c r="AL12" i="4"/>
  <c r="AF12" i="4"/>
  <c r="AE12" i="4"/>
  <c r="AD12" i="4"/>
  <c r="AC12" i="4"/>
  <c r="AB12" i="4"/>
  <c r="AA12" i="4"/>
  <c r="Z12" i="4"/>
  <c r="Y12" i="4"/>
  <c r="X12" i="4"/>
  <c r="AO11" i="4"/>
  <c r="AM11" i="4"/>
  <c r="AL11" i="4"/>
  <c r="AF11" i="4"/>
  <c r="AE11" i="4"/>
  <c r="AD11" i="4"/>
  <c r="AC11" i="4"/>
  <c r="AB11" i="4"/>
  <c r="AA11" i="4"/>
  <c r="Z11" i="4"/>
  <c r="Y11" i="4"/>
  <c r="X11" i="4"/>
  <c r="AO10" i="4"/>
  <c r="AN10" i="4"/>
  <c r="AM10" i="4"/>
  <c r="AL10" i="4"/>
  <c r="AF10" i="4"/>
  <c r="AE10" i="4"/>
  <c r="AD10" i="4"/>
  <c r="AC10" i="4"/>
  <c r="AB10" i="4"/>
  <c r="AA10" i="4"/>
  <c r="Z10" i="4"/>
  <c r="Y10" i="4"/>
  <c r="X10" i="4"/>
  <c r="AO9" i="4"/>
  <c r="AN9" i="4"/>
  <c r="AM9" i="4"/>
  <c r="AF9" i="4"/>
  <c r="AE9" i="4"/>
  <c r="AD9" i="4"/>
  <c r="AC9" i="4"/>
  <c r="AB9" i="4"/>
  <c r="AA9" i="4"/>
  <c r="Z9" i="4"/>
  <c r="Y9" i="4"/>
  <c r="X9" i="4"/>
  <c r="AO8" i="4"/>
  <c r="AN8" i="4"/>
  <c r="AM8" i="4"/>
  <c r="AL8" i="4"/>
  <c r="AF8" i="4"/>
  <c r="AE8" i="4"/>
  <c r="AD8" i="4"/>
  <c r="AC8" i="4"/>
  <c r="AB8" i="4"/>
  <c r="AA8" i="4"/>
  <c r="Z8" i="4"/>
  <c r="Y8" i="4"/>
  <c r="X8" i="4"/>
  <c r="AO7" i="4"/>
  <c r="AN7" i="4"/>
  <c r="AM7" i="4"/>
  <c r="AL7" i="4"/>
  <c r="AF7" i="4"/>
  <c r="AE7" i="4"/>
  <c r="AD7" i="4"/>
  <c r="AC7" i="4"/>
  <c r="AB7" i="4"/>
  <c r="AA7" i="4"/>
  <c r="Z7" i="4"/>
  <c r="Y7" i="4"/>
  <c r="X7" i="4"/>
  <c r="AO6" i="4"/>
  <c r="AN6" i="4"/>
  <c r="AM6" i="4"/>
  <c r="AD6" i="4"/>
  <c r="AC6" i="4"/>
  <c r="AB6" i="4"/>
  <c r="AA6" i="4"/>
  <c r="Z6" i="4"/>
  <c r="X6" i="4"/>
  <c r="AO5" i="4"/>
  <c r="AN5" i="4"/>
  <c r="AM5" i="4"/>
  <c r="AL5" i="4"/>
  <c r="AF5" i="4"/>
  <c r="AE5" i="4"/>
  <c r="AD5" i="4"/>
  <c r="AC5" i="4"/>
  <c r="AB5" i="4"/>
  <c r="AA5" i="4"/>
  <c r="Z5" i="4"/>
  <c r="Y5" i="4"/>
  <c r="X5" i="4"/>
  <c r="AO4" i="4"/>
  <c r="AN4" i="4"/>
  <c r="AM4" i="4"/>
  <c r="AL4" i="4"/>
  <c r="AF4" i="4"/>
  <c r="AE4" i="4"/>
  <c r="AD4" i="4"/>
  <c r="AC4" i="4"/>
  <c r="AB4" i="4"/>
  <c r="AA4" i="4"/>
  <c r="Z4" i="4"/>
  <c r="Y4" i="4"/>
  <c r="X4" i="4"/>
  <c r="AO3" i="4"/>
  <c r="AN3" i="4"/>
  <c r="AM3" i="4"/>
  <c r="AL3" i="4"/>
  <c r="AH3" i="4"/>
  <c r="AF3" i="4"/>
  <c r="AE3" i="4"/>
  <c r="AD3" i="4"/>
  <c r="AC3" i="4"/>
  <c r="AB3" i="4"/>
  <c r="AA3" i="4"/>
  <c r="Z3" i="4"/>
  <c r="Y3" i="4"/>
  <c r="X3" i="4"/>
  <c r="AK63" i="4" l="1"/>
  <c r="AE56" i="4"/>
  <c r="AI56" i="4"/>
  <c r="Y58" i="4"/>
  <c r="AC58" i="4"/>
  <c r="AC68" i="4" s="1"/>
  <c r="AC73" i="4" s="1"/>
  <c r="Y60" i="4"/>
  <c r="AC60" i="4"/>
  <c r="Y61" i="4"/>
  <c r="AC61" i="4"/>
  <c r="AI61" i="4"/>
  <c r="C55" i="4"/>
  <c r="G55" i="4"/>
  <c r="K55" i="4"/>
  <c r="O55" i="4"/>
  <c r="S55" i="4"/>
  <c r="W55" i="4"/>
  <c r="AA55" i="4"/>
  <c r="AA68" i="4" s="1"/>
  <c r="AA74" i="4" s="1"/>
  <c r="AE55" i="4"/>
  <c r="AI55" i="4"/>
  <c r="E57" i="4"/>
  <c r="I57" i="4"/>
  <c r="I68" i="4" s="1"/>
  <c r="I73" i="4" s="1"/>
  <c r="M57" i="4"/>
  <c r="Q57" i="4"/>
  <c r="U57" i="4"/>
  <c r="Y57" i="4"/>
  <c r="Y68" i="4" s="1"/>
  <c r="Y72" i="4" s="1"/>
  <c r="AC57" i="4"/>
  <c r="AG57" i="4"/>
  <c r="AK57" i="4"/>
  <c r="E61" i="4"/>
  <c r="I61" i="4"/>
  <c r="M61" i="4"/>
  <c r="Q61" i="4"/>
  <c r="E63" i="4"/>
  <c r="I63" i="4"/>
  <c r="M63" i="4"/>
  <c r="Q63" i="4"/>
  <c r="U63" i="4"/>
  <c r="Y63" i="4"/>
  <c r="AC63" i="4"/>
  <c r="AG63" i="4"/>
  <c r="E56" i="4"/>
  <c r="I56" i="4"/>
  <c r="M56" i="4"/>
  <c r="Q56" i="4"/>
  <c r="U56" i="4"/>
  <c r="Y56" i="4"/>
  <c r="AC56" i="4"/>
  <c r="AG56" i="4"/>
  <c r="C58" i="4"/>
  <c r="G58" i="4"/>
  <c r="K58" i="4"/>
  <c r="O58" i="4"/>
  <c r="S58" i="4"/>
  <c r="S75" i="4" s="1"/>
  <c r="W58" i="4"/>
  <c r="AA58" i="4"/>
  <c r="Y59" i="4"/>
  <c r="AC59" i="4"/>
  <c r="AG59" i="4"/>
  <c r="W60" i="4"/>
  <c r="AA60" i="4"/>
  <c r="C64" i="4"/>
  <c r="G64" i="4"/>
  <c r="K64" i="4"/>
  <c r="O64" i="4"/>
  <c r="S64" i="4"/>
  <c r="W64" i="4"/>
  <c r="AA64" i="4"/>
  <c r="E55" i="4"/>
  <c r="I55" i="4"/>
  <c r="M55" i="4"/>
  <c r="M68" i="4" s="1"/>
  <c r="M74" i="4" s="1"/>
  <c r="Q55" i="4"/>
  <c r="Q68" i="4" s="1"/>
  <c r="Q72" i="4" s="1"/>
  <c r="U55" i="4"/>
  <c r="U68" i="4" s="1"/>
  <c r="U74" i="4" s="1"/>
  <c r="Y55" i="4"/>
  <c r="AC55" i="4"/>
  <c r="AG55" i="4"/>
  <c r="C57" i="4"/>
  <c r="C68" i="4" s="1"/>
  <c r="C73" i="4" s="1"/>
  <c r="G57" i="4"/>
  <c r="K57" i="4"/>
  <c r="O57" i="4"/>
  <c r="S57" i="4"/>
  <c r="S68" i="4" s="1"/>
  <c r="S73" i="4" s="1"/>
  <c r="W57" i="4"/>
  <c r="AA57" i="4"/>
  <c r="AE57" i="4"/>
  <c r="AE68" i="4" s="1"/>
  <c r="AE74" i="4" s="1"/>
  <c r="AI57" i="4"/>
  <c r="C61" i="4"/>
  <c r="G61" i="4"/>
  <c r="K61" i="4"/>
  <c r="O61" i="4"/>
  <c r="S61" i="4"/>
  <c r="M62" i="4"/>
  <c r="Q62" i="4"/>
  <c r="U62" i="4"/>
  <c r="C63" i="4"/>
  <c r="G63" i="4"/>
  <c r="K63" i="4"/>
  <c r="O63" i="4"/>
  <c r="S63" i="4"/>
  <c r="W63" i="4"/>
  <c r="AA63" i="4"/>
  <c r="AE63" i="4"/>
  <c r="AI63" i="4"/>
  <c r="W59" i="4"/>
  <c r="AA59" i="4"/>
  <c r="AE59" i="4"/>
  <c r="W61" i="4"/>
  <c r="AA61" i="4"/>
  <c r="AK61" i="4"/>
  <c r="O62" i="4"/>
  <c r="S62" i="4"/>
  <c r="AG62" i="4"/>
  <c r="AA18" i="4"/>
  <c r="AG19" i="4"/>
  <c r="AK19" i="4"/>
  <c r="AO19" i="4"/>
  <c r="AA19" i="4"/>
  <c r="S60" i="4"/>
  <c r="E62" i="4"/>
  <c r="AG64" i="4"/>
  <c r="K65" i="4"/>
  <c r="Y65" i="4"/>
  <c r="E66" i="4"/>
  <c r="AG66" i="4"/>
  <c r="AG58" i="4"/>
  <c r="E59" i="4"/>
  <c r="K59" i="4"/>
  <c r="S59" i="4"/>
  <c r="AG60" i="4"/>
  <c r="Y62" i="4"/>
  <c r="O68" i="4"/>
  <c r="O73" i="4" s="1"/>
  <c r="G68" i="4"/>
  <c r="G73" i="4" s="1"/>
  <c r="W68" i="4"/>
  <c r="W73" i="4" s="1"/>
  <c r="E68" i="4"/>
  <c r="E72" i="4" s="1"/>
  <c r="C59" i="4"/>
  <c r="Q59" i="4"/>
  <c r="E60" i="4"/>
  <c r="K60" i="4"/>
  <c r="E65" i="4"/>
  <c r="S65" i="4"/>
  <c r="AG65" i="4"/>
  <c r="K66" i="4"/>
  <c r="S66" i="4"/>
  <c r="Y66" i="4"/>
  <c r="AK58" i="4"/>
  <c r="I59" i="4"/>
  <c r="O59" i="4"/>
  <c r="C60" i="4"/>
  <c r="G60" i="4"/>
  <c r="M60" i="4"/>
  <c r="Q60" i="4"/>
  <c r="U60" i="4"/>
  <c r="G62" i="4"/>
  <c r="AC62" i="4"/>
  <c r="AI64" i="4"/>
  <c r="C65" i="4"/>
  <c r="G65" i="4"/>
  <c r="M65" i="4"/>
  <c r="Q65" i="4"/>
  <c r="U65" i="4"/>
  <c r="W65" i="4"/>
  <c r="AA65" i="4"/>
  <c r="AE65" i="4"/>
  <c r="AI65" i="4"/>
  <c r="C66" i="4"/>
  <c r="G66" i="4"/>
  <c r="M66" i="4"/>
  <c r="Q66" i="4"/>
  <c r="U66" i="4"/>
  <c r="W66" i="4"/>
  <c r="AA66" i="4"/>
  <c r="AE66" i="4"/>
  <c r="AI66" i="4"/>
  <c r="AI69" i="4"/>
  <c r="AI76" i="4" s="1"/>
  <c r="AI58" i="4"/>
  <c r="AI68" i="4" s="1"/>
  <c r="AI74" i="4" s="1"/>
  <c r="G59" i="4"/>
  <c r="M59" i="4"/>
  <c r="U59" i="4"/>
  <c r="AK59" i="4"/>
  <c r="I60" i="4"/>
  <c r="O60" i="4"/>
  <c r="I62" i="4"/>
  <c r="W62" i="4"/>
  <c r="AA62" i="4"/>
  <c r="AA69" i="4" s="1"/>
  <c r="AE62" i="4"/>
  <c r="AK64" i="4"/>
  <c r="I65" i="4"/>
  <c r="O65" i="4"/>
  <c r="AC65" i="4"/>
  <c r="AK65" i="4"/>
  <c r="I66" i="4"/>
  <c r="O66" i="4"/>
  <c r="AC66" i="4"/>
  <c r="AK66" i="4"/>
  <c r="Z19" i="4"/>
  <c r="AE16" i="4"/>
  <c r="AX3" i="4" s="1"/>
  <c r="AH19" i="4"/>
  <c r="AJ18" i="4"/>
  <c r="AH20" i="4"/>
  <c r="AK18" i="4"/>
  <c r="AD19" i="4"/>
  <c r="AL19" i="4"/>
  <c r="Y18" i="4"/>
  <c r="AC18" i="4"/>
  <c r="AF18" i="4"/>
  <c r="AN18" i="4"/>
  <c r="AA20" i="4"/>
  <c r="AD20" i="4"/>
  <c r="AL20" i="4"/>
  <c r="AN17" i="4"/>
  <c r="Z18" i="4"/>
  <c r="AO18" i="4"/>
  <c r="AC16" i="4"/>
  <c r="AV9" i="4" s="1"/>
  <c r="Y16" i="4"/>
  <c r="AR13" i="4" s="1"/>
  <c r="Y17" i="4"/>
  <c r="AF17" i="4"/>
  <c r="Y19" i="4"/>
  <c r="AC19" i="4"/>
  <c r="AF19" i="4"/>
  <c r="AJ19" i="4"/>
  <c r="AN19" i="4"/>
  <c r="AB20" i="4"/>
  <c r="AM20" i="4"/>
  <c r="AG16" i="4"/>
  <c r="AZ8" i="4" s="1"/>
  <c r="AG17" i="4"/>
  <c r="AK16" i="4"/>
  <c r="BD3" i="4" s="1"/>
  <c r="AK17" i="4"/>
  <c r="AO16" i="4"/>
  <c r="BH5" i="4" s="1"/>
  <c r="AO17" i="4"/>
  <c r="X18" i="4"/>
  <c r="AB18" i="4"/>
  <c r="AE18" i="4"/>
  <c r="AI18" i="4"/>
  <c r="AM18" i="4"/>
  <c r="Z16" i="4"/>
  <c r="AS10" i="4" s="1"/>
  <c r="Z17" i="4"/>
  <c r="AB16" i="4"/>
  <c r="AU4" i="4" s="1"/>
  <c r="AI20" i="4"/>
  <c r="AA16" i="4"/>
  <c r="AT4" i="4" s="1"/>
  <c r="AA17" i="4"/>
  <c r="AD16" i="4"/>
  <c r="AW9" i="4" s="1"/>
  <c r="AD17" i="4"/>
  <c r="AH16" i="4"/>
  <c r="BA11" i="4" s="1"/>
  <c r="AH17" i="4"/>
  <c r="AL16" i="4"/>
  <c r="BE4" i="4" s="1"/>
  <c r="AL17" i="4"/>
  <c r="AT9" i="4"/>
  <c r="AC17" i="4"/>
  <c r="X20" i="4"/>
  <c r="AG18" i="4"/>
  <c r="X17" i="4"/>
  <c r="AB17" i="4"/>
  <c r="AE17" i="4"/>
  <c r="AI17" i="4"/>
  <c r="AM17" i="4"/>
  <c r="X19" i="4"/>
  <c r="AB19" i="4"/>
  <c r="AE19" i="4"/>
  <c r="AI19" i="4"/>
  <c r="AM19" i="4"/>
  <c r="AI16" i="4"/>
  <c r="BB14" i="4" s="1"/>
  <c r="AF16" i="4"/>
  <c r="AY7" i="4" s="1"/>
  <c r="AJ16" i="4"/>
  <c r="BC10" i="4" s="1"/>
  <c r="AN16" i="4"/>
  <c r="BG3" i="4" s="1"/>
  <c r="AD18" i="4"/>
  <c r="AH18" i="4"/>
  <c r="AL18" i="4"/>
  <c r="Z20" i="4"/>
  <c r="AG20" i="4"/>
  <c r="AK20" i="4"/>
  <c r="AO20" i="4"/>
  <c r="X16" i="4"/>
  <c r="AQ12" i="4" s="1"/>
  <c r="AM16" i="4"/>
  <c r="BF12" i="4" s="1"/>
  <c r="AJ17" i="4"/>
  <c r="AE20" i="4"/>
  <c r="Y20" i="4"/>
  <c r="AC20" i="4"/>
  <c r="AF20" i="4"/>
  <c r="AJ20" i="4"/>
  <c r="AN20" i="4"/>
  <c r="AK68" i="4" l="1"/>
  <c r="AE69" i="4"/>
  <c r="K68" i="4"/>
  <c r="K75" i="4" s="1"/>
  <c r="AA75" i="4"/>
  <c r="S74" i="4"/>
  <c r="S72" i="4"/>
  <c r="Y69" i="4"/>
  <c r="Y77" i="4" s="1"/>
  <c r="E73" i="4"/>
  <c r="AG70" i="4"/>
  <c r="AG80" i="4" s="1"/>
  <c r="AG68" i="4"/>
  <c r="AG73" i="4" s="1"/>
  <c r="E75" i="4"/>
  <c r="AX10" i="4"/>
  <c r="AX9" i="4"/>
  <c r="AX7" i="4"/>
  <c r="W70" i="4"/>
  <c r="W81" i="4" s="1"/>
  <c r="AE70" i="4"/>
  <c r="AE80" i="4" s="1"/>
  <c r="Q70" i="4"/>
  <c r="Q80" i="4" s="1"/>
  <c r="E74" i="4"/>
  <c r="K70" i="4"/>
  <c r="K82" i="4" s="1"/>
  <c r="G75" i="4"/>
  <c r="G74" i="4"/>
  <c r="AI79" i="4"/>
  <c r="S69" i="4"/>
  <c r="S77" i="4" s="1"/>
  <c r="I75" i="4"/>
  <c r="K74" i="4"/>
  <c r="W75" i="4"/>
  <c r="G70" i="4"/>
  <c r="G83" i="4" s="1"/>
  <c r="O75" i="4"/>
  <c r="K69" i="4"/>
  <c r="K78" i="4" s="1"/>
  <c r="AG69" i="4"/>
  <c r="AG78" i="4" s="1"/>
  <c r="AI77" i="4"/>
  <c r="AG74" i="4"/>
  <c r="AG72" i="4"/>
  <c r="AX12" i="4"/>
  <c r="I70" i="4"/>
  <c r="I80" i="4" s="1"/>
  <c r="AI78" i="4"/>
  <c r="K81" i="4"/>
  <c r="AE77" i="4"/>
  <c r="AE76" i="4"/>
  <c r="AK73" i="4"/>
  <c r="AK72" i="4"/>
  <c r="AK74" i="4"/>
  <c r="C70" i="4"/>
  <c r="C81" i="4" s="1"/>
  <c r="C74" i="4"/>
  <c r="U72" i="4"/>
  <c r="Q74" i="4"/>
  <c r="O72" i="4"/>
  <c r="U75" i="4"/>
  <c r="O70" i="4"/>
  <c r="O81" i="4" s="1"/>
  <c r="AE72" i="4"/>
  <c r="Y75" i="4"/>
  <c r="Y74" i="4"/>
  <c r="W72" i="4"/>
  <c r="AE75" i="4"/>
  <c r="Y73" i="4"/>
  <c r="W74" i="4"/>
  <c r="AA77" i="4"/>
  <c r="AA78" i="4"/>
  <c r="AA76" i="4"/>
  <c r="AG81" i="4"/>
  <c r="Q69" i="4"/>
  <c r="Q76" i="4" s="1"/>
  <c r="AI73" i="4"/>
  <c r="AE79" i="4"/>
  <c r="G69" i="4"/>
  <c r="G78" i="4" s="1"/>
  <c r="AC74" i="4"/>
  <c r="AA70" i="4"/>
  <c r="U70" i="4"/>
  <c r="AC75" i="4"/>
  <c r="I69" i="4"/>
  <c r="I78" i="4" s="1"/>
  <c r="K83" i="4"/>
  <c r="C69" i="4"/>
  <c r="C76" i="4" s="1"/>
  <c r="AA73" i="4"/>
  <c r="K73" i="4"/>
  <c r="K72" i="4"/>
  <c r="M75" i="4"/>
  <c r="AE73" i="4"/>
  <c r="AI72" i="4"/>
  <c r="M72" i="4"/>
  <c r="AG75" i="4"/>
  <c r="AC72" i="4"/>
  <c r="AA72" i="4"/>
  <c r="G72" i="4"/>
  <c r="Q75" i="4"/>
  <c r="I74" i="4"/>
  <c r="M69" i="4"/>
  <c r="M77" i="4" s="1"/>
  <c r="O69" i="4"/>
  <c r="O76" i="4" s="1"/>
  <c r="AA79" i="4"/>
  <c r="AK69" i="4"/>
  <c r="AI75" i="4"/>
  <c r="AI70" i="4"/>
  <c r="AI80" i="4" s="1"/>
  <c r="AK75" i="4"/>
  <c r="AC69" i="4"/>
  <c r="AC79" i="4" s="1"/>
  <c r="Q73" i="4"/>
  <c r="U73" i="4"/>
  <c r="C72" i="4"/>
  <c r="O74" i="4"/>
  <c r="AE78" i="4"/>
  <c r="M73" i="4"/>
  <c r="C75" i="4"/>
  <c r="I72" i="4"/>
  <c r="U69" i="4"/>
  <c r="U76" i="4" s="1"/>
  <c r="W69" i="4"/>
  <c r="W79" i="4" s="1"/>
  <c r="M70" i="4"/>
  <c r="M82" i="4" s="1"/>
  <c r="E69" i="4"/>
  <c r="E77" i="4" s="1"/>
  <c r="AK70" i="4"/>
  <c r="AK80" i="4" s="1"/>
  <c r="AC70" i="4"/>
  <c r="S70" i="4"/>
  <c r="S83" i="4" s="1"/>
  <c r="E70" i="4"/>
  <c r="Y70" i="4"/>
  <c r="AX5" i="4"/>
  <c r="AX6" i="4"/>
  <c r="AX14" i="4"/>
  <c r="AX11" i="4"/>
  <c r="BD13" i="4"/>
  <c r="AR10" i="4"/>
  <c r="AZ10" i="4"/>
  <c r="AX8" i="4"/>
  <c r="AX13" i="4"/>
  <c r="AV11" i="4"/>
  <c r="AX4" i="4"/>
  <c r="BA13" i="4"/>
  <c r="AZ12" i="4"/>
  <c r="AT11" i="4"/>
  <c r="BH12" i="4"/>
  <c r="AZ13" i="4"/>
  <c r="AV14" i="4"/>
  <c r="BE13" i="4"/>
  <c r="BH14" i="4"/>
  <c r="AV12" i="4"/>
  <c r="BH7" i="4"/>
  <c r="AR14" i="4"/>
  <c r="AR9" i="4"/>
  <c r="AZ11" i="4"/>
  <c r="AZ14" i="4"/>
  <c r="AV5" i="4"/>
  <c r="AZ9" i="4"/>
  <c r="BD7" i="4"/>
  <c r="BD11" i="4"/>
  <c r="AU6" i="4"/>
  <c r="BB8" i="4"/>
  <c r="BH9" i="4"/>
  <c r="AT13" i="4"/>
  <c r="BD14" i="4"/>
  <c r="AT6" i="4"/>
  <c r="AR5" i="4"/>
  <c r="AQ8" i="4"/>
  <c r="BC8" i="4"/>
  <c r="BC7" i="4"/>
  <c r="AV10" i="4"/>
  <c r="AU8" i="4"/>
  <c r="AU14" i="4"/>
  <c r="AU10" i="4"/>
  <c r="AV3" i="4"/>
  <c r="AU11" i="4"/>
  <c r="BH8" i="4"/>
  <c r="AV8" i="4"/>
  <c r="AV13" i="4"/>
  <c r="BH10" i="4"/>
  <c r="AU12" i="4"/>
  <c r="AQ11" i="4"/>
  <c r="BF4" i="4"/>
  <c r="BH3" i="4"/>
  <c r="AR7" i="4"/>
  <c r="BD9" i="4"/>
  <c r="BD12" i="4"/>
  <c r="BF8" i="4"/>
  <c r="BF13" i="4"/>
  <c r="BF11" i="4"/>
  <c r="BD8" i="4"/>
  <c r="AR11" i="4"/>
  <c r="BH11" i="4"/>
  <c r="AY10" i="4"/>
  <c r="AU13" i="4"/>
  <c r="BH13" i="4"/>
  <c r="AR12" i="4"/>
  <c r="AR20" i="4" s="1"/>
  <c r="AU9" i="4"/>
  <c r="AR3" i="4"/>
  <c r="BD10" i="4"/>
  <c r="AV4" i="4"/>
  <c r="AV6" i="4"/>
  <c r="AR6" i="4"/>
  <c r="AV7" i="4"/>
  <c r="AR8" i="4"/>
  <c r="AR4" i="4"/>
  <c r="BG12" i="4"/>
  <c r="AW8" i="4"/>
  <c r="AW10" i="4"/>
  <c r="AW12" i="4"/>
  <c r="AW14" i="4"/>
  <c r="AW7" i="4"/>
  <c r="AW5" i="4"/>
  <c r="AW3" i="4"/>
  <c r="AS6" i="4"/>
  <c r="AS4" i="4"/>
  <c r="AS12" i="4"/>
  <c r="BC11" i="4"/>
  <c r="BC9" i="4"/>
  <c r="BC13" i="4"/>
  <c r="BC6" i="4"/>
  <c r="BC4" i="4"/>
  <c r="BB7" i="4"/>
  <c r="BB5" i="4"/>
  <c r="BB3" i="4"/>
  <c r="BC12" i="4"/>
  <c r="BF10" i="4"/>
  <c r="AQ10" i="4"/>
  <c r="BB9" i="4"/>
  <c r="AY3" i="4"/>
  <c r="BE11" i="4"/>
  <c r="BG8" i="4"/>
  <c r="BG14" i="4"/>
  <c r="BB11" i="4"/>
  <c r="AQ14" i="4"/>
  <c r="BB4" i="4"/>
  <c r="AQ4" i="4"/>
  <c r="AS7" i="4"/>
  <c r="BB6" i="4"/>
  <c r="AZ6" i="4"/>
  <c r="AZ4" i="4"/>
  <c r="BC3" i="4"/>
  <c r="AS5" i="4"/>
  <c r="BG13" i="4"/>
  <c r="BG11" i="4"/>
  <c r="BG6" i="4"/>
  <c r="BG9" i="4"/>
  <c r="BG4" i="4"/>
  <c r="BE12" i="4"/>
  <c r="BE10" i="4"/>
  <c r="BE14" i="4"/>
  <c r="BE8" i="4"/>
  <c r="BE7" i="4"/>
  <c r="BE3" i="4"/>
  <c r="BE5" i="4"/>
  <c r="AW13" i="4"/>
  <c r="AY9" i="4"/>
  <c r="AY11" i="4"/>
  <c r="AY13" i="4"/>
  <c r="AY6" i="4"/>
  <c r="AY4" i="4"/>
  <c r="AS14" i="4"/>
  <c r="AY12" i="4"/>
  <c r="BB10" i="4"/>
  <c r="BF14" i="4"/>
  <c r="AW11" i="4"/>
  <c r="BC14" i="4"/>
  <c r="BE9" i="4"/>
  <c r="AS8" i="4"/>
  <c r="BA10" i="4"/>
  <c r="BA12" i="4"/>
  <c r="BA7" i="4"/>
  <c r="BA14" i="4"/>
  <c r="BA8" i="4"/>
  <c r="BA3" i="4"/>
  <c r="BA5" i="4"/>
  <c r="AT14" i="4"/>
  <c r="AT7" i="4"/>
  <c r="AT8" i="4"/>
  <c r="AT12" i="4"/>
  <c r="AT10" i="4"/>
  <c r="AT3" i="4"/>
  <c r="AT5" i="4"/>
  <c r="BB13" i="4"/>
  <c r="AS3" i="4"/>
  <c r="BC5" i="4"/>
  <c r="BA4" i="4"/>
  <c r="BD6" i="4"/>
  <c r="BD4" i="4"/>
  <c r="BG5" i="4"/>
  <c r="BE6" i="4"/>
  <c r="BD5" i="4"/>
  <c r="AW6" i="4"/>
  <c r="BF7" i="4"/>
  <c r="BF5" i="4"/>
  <c r="BF3" i="4"/>
  <c r="AS11" i="4"/>
  <c r="AS9" i="4"/>
  <c r="AQ7" i="4"/>
  <c r="AQ5" i="4"/>
  <c r="AQ3" i="4"/>
  <c r="BG10" i="4"/>
  <c r="AS13" i="4"/>
  <c r="BF9" i="4"/>
  <c r="AQ9" i="4"/>
  <c r="AY14" i="4"/>
  <c r="BB12" i="4"/>
  <c r="BA9" i="4"/>
  <c r="AQ13" i="4"/>
  <c r="AY8" i="4"/>
  <c r="AU7" i="4"/>
  <c r="AU5" i="4"/>
  <c r="AU3" i="4"/>
  <c r="AZ7" i="4"/>
  <c r="BF6" i="4"/>
  <c r="AQ6" i="4"/>
  <c r="AW4" i="4"/>
  <c r="BH6" i="4"/>
  <c r="BH4" i="4"/>
  <c r="AZ3" i="4"/>
  <c r="BG7" i="4"/>
  <c r="BA6" i="4"/>
  <c r="AZ5" i="4"/>
  <c r="AY5" i="4"/>
  <c r="AG83" i="4" l="1"/>
  <c r="Q82" i="4"/>
  <c r="AG82" i="4"/>
  <c r="AE81" i="4"/>
  <c r="Y76" i="4"/>
  <c r="Y78" i="4"/>
  <c r="K80" i="4"/>
  <c r="AX19" i="4"/>
  <c r="AE82" i="4"/>
  <c r="Y79" i="4"/>
  <c r="AE83" i="4"/>
  <c r="C80" i="4"/>
  <c r="Q81" i="4"/>
  <c r="W82" i="4"/>
  <c r="AX17" i="4"/>
  <c r="W83" i="4"/>
  <c r="O82" i="4"/>
  <c r="Q83" i="4"/>
  <c r="I83" i="4"/>
  <c r="W80" i="4"/>
  <c r="G81" i="4"/>
  <c r="S76" i="4"/>
  <c r="AG77" i="4"/>
  <c r="AG79" i="4"/>
  <c r="S79" i="4"/>
  <c r="S78" i="4"/>
  <c r="C83" i="4"/>
  <c r="O80" i="4"/>
  <c r="G80" i="4"/>
  <c r="G79" i="4"/>
  <c r="G82" i="4"/>
  <c r="O83" i="4"/>
  <c r="C82" i="4"/>
  <c r="AG76" i="4"/>
  <c r="BD20" i="4"/>
  <c r="AV19" i="4"/>
  <c r="AX18" i="4"/>
  <c r="K76" i="4"/>
  <c r="K79" i="4"/>
  <c r="K77" i="4"/>
  <c r="I82" i="4"/>
  <c r="AI83" i="4"/>
  <c r="G77" i="4"/>
  <c r="I81" i="4"/>
  <c r="S82" i="4"/>
  <c r="G76" i="4"/>
  <c r="AI82" i="4"/>
  <c r="Q77" i="4"/>
  <c r="O77" i="4"/>
  <c r="AC80" i="4"/>
  <c r="AC81" i="4"/>
  <c r="AC82" i="4"/>
  <c r="U80" i="4"/>
  <c r="U81" i="4"/>
  <c r="U83" i="4"/>
  <c r="Y82" i="4"/>
  <c r="Y80" i="4"/>
  <c r="Y81" i="4"/>
  <c r="AK83" i="4"/>
  <c r="M78" i="4"/>
  <c r="M79" i="4"/>
  <c r="AA81" i="4"/>
  <c r="AA80" i="4"/>
  <c r="I77" i="4"/>
  <c r="E81" i="4"/>
  <c r="E80" i="4"/>
  <c r="E83" i="4"/>
  <c r="E79" i="4"/>
  <c r="E78" i="4"/>
  <c r="E76" i="4"/>
  <c r="AA83" i="4"/>
  <c r="AK77" i="4"/>
  <c r="AK78" i="4"/>
  <c r="AK79" i="4"/>
  <c r="AK82" i="4"/>
  <c r="E82" i="4"/>
  <c r="M76" i="4"/>
  <c r="C79" i="4"/>
  <c r="C78" i="4"/>
  <c r="I76" i="4"/>
  <c r="AI81" i="4"/>
  <c r="M81" i="4"/>
  <c r="M80" i="4"/>
  <c r="U79" i="4"/>
  <c r="U78" i="4"/>
  <c r="M83" i="4"/>
  <c r="U77" i="4"/>
  <c r="S81" i="4"/>
  <c r="S80" i="4"/>
  <c r="Y83" i="4"/>
  <c r="W77" i="4"/>
  <c r="W78" i="4"/>
  <c r="W76" i="4"/>
  <c r="AK81" i="4"/>
  <c r="AC76" i="4"/>
  <c r="AC78" i="4"/>
  <c r="AC77" i="4"/>
  <c r="U82" i="4"/>
  <c r="AK76" i="4"/>
  <c r="AC83" i="4"/>
  <c r="O78" i="4"/>
  <c r="O79" i="4"/>
  <c r="I79" i="4"/>
  <c r="C77" i="4"/>
  <c r="Q79" i="4"/>
  <c r="Q78" i="4"/>
  <c r="AA82" i="4"/>
  <c r="AX20" i="4"/>
  <c r="BA19" i="4"/>
  <c r="AV20" i="4"/>
  <c r="BD18" i="4"/>
  <c r="AZ20" i="4"/>
  <c r="BE19" i="4"/>
  <c r="AW19" i="4"/>
  <c r="BC18" i="4"/>
  <c r="BA18" i="4"/>
  <c r="BH18" i="4"/>
  <c r="AT19" i="4"/>
  <c r="AZ19" i="4"/>
  <c r="BB18" i="4"/>
  <c r="AV17" i="4"/>
  <c r="AU20" i="4"/>
  <c r="BH20" i="4"/>
  <c r="AR19" i="4"/>
  <c r="BE20" i="4"/>
  <c r="BF20" i="4"/>
  <c r="BH19" i="4"/>
  <c r="AU19" i="4"/>
  <c r="AR17" i="4"/>
  <c r="AS19" i="4"/>
  <c r="AU18" i="4"/>
  <c r="AQ19" i="4"/>
  <c r="AR18" i="4"/>
  <c r="BD17" i="4"/>
  <c r="AT18" i="4"/>
  <c r="AY19" i="4"/>
  <c r="BE18" i="4"/>
  <c r="AY20" i="4"/>
  <c r="AY18" i="4"/>
  <c r="BG17" i="4"/>
  <c r="BB19" i="4"/>
  <c r="AV18" i="4"/>
  <c r="BD19" i="4"/>
  <c r="BF18" i="4"/>
  <c r="AQ20" i="4"/>
  <c r="BF19" i="4"/>
  <c r="AW18" i="4"/>
  <c r="BF17" i="4"/>
  <c r="AZ18" i="4"/>
  <c r="BB17" i="4"/>
  <c r="AW17" i="4"/>
  <c r="AW20" i="4"/>
  <c r="AT20" i="4"/>
  <c r="AZ17" i="4"/>
  <c r="AQ18" i="4"/>
  <c r="BB20" i="4"/>
  <c r="AQ17" i="4"/>
  <c r="BA17" i="4"/>
  <c r="BA20" i="4"/>
  <c r="BE17" i="4"/>
  <c r="BG19" i="4"/>
  <c r="BH17" i="4"/>
  <c r="AY17" i="4"/>
  <c r="AS20" i="4"/>
  <c r="AU17" i="4"/>
  <c r="AS17" i="4"/>
  <c r="AT17" i="4"/>
  <c r="BG18" i="4"/>
  <c r="BC17" i="4"/>
  <c r="BC20" i="4"/>
  <c r="BC19" i="4"/>
  <c r="AS18" i="4"/>
  <c r="BG20" i="4"/>
  <c r="Q165" i="6" l="1"/>
  <c r="P165" i="6"/>
  <c r="O165" i="6"/>
  <c r="N165" i="6"/>
  <c r="Q164" i="6"/>
  <c r="P164" i="6"/>
  <c r="O164" i="6"/>
  <c r="N164" i="6"/>
  <c r="Q163" i="6"/>
  <c r="Q167" i="6" s="1"/>
  <c r="Q168" i="6" s="1"/>
  <c r="P163" i="6"/>
  <c r="P167" i="6" s="1"/>
  <c r="P168" i="6" s="1"/>
  <c r="O163" i="6"/>
  <c r="O167" i="6" s="1"/>
  <c r="O168" i="6" s="1"/>
  <c r="N163" i="6"/>
  <c r="Q155" i="6"/>
  <c r="P155" i="6"/>
  <c r="O155" i="6"/>
  <c r="N155" i="6"/>
  <c r="Q154" i="6"/>
  <c r="P154" i="6"/>
  <c r="O154" i="6"/>
  <c r="N154" i="6"/>
  <c r="Q153" i="6"/>
  <c r="Q157" i="6" s="1"/>
  <c r="Q158" i="6" s="1"/>
  <c r="P153" i="6"/>
  <c r="P157" i="6" s="1"/>
  <c r="P158" i="6" s="1"/>
  <c r="O153" i="6"/>
  <c r="O157" i="6" s="1"/>
  <c r="O158" i="6" s="1"/>
  <c r="N153" i="6"/>
  <c r="Q145" i="6"/>
  <c r="P145" i="6"/>
  <c r="O145" i="6"/>
  <c r="N145" i="6"/>
  <c r="Q144" i="6"/>
  <c r="P144" i="6"/>
  <c r="O144" i="6"/>
  <c r="N144" i="6"/>
  <c r="Q143" i="6"/>
  <c r="Q147" i="6" s="1"/>
  <c r="Q148" i="6" s="1"/>
  <c r="P143" i="6"/>
  <c r="O143" i="6"/>
  <c r="O147" i="6" s="1"/>
  <c r="O148" i="6" s="1"/>
  <c r="N143" i="6"/>
  <c r="Q135" i="6"/>
  <c r="P135" i="6"/>
  <c r="O135" i="6"/>
  <c r="N135" i="6"/>
  <c r="Q134" i="6"/>
  <c r="P134" i="6"/>
  <c r="O134" i="6"/>
  <c r="N134" i="6"/>
  <c r="Q133" i="6"/>
  <c r="Q137" i="6" s="1"/>
  <c r="Q138" i="6" s="1"/>
  <c r="P133" i="6"/>
  <c r="P137" i="6" s="1"/>
  <c r="P138" i="6" s="1"/>
  <c r="O133" i="6"/>
  <c r="O137" i="6" s="1"/>
  <c r="O138" i="6" s="1"/>
  <c r="N133" i="6"/>
  <c r="Q125" i="6"/>
  <c r="P125" i="6"/>
  <c r="O125" i="6"/>
  <c r="N125" i="6"/>
  <c r="Q124" i="6"/>
  <c r="P124" i="6"/>
  <c r="O124" i="6"/>
  <c r="N124" i="6"/>
  <c r="Q123" i="6"/>
  <c r="Q127" i="6" s="1"/>
  <c r="Q128" i="6" s="1"/>
  <c r="P123" i="6"/>
  <c r="O123" i="6"/>
  <c r="O127" i="6" s="1"/>
  <c r="O128" i="6" s="1"/>
  <c r="N123" i="6"/>
  <c r="N127" i="6" s="1"/>
  <c r="N128" i="6" s="1"/>
  <c r="Q115" i="6"/>
  <c r="P115" i="6"/>
  <c r="O115" i="6"/>
  <c r="N115" i="6"/>
  <c r="Q114" i="6"/>
  <c r="P114" i="6"/>
  <c r="O114" i="6"/>
  <c r="N114" i="6"/>
  <c r="Q113" i="6"/>
  <c r="Q117" i="6" s="1"/>
  <c r="Q118" i="6" s="1"/>
  <c r="P113" i="6"/>
  <c r="P117" i="6" s="1"/>
  <c r="P118" i="6" s="1"/>
  <c r="O113" i="6"/>
  <c r="O117" i="6" s="1"/>
  <c r="O118" i="6" s="1"/>
  <c r="N113" i="6"/>
  <c r="Q105" i="6"/>
  <c r="P105" i="6"/>
  <c r="O105" i="6"/>
  <c r="N105" i="6"/>
  <c r="Q104" i="6"/>
  <c r="P104" i="6"/>
  <c r="O104" i="6"/>
  <c r="N104" i="6"/>
  <c r="Q103" i="6"/>
  <c r="Q107" i="6" s="1"/>
  <c r="Q108" i="6" s="1"/>
  <c r="P103" i="6"/>
  <c r="P106" i="6" s="1"/>
  <c r="O103" i="6"/>
  <c r="O107" i="6" s="1"/>
  <c r="O108" i="6" s="1"/>
  <c r="N103" i="6"/>
  <c r="Q95" i="6"/>
  <c r="P95" i="6"/>
  <c r="O95" i="6"/>
  <c r="N95" i="6"/>
  <c r="Q94" i="6"/>
  <c r="P94" i="6"/>
  <c r="O94" i="6"/>
  <c r="N94" i="6"/>
  <c r="Q93" i="6"/>
  <c r="Q97" i="6" s="1"/>
  <c r="Q98" i="6" s="1"/>
  <c r="P93" i="6"/>
  <c r="P97" i="6" s="1"/>
  <c r="P98" i="6" s="1"/>
  <c r="O93" i="6"/>
  <c r="N93" i="6"/>
  <c r="N97" i="6" s="1"/>
  <c r="N98" i="6" s="1"/>
  <c r="Q85" i="6"/>
  <c r="P85" i="6"/>
  <c r="O85" i="6"/>
  <c r="N85" i="6"/>
  <c r="Q84" i="6"/>
  <c r="P84" i="6"/>
  <c r="O84" i="6"/>
  <c r="N84" i="6"/>
  <c r="Q83" i="6"/>
  <c r="P83" i="6"/>
  <c r="P87" i="6" s="1"/>
  <c r="P88" i="6" s="1"/>
  <c r="O83" i="6"/>
  <c r="N83" i="6"/>
  <c r="Q75" i="6"/>
  <c r="P75" i="6"/>
  <c r="O75" i="6"/>
  <c r="N75" i="6"/>
  <c r="Q74" i="6"/>
  <c r="P74" i="6"/>
  <c r="O74" i="6"/>
  <c r="N74" i="6"/>
  <c r="Q73" i="6"/>
  <c r="Q77" i="6" s="1"/>
  <c r="Q78" i="6" s="1"/>
  <c r="P73" i="6"/>
  <c r="P76" i="6" s="1"/>
  <c r="O73" i="6"/>
  <c r="N73" i="6"/>
  <c r="N77" i="6" s="1"/>
  <c r="N78" i="6" s="1"/>
  <c r="Q65" i="6"/>
  <c r="P65" i="6"/>
  <c r="O65" i="6"/>
  <c r="N65" i="6"/>
  <c r="Q64" i="6"/>
  <c r="P64" i="6"/>
  <c r="O64" i="6"/>
  <c r="N64" i="6"/>
  <c r="Q63" i="6"/>
  <c r="P63" i="6"/>
  <c r="P67" i="6" s="1"/>
  <c r="P68" i="6" s="1"/>
  <c r="O63" i="6"/>
  <c r="N63" i="6"/>
  <c r="Q55" i="6"/>
  <c r="P55" i="6"/>
  <c r="O55" i="6"/>
  <c r="N55" i="6"/>
  <c r="Q54" i="6"/>
  <c r="P54" i="6"/>
  <c r="O54" i="6"/>
  <c r="N54" i="6"/>
  <c r="Q53" i="6"/>
  <c r="Q57" i="6" s="1"/>
  <c r="Q58" i="6" s="1"/>
  <c r="P53" i="6"/>
  <c r="P57" i="6" s="1"/>
  <c r="P58" i="6" s="1"/>
  <c r="O53" i="6"/>
  <c r="N53" i="6"/>
  <c r="N57" i="6" s="1"/>
  <c r="N58" i="6" s="1"/>
  <c r="Q45" i="6"/>
  <c r="P45" i="6"/>
  <c r="O45" i="6"/>
  <c r="N45" i="6"/>
  <c r="Q44" i="6"/>
  <c r="P44" i="6"/>
  <c r="O44" i="6"/>
  <c r="N44" i="6"/>
  <c r="Q43" i="6"/>
  <c r="Q47" i="6" s="1"/>
  <c r="Q48" i="6" s="1"/>
  <c r="P43" i="6"/>
  <c r="P47" i="6" s="1"/>
  <c r="P48" i="6" s="1"/>
  <c r="O43" i="6"/>
  <c r="N43" i="6"/>
  <c r="Q35" i="6"/>
  <c r="P35" i="6"/>
  <c r="O35" i="6"/>
  <c r="N35" i="6"/>
  <c r="Q34" i="6"/>
  <c r="P34" i="6"/>
  <c r="O34" i="6"/>
  <c r="N34" i="6"/>
  <c r="Q33" i="6"/>
  <c r="P33" i="6"/>
  <c r="P37" i="6" s="1"/>
  <c r="P38" i="6" s="1"/>
  <c r="O33" i="6"/>
  <c r="N33" i="6"/>
  <c r="N37" i="6" s="1"/>
  <c r="N38" i="6" s="1"/>
  <c r="Q25" i="6"/>
  <c r="P25" i="6"/>
  <c r="O25" i="6"/>
  <c r="N25" i="6"/>
  <c r="Q24" i="6"/>
  <c r="P24" i="6"/>
  <c r="O24" i="6"/>
  <c r="N24" i="6"/>
  <c r="Q23" i="6"/>
  <c r="P23" i="6"/>
  <c r="P27" i="6" s="1"/>
  <c r="P28" i="6" s="1"/>
  <c r="O23" i="6"/>
  <c r="N23" i="6"/>
  <c r="Q15" i="6"/>
  <c r="P15" i="6"/>
  <c r="O15" i="6"/>
  <c r="N15" i="6"/>
  <c r="Q14" i="6"/>
  <c r="P14" i="6"/>
  <c r="O14" i="6"/>
  <c r="N14" i="6"/>
  <c r="Q13" i="6"/>
  <c r="Q17" i="6" s="1"/>
  <c r="Q18" i="6" s="1"/>
  <c r="P13" i="6"/>
  <c r="P17" i="6" s="1"/>
  <c r="P18" i="6" s="1"/>
  <c r="O13" i="6"/>
  <c r="N13" i="6"/>
  <c r="N17" i="6" s="1"/>
  <c r="N18" i="6" s="1"/>
  <c r="AH15" i="6"/>
  <c r="AG15" i="6"/>
  <c r="AF15" i="6"/>
  <c r="AE15" i="6"/>
  <c r="AH14" i="6"/>
  <c r="AG14" i="6"/>
  <c r="AF14" i="6"/>
  <c r="AE14" i="6"/>
  <c r="AH13" i="6"/>
  <c r="AG13" i="6"/>
  <c r="AF13" i="6"/>
  <c r="AE13" i="6"/>
  <c r="AH12" i="6"/>
  <c r="AG12" i="6"/>
  <c r="AF12" i="6"/>
  <c r="AE12" i="6"/>
  <c r="AH11" i="6"/>
  <c r="AG11" i="6"/>
  <c r="AF11" i="6"/>
  <c r="AE11" i="6"/>
  <c r="AH10" i="6"/>
  <c r="AG10" i="6"/>
  <c r="AF10" i="6"/>
  <c r="AE10" i="6"/>
  <c r="AH9" i="6"/>
  <c r="AG9" i="6"/>
  <c r="AF9" i="6"/>
  <c r="AE9" i="6"/>
  <c r="AH8" i="6"/>
  <c r="AG8" i="6"/>
  <c r="AF8" i="6"/>
  <c r="AE8" i="6"/>
  <c r="AH7" i="6"/>
  <c r="AG7" i="6"/>
  <c r="AF7" i="6"/>
  <c r="AE7" i="6"/>
  <c r="Q5" i="6"/>
  <c r="P5" i="6"/>
  <c r="O5" i="6"/>
  <c r="N5" i="6"/>
  <c r="AH6" i="6"/>
  <c r="AG6" i="6"/>
  <c r="AF6" i="6"/>
  <c r="AE6" i="6"/>
  <c r="Q4" i="6"/>
  <c r="P4" i="6"/>
  <c r="O4" i="6"/>
  <c r="N4" i="6"/>
  <c r="AH5" i="6"/>
  <c r="AG5" i="6"/>
  <c r="AF5" i="6"/>
  <c r="AE5" i="6"/>
  <c r="Q3" i="6"/>
  <c r="Q7" i="6" s="1"/>
  <c r="Q8" i="6" s="1"/>
  <c r="P3" i="6"/>
  <c r="P7" i="6" s="1"/>
  <c r="P8" i="6" s="1"/>
  <c r="O3" i="6"/>
  <c r="O6" i="6" s="1"/>
  <c r="N3" i="6"/>
  <c r="N7" i="6" s="1"/>
  <c r="N8" i="6" s="1"/>
  <c r="AH4" i="6"/>
  <c r="AG4" i="6"/>
  <c r="AF4" i="6"/>
  <c r="AE4" i="6"/>
  <c r="AH3" i="6"/>
  <c r="AG3" i="6"/>
  <c r="AF3" i="6"/>
  <c r="AE3" i="6"/>
  <c r="AH2" i="6"/>
  <c r="AG2" i="6"/>
  <c r="AF2" i="6"/>
  <c r="AE2" i="6"/>
  <c r="Q175" i="3"/>
  <c r="P175" i="3"/>
  <c r="O175" i="3"/>
  <c r="N175" i="3"/>
  <c r="Q174" i="3"/>
  <c r="P174" i="3"/>
  <c r="O174" i="3"/>
  <c r="N174" i="3"/>
  <c r="Q173" i="3"/>
  <c r="Q177" i="3" s="1"/>
  <c r="Q178" i="3" s="1"/>
  <c r="P173" i="3"/>
  <c r="P177" i="3" s="1"/>
  <c r="P178" i="3" s="1"/>
  <c r="O173" i="3"/>
  <c r="O177" i="3" s="1"/>
  <c r="O178" i="3" s="1"/>
  <c r="N173" i="3"/>
  <c r="Q165" i="3"/>
  <c r="P165" i="3"/>
  <c r="O165" i="3"/>
  <c r="N165" i="3"/>
  <c r="Q164" i="3"/>
  <c r="P164" i="3"/>
  <c r="O164" i="3"/>
  <c r="N164" i="3"/>
  <c r="Q163" i="3"/>
  <c r="Q167" i="3" s="1"/>
  <c r="Q168" i="3" s="1"/>
  <c r="P163" i="3"/>
  <c r="P167" i="3" s="1"/>
  <c r="P168" i="3" s="1"/>
  <c r="O163" i="3"/>
  <c r="O167" i="3" s="1"/>
  <c r="O168" i="3" s="1"/>
  <c r="N163" i="3"/>
  <c r="Q155" i="3"/>
  <c r="P155" i="3"/>
  <c r="O155" i="3"/>
  <c r="N155" i="3"/>
  <c r="Q154" i="3"/>
  <c r="P154" i="3"/>
  <c r="O154" i="3"/>
  <c r="N154" i="3"/>
  <c r="Q153" i="3"/>
  <c r="Q157" i="3" s="1"/>
  <c r="Q158" i="3" s="1"/>
  <c r="P153" i="3"/>
  <c r="P156" i="3" s="1"/>
  <c r="O153" i="3"/>
  <c r="O157" i="3" s="1"/>
  <c r="O158" i="3" s="1"/>
  <c r="N153" i="3"/>
  <c r="N157" i="3" s="1"/>
  <c r="N158" i="3" s="1"/>
  <c r="Q145" i="3"/>
  <c r="P145" i="3"/>
  <c r="O145" i="3"/>
  <c r="N145" i="3"/>
  <c r="Q144" i="3"/>
  <c r="P144" i="3"/>
  <c r="O144" i="3"/>
  <c r="N144" i="3"/>
  <c r="Q143" i="3"/>
  <c r="Q147" i="3" s="1"/>
  <c r="Q148" i="3" s="1"/>
  <c r="P143" i="3"/>
  <c r="P147" i="3" s="1"/>
  <c r="P148" i="3" s="1"/>
  <c r="O143" i="3"/>
  <c r="O147" i="3" s="1"/>
  <c r="O148" i="3" s="1"/>
  <c r="N143" i="3"/>
  <c r="Q135" i="3"/>
  <c r="P135" i="3"/>
  <c r="O135" i="3"/>
  <c r="N135" i="3"/>
  <c r="Q134" i="3"/>
  <c r="P134" i="3"/>
  <c r="O134" i="3"/>
  <c r="N134" i="3"/>
  <c r="Q133" i="3"/>
  <c r="Q137" i="3" s="1"/>
  <c r="Q138" i="3" s="1"/>
  <c r="P133" i="3"/>
  <c r="O133" i="3"/>
  <c r="O137" i="3" s="1"/>
  <c r="O138" i="3" s="1"/>
  <c r="N133" i="3"/>
  <c r="Q125" i="3"/>
  <c r="P125" i="3"/>
  <c r="O125" i="3"/>
  <c r="N125" i="3"/>
  <c r="Q124" i="3"/>
  <c r="P124" i="3"/>
  <c r="O124" i="3"/>
  <c r="N124" i="3"/>
  <c r="Q123" i="3"/>
  <c r="Q127" i="3" s="1"/>
  <c r="Q128" i="3" s="1"/>
  <c r="P123" i="3"/>
  <c r="P127" i="3" s="1"/>
  <c r="P128" i="3" s="1"/>
  <c r="O123" i="3"/>
  <c r="O127" i="3" s="1"/>
  <c r="O128" i="3" s="1"/>
  <c r="N123" i="3"/>
  <c r="Q115" i="3"/>
  <c r="P115" i="3"/>
  <c r="O115" i="3"/>
  <c r="N115" i="3"/>
  <c r="Q114" i="3"/>
  <c r="P114" i="3"/>
  <c r="O114" i="3"/>
  <c r="N114" i="3"/>
  <c r="Q113" i="3"/>
  <c r="Q117" i="3" s="1"/>
  <c r="Q118" i="3" s="1"/>
  <c r="P113" i="3"/>
  <c r="O113" i="3"/>
  <c r="N113" i="3"/>
  <c r="N117" i="3" s="1"/>
  <c r="N118" i="3" s="1"/>
  <c r="Q105" i="3"/>
  <c r="P105" i="3"/>
  <c r="O105" i="3"/>
  <c r="N105" i="3"/>
  <c r="Q104" i="3"/>
  <c r="P104" i="3"/>
  <c r="O104" i="3"/>
  <c r="N104" i="3"/>
  <c r="Q103" i="3"/>
  <c r="Q107" i="3" s="1"/>
  <c r="Q108" i="3" s="1"/>
  <c r="P103" i="3"/>
  <c r="P107" i="3" s="1"/>
  <c r="P108" i="3" s="1"/>
  <c r="O103" i="3"/>
  <c r="O107" i="3" s="1"/>
  <c r="O108" i="3" s="1"/>
  <c r="N103" i="3"/>
  <c r="Q95" i="3"/>
  <c r="P95" i="3"/>
  <c r="O95" i="3"/>
  <c r="N95" i="3"/>
  <c r="Q94" i="3"/>
  <c r="P94" i="3"/>
  <c r="O94" i="3"/>
  <c r="N94" i="3"/>
  <c r="Q93" i="3"/>
  <c r="P93" i="3"/>
  <c r="P97" i="3" s="1"/>
  <c r="P98" i="3" s="1"/>
  <c r="O93" i="3"/>
  <c r="N93" i="3"/>
  <c r="Q85" i="3"/>
  <c r="P85" i="3"/>
  <c r="O85" i="3"/>
  <c r="N85" i="3"/>
  <c r="Q84" i="3"/>
  <c r="P84" i="3"/>
  <c r="O84" i="3"/>
  <c r="N84" i="3"/>
  <c r="Q83" i="3"/>
  <c r="P83" i="3"/>
  <c r="P87" i="3" s="1"/>
  <c r="P88" i="3" s="1"/>
  <c r="O83" i="3"/>
  <c r="O87" i="3" s="1"/>
  <c r="O88" i="3" s="1"/>
  <c r="N83" i="3"/>
  <c r="Q75" i="3"/>
  <c r="P75" i="3"/>
  <c r="O75" i="3"/>
  <c r="N75" i="3"/>
  <c r="Q74" i="3"/>
  <c r="P74" i="3"/>
  <c r="O74" i="3"/>
  <c r="N74" i="3"/>
  <c r="Q73" i="3"/>
  <c r="P73" i="3"/>
  <c r="O73" i="3"/>
  <c r="O77" i="3" s="1"/>
  <c r="O78" i="3" s="1"/>
  <c r="N73" i="3"/>
  <c r="N77" i="3" s="1"/>
  <c r="N78" i="3" s="1"/>
  <c r="Q65" i="3"/>
  <c r="P65" i="3"/>
  <c r="O65" i="3"/>
  <c r="N65" i="3"/>
  <c r="Q64" i="3"/>
  <c r="P64" i="3"/>
  <c r="O64" i="3"/>
  <c r="N64" i="3"/>
  <c r="Q63" i="3"/>
  <c r="P63" i="3"/>
  <c r="P67" i="3" s="1"/>
  <c r="P68" i="3" s="1"/>
  <c r="O63" i="3"/>
  <c r="O67" i="3" s="1"/>
  <c r="O68" i="3" s="1"/>
  <c r="N63" i="3"/>
  <c r="Q55" i="3"/>
  <c r="P55" i="3"/>
  <c r="O55" i="3"/>
  <c r="N55" i="3"/>
  <c r="Q54" i="3"/>
  <c r="P54" i="3"/>
  <c r="O54" i="3"/>
  <c r="N54" i="3"/>
  <c r="Q53" i="3"/>
  <c r="Q57" i="3" s="1"/>
  <c r="Q58" i="3" s="1"/>
  <c r="P53" i="3"/>
  <c r="P57" i="3" s="1"/>
  <c r="P58" i="3" s="1"/>
  <c r="O53" i="3"/>
  <c r="O57" i="3" s="1"/>
  <c r="O58" i="3" s="1"/>
  <c r="N53" i="3"/>
  <c r="N57" i="3" s="1"/>
  <c r="N58" i="3" s="1"/>
  <c r="Q45" i="3"/>
  <c r="P45" i="3"/>
  <c r="O45" i="3"/>
  <c r="N45" i="3"/>
  <c r="Q44" i="3"/>
  <c r="P44" i="3"/>
  <c r="O44" i="3"/>
  <c r="N44" i="3"/>
  <c r="Q43" i="3"/>
  <c r="P43" i="3"/>
  <c r="P47" i="3" s="1"/>
  <c r="P48" i="3" s="1"/>
  <c r="O43" i="3"/>
  <c r="O47" i="3" s="1"/>
  <c r="O48" i="3" s="1"/>
  <c r="N43" i="3"/>
  <c r="N47" i="3" s="1"/>
  <c r="N48" i="3" s="1"/>
  <c r="Q35" i="3"/>
  <c r="P35" i="3"/>
  <c r="O35" i="3"/>
  <c r="N35" i="3"/>
  <c r="Q34" i="3"/>
  <c r="P34" i="3"/>
  <c r="O34" i="3"/>
  <c r="N34" i="3"/>
  <c r="Q33" i="3"/>
  <c r="Q37" i="3" s="1"/>
  <c r="Q38" i="3" s="1"/>
  <c r="P33" i="3"/>
  <c r="O33" i="3"/>
  <c r="O37" i="3" s="1"/>
  <c r="O38" i="3" s="1"/>
  <c r="N33" i="3"/>
  <c r="Q25" i="3"/>
  <c r="P25" i="3"/>
  <c r="O25" i="3"/>
  <c r="N25" i="3"/>
  <c r="Q24" i="3"/>
  <c r="P24" i="3"/>
  <c r="O24" i="3"/>
  <c r="N24" i="3"/>
  <c r="Q23" i="3"/>
  <c r="Q27" i="3" s="1"/>
  <c r="Q28" i="3" s="1"/>
  <c r="P23" i="3"/>
  <c r="P27" i="3" s="1"/>
  <c r="P28" i="3" s="1"/>
  <c r="O23" i="3"/>
  <c r="O27" i="3" s="1"/>
  <c r="O28" i="3" s="1"/>
  <c r="N23" i="3"/>
  <c r="N26" i="3" s="1"/>
  <c r="Q15" i="3"/>
  <c r="P15" i="3"/>
  <c r="O15" i="3"/>
  <c r="N15" i="3"/>
  <c r="Q14" i="3"/>
  <c r="P14" i="3"/>
  <c r="O14" i="3"/>
  <c r="N14" i="3"/>
  <c r="Q13" i="3"/>
  <c r="P13" i="3"/>
  <c r="O13" i="3"/>
  <c r="N13" i="3"/>
  <c r="AH16" i="3"/>
  <c r="AG16" i="3"/>
  <c r="AF16" i="3"/>
  <c r="AE16" i="3"/>
  <c r="AH15" i="3"/>
  <c r="AG15" i="3"/>
  <c r="AF15" i="3"/>
  <c r="AE15" i="3"/>
  <c r="AH14" i="3"/>
  <c r="AG14" i="3"/>
  <c r="AF14" i="3"/>
  <c r="AE14" i="3"/>
  <c r="AH13" i="3"/>
  <c r="AG13" i="3"/>
  <c r="AF13" i="3"/>
  <c r="AE13" i="3"/>
  <c r="AH12" i="3"/>
  <c r="AG12" i="3"/>
  <c r="AF12" i="3"/>
  <c r="AE12" i="3"/>
  <c r="AH11" i="3"/>
  <c r="AG11" i="3"/>
  <c r="AF11" i="3"/>
  <c r="AE11" i="3"/>
  <c r="AH10" i="3"/>
  <c r="AG10" i="3"/>
  <c r="AF10" i="3"/>
  <c r="AE10" i="3"/>
  <c r="AH9" i="3"/>
  <c r="AG9" i="3"/>
  <c r="AF9" i="3"/>
  <c r="AE9" i="3"/>
  <c r="K7" i="3"/>
  <c r="K8" i="3" s="1"/>
  <c r="J7" i="3"/>
  <c r="J8" i="3" s="1"/>
  <c r="I7" i="3"/>
  <c r="I8" i="3" s="1"/>
  <c r="H7" i="3"/>
  <c r="H8" i="3" s="1"/>
  <c r="AH8" i="3"/>
  <c r="AG8" i="3"/>
  <c r="AF8" i="3"/>
  <c r="AE8" i="3"/>
  <c r="K6" i="3"/>
  <c r="J6" i="3"/>
  <c r="I6" i="3"/>
  <c r="H6" i="3"/>
  <c r="AH7" i="3"/>
  <c r="AG7" i="3"/>
  <c r="AF7" i="3"/>
  <c r="AE7" i="3"/>
  <c r="Q5" i="3"/>
  <c r="P5" i="3"/>
  <c r="O5" i="3"/>
  <c r="N5" i="3"/>
  <c r="AH6" i="3"/>
  <c r="AG6" i="3"/>
  <c r="AF6" i="3"/>
  <c r="AE6" i="3"/>
  <c r="Q4" i="3"/>
  <c r="P4" i="3"/>
  <c r="O4" i="3"/>
  <c r="N4" i="3"/>
  <c r="AH5" i="3"/>
  <c r="AG5" i="3"/>
  <c r="AF5" i="3"/>
  <c r="AE5" i="3"/>
  <c r="Q3" i="3"/>
  <c r="Q7" i="3" s="1"/>
  <c r="Q8" i="3" s="1"/>
  <c r="P3" i="3"/>
  <c r="P6" i="3" s="1"/>
  <c r="O3" i="3"/>
  <c r="O6" i="3" s="1"/>
  <c r="N3" i="3"/>
  <c r="AH4" i="3"/>
  <c r="AG4" i="3"/>
  <c r="AF4" i="3"/>
  <c r="AE4" i="3"/>
  <c r="AH3" i="3"/>
  <c r="AG3" i="3"/>
  <c r="AF3" i="3"/>
  <c r="AE3" i="3"/>
  <c r="AH2" i="3"/>
  <c r="AG2" i="3"/>
  <c r="AF2" i="3"/>
  <c r="AE2" i="3"/>
  <c r="N107" i="6" l="1"/>
  <c r="N108" i="6" s="1"/>
  <c r="N137" i="6"/>
  <c r="N138" i="6" s="1"/>
  <c r="O47" i="6"/>
  <c r="O48" i="6" s="1"/>
  <c r="O97" i="6"/>
  <c r="O98" i="6" s="1"/>
  <c r="N147" i="6"/>
  <c r="N148" i="6" s="1"/>
  <c r="N167" i="6"/>
  <c r="N168" i="6" s="1"/>
  <c r="P36" i="6"/>
  <c r="P77" i="6"/>
  <c r="P78" i="6" s="1"/>
  <c r="N116" i="6"/>
  <c r="T113" i="6" s="1"/>
  <c r="N136" i="6"/>
  <c r="U134" i="6" s="1"/>
  <c r="N156" i="6"/>
  <c r="V154" i="6" s="1"/>
  <c r="O77" i="6"/>
  <c r="O78" i="6" s="1"/>
  <c r="N26" i="6"/>
  <c r="W24" i="6" s="1"/>
  <c r="O37" i="6"/>
  <c r="O38" i="6" s="1"/>
  <c r="N66" i="6"/>
  <c r="W64" i="6" s="1"/>
  <c r="P86" i="6"/>
  <c r="N37" i="3"/>
  <c r="N38" i="3" s="1"/>
  <c r="O117" i="3"/>
  <c r="O118" i="3" s="1"/>
  <c r="N137" i="3"/>
  <c r="N138" i="3" s="1"/>
  <c r="N177" i="3"/>
  <c r="N178" i="3" s="1"/>
  <c r="Q47" i="3"/>
  <c r="Q48" i="3" s="1"/>
  <c r="N17" i="3"/>
  <c r="N18" i="3" s="1"/>
  <c r="Q77" i="3"/>
  <c r="Q78" i="3" s="1"/>
  <c r="Q46" i="3"/>
  <c r="Q17" i="3"/>
  <c r="Q18" i="3" s="1"/>
  <c r="W23" i="3"/>
  <c r="W25" i="3"/>
  <c r="T25" i="3"/>
  <c r="N6" i="3"/>
  <c r="W5" i="3" s="1"/>
  <c r="N27" i="3"/>
  <c r="N28" i="3" s="1"/>
  <c r="U25" i="3"/>
  <c r="O7" i="3"/>
  <c r="O8" i="3" s="1"/>
  <c r="O36" i="3"/>
  <c r="N67" i="3"/>
  <c r="N68" i="3" s="1"/>
  <c r="O76" i="3"/>
  <c r="N126" i="3"/>
  <c r="T125" i="3" s="1"/>
  <c r="N127" i="3"/>
  <c r="N128" i="3" s="1"/>
  <c r="N146" i="3"/>
  <c r="T145" i="3" s="1"/>
  <c r="N166" i="3"/>
  <c r="T164" i="3" s="1"/>
  <c r="N27" i="6"/>
  <c r="N28" i="6" s="1"/>
  <c r="N67" i="6"/>
  <c r="N68" i="6" s="1"/>
  <c r="P147" i="6"/>
  <c r="P148" i="6" s="1"/>
  <c r="O16" i="6"/>
  <c r="O17" i="6"/>
  <c r="O18" i="6" s="1"/>
  <c r="O56" i="6"/>
  <c r="O57" i="6"/>
  <c r="O58" i="6" s="1"/>
  <c r="Q66" i="6"/>
  <c r="Q67" i="6"/>
  <c r="Q68" i="6" s="1"/>
  <c r="P127" i="6"/>
  <c r="P128" i="6" s="1"/>
  <c r="N6" i="6"/>
  <c r="T5" i="6" s="1"/>
  <c r="P16" i="6"/>
  <c r="N46" i="6"/>
  <c r="U44" i="6" s="1"/>
  <c r="N47" i="6"/>
  <c r="N48" i="6" s="1"/>
  <c r="P56" i="6"/>
  <c r="N87" i="6"/>
  <c r="N88" i="6" s="1"/>
  <c r="N86" i="6"/>
  <c r="T83" i="6" s="1"/>
  <c r="Q26" i="6"/>
  <c r="Q27" i="6"/>
  <c r="Q28" i="6" s="1"/>
  <c r="Q6" i="6"/>
  <c r="O36" i="6"/>
  <c r="Q46" i="6"/>
  <c r="O76" i="6"/>
  <c r="Q87" i="6"/>
  <c r="Q88" i="6" s="1"/>
  <c r="Q86" i="6"/>
  <c r="N96" i="6"/>
  <c r="T95" i="6" s="1"/>
  <c r="P107" i="6"/>
  <c r="P108" i="6" s="1"/>
  <c r="N117" i="6"/>
  <c r="N118" i="6" s="1"/>
  <c r="P126" i="6"/>
  <c r="P146" i="6"/>
  <c r="O7" i="6"/>
  <c r="O8" i="6" s="1"/>
  <c r="O26" i="6"/>
  <c r="O27" i="6"/>
  <c r="O28" i="6" s="1"/>
  <c r="Q36" i="6"/>
  <c r="Q37" i="6"/>
  <c r="Q38" i="6" s="1"/>
  <c r="O66" i="6"/>
  <c r="O67" i="6"/>
  <c r="O68" i="6" s="1"/>
  <c r="Q76" i="6"/>
  <c r="O87" i="6"/>
  <c r="O88" i="6" s="1"/>
  <c r="O86" i="6"/>
  <c r="N157" i="6"/>
  <c r="N158" i="6" s="1"/>
  <c r="P166" i="6"/>
  <c r="Q16" i="6"/>
  <c r="O46" i="6"/>
  <c r="Q56" i="6"/>
  <c r="P6" i="6"/>
  <c r="N16" i="6"/>
  <c r="W14" i="6" s="1"/>
  <c r="P26" i="6"/>
  <c r="N36" i="6"/>
  <c r="V33" i="6" s="1"/>
  <c r="P46" i="6"/>
  <c r="N56" i="6"/>
  <c r="W55" i="6" s="1"/>
  <c r="P66" i="6"/>
  <c r="N76" i="6"/>
  <c r="V73" i="6" s="1"/>
  <c r="O96" i="6"/>
  <c r="Q106" i="6"/>
  <c r="O116" i="6"/>
  <c r="Q126" i="6"/>
  <c r="O136" i="6"/>
  <c r="Q146" i="6"/>
  <c r="O156" i="6"/>
  <c r="Q166" i="6"/>
  <c r="P96" i="6"/>
  <c r="N106" i="6"/>
  <c r="V105" i="6" s="1"/>
  <c r="P116" i="6"/>
  <c r="N126" i="6"/>
  <c r="V123" i="6" s="1"/>
  <c r="P136" i="6"/>
  <c r="N146" i="6"/>
  <c r="W144" i="6" s="1"/>
  <c r="P156" i="6"/>
  <c r="N166" i="6"/>
  <c r="T164" i="6" s="1"/>
  <c r="Q96" i="6"/>
  <c r="O106" i="6"/>
  <c r="Q116" i="6"/>
  <c r="O126" i="6"/>
  <c r="Q136" i="6"/>
  <c r="O146" i="6"/>
  <c r="Q156" i="6"/>
  <c r="O166" i="6"/>
  <c r="O17" i="3"/>
  <c r="O18" i="3" s="1"/>
  <c r="O16" i="3"/>
  <c r="Q87" i="3"/>
  <c r="Q88" i="3" s="1"/>
  <c r="Q86" i="3"/>
  <c r="P137" i="3"/>
  <c r="P138" i="3" s="1"/>
  <c r="P136" i="3"/>
  <c r="P37" i="3"/>
  <c r="P38" i="3" s="1"/>
  <c r="P36" i="3"/>
  <c r="N147" i="3"/>
  <c r="N148" i="3" s="1"/>
  <c r="N7" i="3"/>
  <c r="N8" i="3" s="1"/>
  <c r="O97" i="3"/>
  <c r="O98" i="3" s="1"/>
  <c r="O96" i="3"/>
  <c r="P17" i="3"/>
  <c r="P18" i="3" s="1"/>
  <c r="T23" i="3"/>
  <c r="W24" i="3"/>
  <c r="V25" i="3"/>
  <c r="T24" i="3"/>
  <c r="Q67" i="3"/>
  <c r="Q68" i="3" s="1"/>
  <c r="P77" i="3"/>
  <c r="P78" i="3" s="1"/>
  <c r="P76" i="3"/>
  <c r="N66" i="3"/>
  <c r="U63" i="3" s="1"/>
  <c r="N87" i="3"/>
  <c r="N88" i="3" s="1"/>
  <c r="N86" i="3"/>
  <c r="W85" i="3" s="1"/>
  <c r="P157" i="3"/>
  <c r="P158" i="3" s="1"/>
  <c r="U24" i="3"/>
  <c r="Q26" i="3"/>
  <c r="O56" i="3"/>
  <c r="Q66" i="3"/>
  <c r="N106" i="3"/>
  <c r="T103" i="3" s="1"/>
  <c r="N107" i="3"/>
  <c r="N108" i="3" s="1"/>
  <c r="P16" i="3"/>
  <c r="V24" i="3"/>
  <c r="N46" i="3"/>
  <c r="W44" i="3" s="1"/>
  <c r="P56" i="3"/>
  <c r="P117" i="3"/>
  <c r="P118" i="3" s="1"/>
  <c r="P116" i="3"/>
  <c r="P7" i="3"/>
  <c r="P8" i="3" s="1"/>
  <c r="Q16" i="3"/>
  <c r="U23" i="3"/>
  <c r="O26" i="3"/>
  <c r="Q36" i="3"/>
  <c r="O46" i="3"/>
  <c r="Q56" i="3"/>
  <c r="O66" i="3"/>
  <c r="Q76" i="3"/>
  <c r="O86" i="3"/>
  <c r="Q97" i="3"/>
  <c r="Q98" i="3" s="1"/>
  <c r="Q96" i="3"/>
  <c r="P96" i="3"/>
  <c r="W165" i="3"/>
  <c r="N167" i="3"/>
  <c r="N168" i="3" s="1"/>
  <c r="P176" i="3"/>
  <c r="Q6" i="3"/>
  <c r="N16" i="3"/>
  <c r="W13" i="3" s="1"/>
  <c r="V23" i="3"/>
  <c r="P26" i="3"/>
  <c r="N36" i="3"/>
  <c r="V35" i="3" s="1"/>
  <c r="P46" i="3"/>
  <c r="N56" i="3"/>
  <c r="T54" i="3" s="1"/>
  <c r="P66" i="3"/>
  <c r="N76" i="3"/>
  <c r="V75" i="3" s="1"/>
  <c r="P86" i="3"/>
  <c r="N97" i="3"/>
  <c r="N98" i="3" s="1"/>
  <c r="N96" i="3"/>
  <c r="W95" i="3" s="1"/>
  <c r="O106" i="3"/>
  <c r="Q116" i="3"/>
  <c r="O126" i="3"/>
  <c r="Q136" i="3"/>
  <c r="O146" i="3"/>
  <c r="Q156" i="3"/>
  <c r="O166" i="3"/>
  <c r="Q176" i="3"/>
  <c r="P106" i="3"/>
  <c r="N116" i="3"/>
  <c r="V115" i="3" s="1"/>
  <c r="P126" i="3"/>
  <c r="N136" i="3"/>
  <c r="V133" i="3" s="1"/>
  <c r="P146" i="3"/>
  <c r="N156" i="3"/>
  <c r="W155" i="3" s="1"/>
  <c r="V163" i="3"/>
  <c r="P166" i="3"/>
  <c r="N176" i="3"/>
  <c r="T175" i="3" s="1"/>
  <c r="Q106" i="3"/>
  <c r="O116" i="3"/>
  <c r="Q126" i="3"/>
  <c r="O136" i="3"/>
  <c r="Q146" i="3"/>
  <c r="O156" i="3"/>
  <c r="Q166" i="3"/>
  <c r="O176" i="3"/>
  <c r="U64" i="6" l="1"/>
  <c r="T133" i="6"/>
  <c r="U133" i="6"/>
  <c r="U113" i="6"/>
  <c r="T115" i="6"/>
  <c r="W133" i="6"/>
  <c r="U95" i="6"/>
  <c r="V133" i="6"/>
  <c r="T64" i="6"/>
  <c r="T135" i="6"/>
  <c r="U93" i="6"/>
  <c r="V135" i="6"/>
  <c r="V93" i="6"/>
  <c r="W135" i="6"/>
  <c r="W134" i="6"/>
  <c r="U23" i="6"/>
  <c r="U24" i="6"/>
  <c r="T93" i="6"/>
  <c r="V4" i="6"/>
  <c r="V113" i="6"/>
  <c r="U115" i="6"/>
  <c r="U3" i="6"/>
  <c r="U114" i="6"/>
  <c r="V24" i="6"/>
  <c r="W115" i="6"/>
  <c r="U5" i="6"/>
  <c r="W93" i="6"/>
  <c r="V115" i="6"/>
  <c r="W113" i="6"/>
  <c r="W114" i="6"/>
  <c r="V23" i="6"/>
  <c r="U94" i="6"/>
  <c r="T114" i="6"/>
  <c r="T117" i="6" s="1"/>
  <c r="T118" i="6" s="1"/>
  <c r="W125" i="6"/>
  <c r="V104" i="6"/>
  <c r="W35" i="6"/>
  <c r="U13" i="6"/>
  <c r="V134" i="6"/>
  <c r="T134" i="6"/>
  <c r="T33" i="6"/>
  <c r="T13" i="6"/>
  <c r="T124" i="6"/>
  <c r="W15" i="6"/>
  <c r="V25" i="6"/>
  <c r="T25" i="6"/>
  <c r="U135" i="6"/>
  <c r="W63" i="6"/>
  <c r="T165" i="6"/>
  <c r="W94" i="6"/>
  <c r="W84" i="6"/>
  <c r="V35" i="6"/>
  <c r="W104" i="6"/>
  <c r="U105" i="6"/>
  <c r="U15" i="6"/>
  <c r="W53" i="6"/>
  <c r="U144" i="6"/>
  <c r="W75" i="6"/>
  <c r="V75" i="6"/>
  <c r="U53" i="6"/>
  <c r="U154" i="6"/>
  <c r="T73" i="6"/>
  <c r="T53" i="6"/>
  <c r="V155" i="6"/>
  <c r="U165" i="6"/>
  <c r="T155" i="6"/>
  <c r="W165" i="6"/>
  <c r="T75" i="6"/>
  <c r="T154" i="6"/>
  <c r="U145" i="6"/>
  <c r="V3" i="6"/>
  <c r="W154" i="6"/>
  <c r="V103" i="6"/>
  <c r="U65" i="6"/>
  <c r="U4" i="6"/>
  <c r="W95" i="6"/>
  <c r="V64" i="6"/>
  <c r="U155" i="6"/>
  <c r="V145" i="6"/>
  <c r="V65" i="6"/>
  <c r="T3" i="6"/>
  <c r="T94" i="6"/>
  <c r="T63" i="6"/>
  <c r="W25" i="6"/>
  <c r="T153" i="6"/>
  <c r="W153" i="6"/>
  <c r="V153" i="6"/>
  <c r="U153" i="6"/>
  <c r="V94" i="6"/>
  <c r="V63" i="6"/>
  <c r="W13" i="6"/>
  <c r="W145" i="6"/>
  <c r="W155" i="6"/>
  <c r="V114" i="6"/>
  <c r="U63" i="6"/>
  <c r="U25" i="6"/>
  <c r="T35" i="6"/>
  <c r="T14" i="6"/>
  <c r="T24" i="6"/>
  <c r="W33" i="6"/>
  <c r="T65" i="6"/>
  <c r="W65" i="6"/>
  <c r="T23" i="6"/>
  <c r="W23" i="6"/>
  <c r="U143" i="3"/>
  <c r="T143" i="3"/>
  <c r="U163" i="3"/>
  <c r="U83" i="3"/>
  <c r="U4" i="3"/>
  <c r="V5" i="3"/>
  <c r="U5" i="3"/>
  <c r="W105" i="3"/>
  <c r="W3" i="3"/>
  <c r="W93" i="3"/>
  <c r="U164" i="3"/>
  <c r="T163" i="3"/>
  <c r="U123" i="3"/>
  <c r="V125" i="3"/>
  <c r="V83" i="3"/>
  <c r="V124" i="3"/>
  <c r="T124" i="3"/>
  <c r="U105" i="3"/>
  <c r="U133" i="3"/>
  <c r="T93" i="3"/>
  <c r="U145" i="3"/>
  <c r="U104" i="3"/>
  <c r="W175" i="3"/>
  <c r="T105" i="3"/>
  <c r="T144" i="3"/>
  <c r="V143" i="3"/>
  <c r="V43" i="3"/>
  <c r="V144" i="3"/>
  <c r="U153" i="3"/>
  <c r="V63" i="3"/>
  <c r="U154" i="3"/>
  <c r="W114" i="3"/>
  <c r="T174" i="3"/>
  <c r="V105" i="3"/>
  <c r="U173" i="3"/>
  <c r="U43" i="3"/>
  <c r="V64" i="3"/>
  <c r="T75" i="3"/>
  <c r="W26" i="3"/>
  <c r="U113" i="3"/>
  <c r="U155" i="3"/>
  <c r="W135" i="3"/>
  <c r="U114" i="3"/>
  <c r="V155" i="3"/>
  <c r="W54" i="3"/>
  <c r="V123" i="3"/>
  <c r="W124" i="3"/>
  <c r="V3" i="3"/>
  <c r="U85" i="3"/>
  <c r="W143" i="3"/>
  <c r="W173" i="3"/>
  <c r="W133" i="3"/>
  <c r="W145" i="3"/>
  <c r="T114" i="3"/>
  <c r="U124" i="3"/>
  <c r="U175" i="3"/>
  <c r="V145" i="3"/>
  <c r="T134" i="3"/>
  <c r="V164" i="3"/>
  <c r="V114" i="3"/>
  <c r="T84" i="3"/>
  <c r="U165" i="3"/>
  <c r="V4" i="3"/>
  <c r="V84" i="3"/>
  <c r="W75" i="3"/>
  <c r="T5" i="3"/>
  <c r="U93" i="3"/>
  <c r="T74" i="3"/>
  <c r="T3" i="3"/>
  <c r="V134" i="3"/>
  <c r="T165" i="3"/>
  <c r="W4" i="3"/>
  <c r="U84" i="3"/>
  <c r="U3" i="3"/>
  <c r="W84" i="3"/>
  <c r="T4" i="3"/>
  <c r="W83" i="3"/>
  <c r="T123" i="3"/>
  <c r="W163" i="3"/>
  <c r="W123" i="3"/>
  <c r="W153" i="3"/>
  <c r="W113" i="3"/>
  <c r="V165" i="3"/>
  <c r="T173" i="3"/>
  <c r="T153" i="3"/>
  <c r="T133" i="3"/>
  <c r="T113" i="3"/>
  <c r="U134" i="3"/>
  <c r="W164" i="3"/>
  <c r="U115" i="3"/>
  <c r="W144" i="3"/>
  <c r="U125" i="3"/>
  <c r="W125" i="3"/>
  <c r="W74" i="3"/>
  <c r="W154" i="3"/>
  <c r="V85" i="3"/>
  <c r="U144" i="3"/>
  <c r="U147" i="3" s="1"/>
  <c r="U148" i="3" s="1"/>
  <c r="T83" i="3"/>
  <c r="W45" i="6"/>
  <c r="W43" i="6"/>
  <c r="U45" i="6"/>
  <c r="V84" i="6"/>
  <c r="W83" i="6"/>
  <c r="V85" i="6"/>
  <c r="V45" i="6"/>
  <c r="V165" i="6"/>
  <c r="V164" i="6"/>
  <c r="V144" i="6"/>
  <c r="V143" i="6"/>
  <c r="W164" i="6"/>
  <c r="T125" i="6"/>
  <c r="W105" i="6"/>
  <c r="W85" i="6"/>
  <c r="V43" i="6"/>
  <c r="U43" i="6"/>
  <c r="U164" i="6"/>
  <c r="T144" i="6"/>
  <c r="U84" i="6"/>
  <c r="U74" i="6"/>
  <c r="T55" i="6"/>
  <c r="U34" i="6"/>
  <c r="T15" i="6"/>
  <c r="U104" i="6"/>
  <c r="W34" i="6"/>
  <c r="W5" i="6"/>
  <c r="W3" i="6"/>
  <c r="V125" i="6"/>
  <c r="T105" i="6"/>
  <c r="U125" i="6"/>
  <c r="T45" i="6"/>
  <c r="T85" i="6"/>
  <c r="T4" i="6"/>
  <c r="V44" i="6"/>
  <c r="T43" i="6"/>
  <c r="U163" i="6"/>
  <c r="U143" i="6"/>
  <c r="U123" i="6"/>
  <c r="U103" i="6"/>
  <c r="T163" i="6"/>
  <c r="T143" i="6"/>
  <c r="T123" i="6"/>
  <c r="T103" i="6"/>
  <c r="W163" i="6"/>
  <c r="W143" i="6"/>
  <c r="W123" i="6"/>
  <c r="W103" i="6"/>
  <c r="U124" i="6"/>
  <c r="T104" i="6"/>
  <c r="W74" i="6"/>
  <c r="U75" i="6"/>
  <c r="U73" i="6"/>
  <c r="V74" i="6"/>
  <c r="V55" i="6"/>
  <c r="U54" i="6"/>
  <c r="V53" i="6"/>
  <c r="U35" i="6"/>
  <c r="U33" i="6"/>
  <c r="V34" i="6"/>
  <c r="V15" i="6"/>
  <c r="V13" i="6"/>
  <c r="U14" i="6"/>
  <c r="T145" i="6"/>
  <c r="U83" i="6"/>
  <c r="W73" i="6"/>
  <c r="V95" i="6"/>
  <c r="T74" i="6"/>
  <c r="T34" i="6"/>
  <c r="W124" i="6"/>
  <c r="V83" i="6"/>
  <c r="V5" i="6"/>
  <c r="V124" i="6"/>
  <c r="T54" i="6"/>
  <c r="V163" i="6"/>
  <c r="U85" i="6"/>
  <c r="W54" i="6"/>
  <c r="T44" i="6"/>
  <c r="V14" i="6"/>
  <c r="W44" i="6"/>
  <c r="T84" i="6"/>
  <c r="V54" i="6"/>
  <c r="U55" i="6"/>
  <c r="W4" i="6"/>
  <c r="U27" i="3"/>
  <c r="U28" i="3" s="1"/>
  <c r="U26" i="3"/>
  <c r="V27" i="3"/>
  <c r="V28" i="3" s="1"/>
  <c r="V26" i="3"/>
  <c r="U44" i="3"/>
  <c r="V95" i="3"/>
  <c r="W94" i="3"/>
  <c r="U54" i="3"/>
  <c r="V55" i="3"/>
  <c r="V53" i="3"/>
  <c r="U53" i="3"/>
  <c r="U55" i="3"/>
  <c r="U35" i="3"/>
  <c r="U33" i="3"/>
  <c r="V34" i="3"/>
  <c r="U34" i="3"/>
  <c r="V45" i="3"/>
  <c r="W15" i="3"/>
  <c r="U45" i="3"/>
  <c r="T14" i="3"/>
  <c r="U94" i="3"/>
  <c r="W65" i="3"/>
  <c r="W63" i="3"/>
  <c r="V44" i="3"/>
  <c r="W45" i="3"/>
  <c r="V54" i="3"/>
  <c r="W64" i="3"/>
  <c r="V33" i="3"/>
  <c r="W14" i="3"/>
  <c r="V14" i="3"/>
  <c r="T63" i="3"/>
  <c r="W103" i="3"/>
  <c r="V103" i="3"/>
  <c r="U103" i="3"/>
  <c r="V104" i="3"/>
  <c r="T73" i="3"/>
  <c r="T53" i="3"/>
  <c r="T33" i="3"/>
  <c r="T13" i="3"/>
  <c r="W134" i="3"/>
  <c r="T95" i="3"/>
  <c r="W73" i="3"/>
  <c r="W53" i="3"/>
  <c r="W33" i="3"/>
  <c r="V113" i="3"/>
  <c r="T104" i="3"/>
  <c r="W34" i="3"/>
  <c r="W104" i="3"/>
  <c r="V94" i="3"/>
  <c r="U64" i="3"/>
  <c r="T35" i="3"/>
  <c r="V93" i="3"/>
  <c r="V65" i="3"/>
  <c r="T43" i="3"/>
  <c r="T44" i="3"/>
  <c r="W43" i="3"/>
  <c r="T27" i="3"/>
  <c r="T28" i="3" s="1"/>
  <c r="T26" i="3"/>
  <c r="T55" i="3"/>
  <c r="V135" i="3"/>
  <c r="T85" i="3"/>
  <c r="W27" i="3"/>
  <c r="W28" i="3" s="1"/>
  <c r="U75" i="3"/>
  <c r="U73" i="3"/>
  <c r="V74" i="3"/>
  <c r="U74" i="3"/>
  <c r="U14" i="3"/>
  <c r="V15" i="3"/>
  <c r="U15" i="3"/>
  <c r="V13" i="3"/>
  <c r="U13" i="3"/>
  <c r="V175" i="3"/>
  <c r="V174" i="3"/>
  <c r="V154" i="3"/>
  <c r="V153" i="3"/>
  <c r="W174" i="3"/>
  <c r="T135" i="3"/>
  <c r="W115" i="3"/>
  <c r="T94" i="3"/>
  <c r="U174" i="3"/>
  <c r="T154" i="3"/>
  <c r="T155" i="3"/>
  <c r="U95" i="3"/>
  <c r="U135" i="3"/>
  <c r="W55" i="3"/>
  <c r="V173" i="3"/>
  <c r="T115" i="3"/>
  <c r="T64" i="3"/>
  <c r="W35" i="3"/>
  <c r="V73" i="3"/>
  <c r="T34" i="3"/>
  <c r="T15" i="3"/>
  <c r="U65" i="3"/>
  <c r="T65" i="3"/>
  <c r="T45" i="3"/>
  <c r="V37" i="6" l="1"/>
  <c r="V38" i="6" s="1"/>
  <c r="V116" i="6"/>
  <c r="W36" i="6"/>
  <c r="T136" i="6"/>
  <c r="V106" i="6"/>
  <c r="V27" i="6"/>
  <c r="V28" i="6" s="1"/>
  <c r="U116" i="6"/>
  <c r="U97" i="6"/>
  <c r="U98" i="6" s="1"/>
  <c r="U137" i="6"/>
  <c r="U138" i="6" s="1"/>
  <c r="V136" i="6"/>
  <c r="W97" i="6"/>
  <c r="W98" i="6" s="1"/>
  <c r="W17" i="6"/>
  <c r="W18" i="6" s="1"/>
  <c r="W136" i="6"/>
  <c r="W57" i="6"/>
  <c r="W58" i="6" s="1"/>
  <c r="U96" i="6"/>
  <c r="V26" i="6"/>
  <c r="T137" i="6"/>
  <c r="T138" i="6" s="1"/>
  <c r="W67" i="6"/>
  <c r="W68" i="6" s="1"/>
  <c r="U157" i="6"/>
  <c r="U158" i="6" s="1"/>
  <c r="W96" i="6"/>
  <c r="U117" i="6"/>
  <c r="U118" i="6" s="1"/>
  <c r="U26" i="6"/>
  <c r="T76" i="6"/>
  <c r="V107" i="6"/>
  <c r="V108" i="6" s="1"/>
  <c r="U27" i="6"/>
  <c r="U28" i="6" s="1"/>
  <c r="W16" i="6"/>
  <c r="V6" i="6"/>
  <c r="U16" i="6"/>
  <c r="W137" i="6"/>
  <c r="W138" i="6" s="1"/>
  <c r="T96" i="6"/>
  <c r="U67" i="6"/>
  <c r="U68" i="6" s="1"/>
  <c r="T26" i="6"/>
  <c r="U56" i="6"/>
  <c r="V77" i="6"/>
  <c r="V78" i="6" s="1"/>
  <c r="V117" i="6"/>
  <c r="V118" i="6" s="1"/>
  <c r="T67" i="6"/>
  <c r="T68" i="6" s="1"/>
  <c r="T156" i="6"/>
  <c r="W116" i="6"/>
  <c r="U156" i="6"/>
  <c r="V97" i="6"/>
  <c r="V98" i="6" s="1"/>
  <c r="W117" i="6"/>
  <c r="W118" i="6" s="1"/>
  <c r="T86" i="6"/>
  <c r="V137" i="6"/>
  <c r="V138" i="6" s="1"/>
  <c r="T7" i="6"/>
  <c r="T8" i="6" s="1"/>
  <c r="U66" i="6"/>
  <c r="U136" i="6"/>
  <c r="T116" i="6"/>
  <c r="V127" i="6"/>
  <c r="V128" i="6" s="1"/>
  <c r="W37" i="6"/>
  <c r="W38" i="6" s="1"/>
  <c r="V66" i="6"/>
  <c r="W156" i="6"/>
  <c r="U7" i="6"/>
  <c r="U8" i="6" s="1"/>
  <c r="V67" i="6"/>
  <c r="V68" i="6" s="1"/>
  <c r="T97" i="6"/>
  <c r="T98" i="6" s="1"/>
  <c r="V157" i="6"/>
  <c r="V158" i="6" s="1"/>
  <c r="T17" i="6"/>
  <c r="T18" i="6" s="1"/>
  <c r="V7" i="6"/>
  <c r="V8" i="6" s="1"/>
  <c r="T87" i="6"/>
  <c r="T88" i="6" s="1"/>
  <c r="V96" i="6"/>
  <c r="T6" i="6"/>
  <c r="W157" i="6"/>
  <c r="W158" i="6" s="1"/>
  <c r="T66" i="6"/>
  <c r="V76" i="6"/>
  <c r="T27" i="6"/>
  <c r="T28" i="6" s="1"/>
  <c r="U6" i="6"/>
  <c r="U57" i="6"/>
  <c r="U58" i="6" s="1"/>
  <c r="T16" i="6"/>
  <c r="T56" i="6"/>
  <c r="V156" i="6"/>
  <c r="T37" i="6"/>
  <c r="T38" i="6" s="1"/>
  <c r="W27" i="6"/>
  <c r="W28" i="6" s="1"/>
  <c r="W26" i="6"/>
  <c r="T157" i="6"/>
  <c r="T158" i="6" s="1"/>
  <c r="W66" i="6"/>
  <c r="T136" i="3"/>
  <c r="U86" i="3"/>
  <c r="T147" i="3"/>
  <c r="T148" i="3" s="1"/>
  <c r="U157" i="3"/>
  <c r="U158" i="3" s="1"/>
  <c r="U166" i="3"/>
  <c r="U7" i="3"/>
  <c r="U8" i="3" s="1"/>
  <c r="T86" i="3"/>
  <c r="V67" i="3"/>
  <c r="V68" i="3" s="1"/>
  <c r="T126" i="3"/>
  <c r="W7" i="3"/>
  <c r="W8" i="3" s="1"/>
  <c r="U87" i="3"/>
  <c r="U88" i="3" s="1"/>
  <c r="V166" i="3"/>
  <c r="W97" i="3"/>
  <c r="W98" i="3" s="1"/>
  <c r="V146" i="3"/>
  <c r="V127" i="3"/>
  <c r="V128" i="3" s="1"/>
  <c r="V147" i="3"/>
  <c r="V148" i="3" s="1"/>
  <c r="U6" i="3"/>
  <c r="V137" i="3"/>
  <c r="V138" i="3" s="1"/>
  <c r="T127" i="3"/>
  <c r="T128" i="3" s="1"/>
  <c r="V126" i="3"/>
  <c r="U167" i="3"/>
  <c r="U168" i="3" s="1"/>
  <c r="T167" i="3"/>
  <c r="T168" i="3" s="1"/>
  <c r="W167" i="3"/>
  <c r="W168" i="3" s="1"/>
  <c r="W87" i="3"/>
  <c r="W88" i="3" s="1"/>
  <c r="U156" i="3"/>
  <c r="U146" i="3"/>
  <c r="W127" i="3"/>
  <c r="W128" i="3" s="1"/>
  <c r="T7" i="3"/>
  <c r="T8" i="3" s="1"/>
  <c r="V87" i="3"/>
  <c r="V88" i="3" s="1"/>
  <c r="U47" i="3"/>
  <c r="U48" i="3" s="1"/>
  <c r="T146" i="3"/>
  <c r="W6" i="3"/>
  <c r="W156" i="3"/>
  <c r="W146" i="3"/>
  <c r="W166" i="3"/>
  <c r="W86" i="3"/>
  <c r="U96" i="3"/>
  <c r="T177" i="3"/>
  <c r="T178" i="3" s="1"/>
  <c r="T107" i="3"/>
  <c r="T108" i="3" s="1"/>
  <c r="V47" i="3"/>
  <c r="V48" i="3" s="1"/>
  <c r="T6" i="3"/>
  <c r="V46" i="3"/>
  <c r="U46" i="3"/>
  <c r="V66" i="3"/>
  <c r="T176" i="3"/>
  <c r="V7" i="3"/>
  <c r="V8" i="3" s="1"/>
  <c r="V167" i="3"/>
  <c r="V168" i="3" s="1"/>
  <c r="U127" i="3"/>
  <c r="U128" i="3" s="1"/>
  <c r="W126" i="3"/>
  <c r="U177" i="3"/>
  <c r="U178" i="3" s="1"/>
  <c r="W137" i="3"/>
  <c r="W138" i="3" s="1"/>
  <c r="V86" i="3"/>
  <c r="T87" i="3"/>
  <c r="T88" i="3" s="1"/>
  <c r="U116" i="3"/>
  <c r="V136" i="3"/>
  <c r="W147" i="3"/>
  <c r="W148" i="3" s="1"/>
  <c r="U137" i="3"/>
  <c r="U138" i="3" s="1"/>
  <c r="W117" i="3"/>
  <c r="W118" i="3" s="1"/>
  <c r="T157" i="3"/>
  <c r="T158" i="3" s="1"/>
  <c r="U126" i="3"/>
  <c r="W136" i="3"/>
  <c r="T97" i="3"/>
  <c r="T98" i="3" s="1"/>
  <c r="W17" i="3"/>
  <c r="W18" i="3" s="1"/>
  <c r="V6" i="3"/>
  <c r="W157" i="3"/>
  <c r="W158" i="3" s="1"/>
  <c r="U117" i="3"/>
  <c r="U118" i="3" s="1"/>
  <c r="U97" i="3"/>
  <c r="U98" i="3" s="1"/>
  <c r="T137" i="3"/>
  <c r="T138" i="3" s="1"/>
  <c r="T166" i="3"/>
  <c r="U67" i="3"/>
  <c r="U68" i="3" s="1"/>
  <c r="W96" i="3"/>
  <c r="W47" i="6"/>
  <c r="W48" i="6" s="1"/>
  <c r="W46" i="6"/>
  <c r="V17" i="6"/>
  <c r="V18" i="6" s="1"/>
  <c r="V16" i="6"/>
  <c r="W147" i="6"/>
  <c r="W148" i="6" s="1"/>
  <c r="W146" i="6"/>
  <c r="T147" i="6"/>
  <c r="T148" i="6" s="1"/>
  <c r="T146" i="6"/>
  <c r="U147" i="6"/>
  <c r="U148" i="6" s="1"/>
  <c r="U146" i="6"/>
  <c r="T36" i="6"/>
  <c r="V166" i="6"/>
  <c r="V167" i="6"/>
  <c r="V168" i="6" s="1"/>
  <c r="V86" i="6"/>
  <c r="V87" i="6"/>
  <c r="V88" i="6" s="1"/>
  <c r="U87" i="6"/>
  <c r="U88" i="6" s="1"/>
  <c r="U86" i="6"/>
  <c r="V57" i="6"/>
  <c r="V58" i="6" s="1"/>
  <c r="V56" i="6"/>
  <c r="U77" i="6"/>
  <c r="U78" i="6" s="1"/>
  <c r="U76" i="6"/>
  <c r="W167" i="6"/>
  <c r="W168" i="6" s="1"/>
  <c r="W166" i="6"/>
  <c r="T167" i="6"/>
  <c r="T168" i="6" s="1"/>
  <c r="T166" i="6"/>
  <c r="U167" i="6"/>
  <c r="U168" i="6" s="1"/>
  <c r="U166" i="6"/>
  <c r="U47" i="6"/>
  <c r="U48" i="6" s="1"/>
  <c r="U46" i="6"/>
  <c r="V126" i="6"/>
  <c r="W56" i="6"/>
  <c r="T57" i="6"/>
  <c r="T58" i="6" s="1"/>
  <c r="T77" i="6"/>
  <c r="T78" i="6" s="1"/>
  <c r="V36" i="6"/>
  <c r="U37" i="6"/>
  <c r="U38" i="6" s="1"/>
  <c r="U36" i="6"/>
  <c r="W127" i="6"/>
  <c r="W128" i="6" s="1"/>
  <c r="W126" i="6"/>
  <c r="T127" i="6"/>
  <c r="T128" i="6" s="1"/>
  <c r="T126" i="6"/>
  <c r="U127" i="6"/>
  <c r="U128" i="6" s="1"/>
  <c r="U126" i="6"/>
  <c r="U17" i="6"/>
  <c r="U18" i="6" s="1"/>
  <c r="V147" i="6"/>
  <c r="V148" i="6" s="1"/>
  <c r="V146" i="6"/>
  <c r="W77" i="6"/>
  <c r="W78" i="6" s="1"/>
  <c r="W76" i="6"/>
  <c r="W107" i="6"/>
  <c r="W108" i="6" s="1"/>
  <c r="W106" i="6"/>
  <c r="T107" i="6"/>
  <c r="T108" i="6" s="1"/>
  <c r="T106" i="6"/>
  <c r="U107" i="6"/>
  <c r="U108" i="6" s="1"/>
  <c r="U106" i="6"/>
  <c r="T47" i="6"/>
  <c r="T48" i="6" s="1"/>
  <c r="T46" i="6"/>
  <c r="W7" i="6"/>
  <c r="W8" i="6" s="1"/>
  <c r="W6" i="6"/>
  <c r="V47" i="6"/>
  <c r="V48" i="6" s="1"/>
  <c r="V46" i="6"/>
  <c r="W87" i="6"/>
  <c r="W88" i="6" s="1"/>
  <c r="W86" i="6"/>
  <c r="V17" i="3"/>
  <c r="V18" i="3" s="1"/>
  <c r="V16" i="3"/>
  <c r="T116" i="3"/>
  <c r="W47" i="3"/>
  <c r="W48" i="3" s="1"/>
  <c r="W46" i="3"/>
  <c r="V96" i="3"/>
  <c r="V97" i="3"/>
  <c r="V98" i="3" s="1"/>
  <c r="T57" i="3"/>
  <c r="T58" i="3" s="1"/>
  <c r="T56" i="3"/>
  <c r="U136" i="3"/>
  <c r="W176" i="3"/>
  <c r="V77" i="3"/>
  <c r="V78" i="3" s="1"/>
  <c r="V76" i="3"/>
  <c r="T77" i="3"/>
  <c r="T78" i="3" s="1"/>
  <c r="T76" i="3"/>
  <c r="T67" i="3"/>
  <c r="T68" i="3" s="1"/>
  <c r="T66" i="3"/>
  <c r="V176" i="3"/>
  <c r="V177" i="3"/>
  <c r="V178" i="3" s="1"/>
  <c r="U77" i="3"/>
  <c r="U78" i="3" s="1"/>
  <c r="U76" i="3"/>
  <c r="T47" i="3"/>
  <c r="T48" i="3" s="1"/>
  <c r="T46" i="3"/>
  <c r="W57" i="3"/>
  <c r="W58" i="3" s="1"/>
  <c r="W56" i="3"/>
  <c r="T17" i="3"/>
  <c r="T18" i="3" s="1"/>
  <c r="T16" i="3"/>
  <c r="W107" i="3"/>
  <c r="W108" i="3" s="1"/>
  <c r="W106" i="3"/>
  <c r="V37" i="3"/>
  <c r="V38" i="3" s="1"/>
  <c r="V36" i="3"/>
  <c r="U37" i="3"/>
  <c r="U38" i="3" s="1"/>
  <c r="U36" i="3"/>
  <c r="V57" i="3"/>
  <c r="V58" i="3" s="1"/>
  <c r="V56" i="3"/>
  <c r="U66" i="3"/>
  <c r="U176" i="3"/>
  <c r="T96" i="3"/>
  <c r="W116" i="3"/>
  <c r="T156" i="3"/>
  <c r="T106" i="3"/>
  <c r="W16" i="3"/>
  <c r="T117" i="3"/>
  <c r="T118" i="3" s="1"/>
  <c r="W37" i="3"/>
  <c r="W38" i="3" s="1"/>
  <c r="W36" i="3"/>
  <c r="U57" i="3"/>
  <c r="U58" i="3" s="1"/>
  <c r="U56" i="3"/>
  <c r="W177" i="3"/>
  <c r="W178" i="3" s="1"/>
  <c r="V157" i="3"/>
  <c r="V158" i="3" s="1"/>
  <c r="V156" i="3"/>
  <c r="U17" i="3"/>
  <c r="U18" i="3" s="1"/>
  <c r="U16" i="3"/>
  <c r="V116" i="3"/>
  <c r="V117" i="3"/>
  <c r="V118" i="3" s="1"/>
  <c r="W77" i="3"/>
  <c r="W78" i="3" s="1"/>
  <c r="W76" i="3"/>
  <c r="T37" i="3"/>
  <c r="T38" i="3" s="1"/>
  <c r="T36" i="3"/>
  <c r="U107" i="3"/>
  <c r="U108" i="3" s="1"/>
  <c r="U106" i="3"/>
  <c r="V107" i="3"/>
  <c r="V108" i="3" s="1"/>
  <c r="V106" i="3"/>
  <c r="W67" i="3"/>
  <c r="W68" i="3" s="1"/>
  <c r="W66" i="3"/>
  <c r="O35" i="2"/>
  <c r="N35" i="2"/>
  <c r="M35" i="2"/>
  <c r="L35" i="2"/>
  <c r="O34" i="2"/>
  <c r="N34" i="2"/>
  <c r="M34" i="2"/>
  <c r="L34" i="2"/>
  <c r="O33" i="2"/>
  <c r="O37" i="2" s="1"/>
  <c r="O38" i="2" s="1"/>
  <c r="N33" i="2"/>
  <c r="N37" i="2" s="1"/>
  <c r="N38" i="2" s="1"/>
  <c r="M33" i="2"/>
  <c r="M36" i="2" s="1"/>
  <c r="L33" i="2"/>
  <c r="L36" i="2" s="1"/>
  <c r="O23" i="2"/>
  <c r="N23" i="2"/>
  <c r="M23" i="2"/>
  <c r="L23" i="2"/>
  <c r="O22" i="2"/>
  <c r="N22" i="2"/>
  <c r="M22" i="2"/>
  <c r="L22" i="2"/>
  <c r="O21" i="2"/>
  <c r="O25" i="2" s="1"/>
  <c r="O26" i="2" s="1"/>
  <c r="N21" i="2"/>
  <c r="N24" i="2" s="1"/>
  <c r="M21" i="2"/>
  <c r="M24" i="2" s="1"/>
  <c r="L21" i="2"/>
  <c r="L25" i="2" s="1"/>
  <c r="L26" i="2" s="1"/>
  <c r="L37" i="2" l="1"/>
  <c r="L38" i="2" s="1"/>
  <c r="M37" i="2"/>
  <c r="M38" i="2" s="1"/>
  <c r="N36" i="2"/>
  <c r="O36" i="2"/>
  <c r="O24" i="2"/>
  <c r="M25" i="2"/>
  <c r="M26" i="2" s="1"/>
  <c r="L24" i="2"/>
  <c r="P24" i="2" s="1"/>
  <c r="U22" i="2" s="1"/>
  <c r="N25" i="2"/>
  <c r="N26" i="2" s="1"/>
  <c r="P36" i="2" l="1"/>
  <c r="U34" i="2"/>
  <c r="T34" i="2"/>
  <c r="R35" i="2"/>
  <c r="R33" i="2"/>
  <c r="U35" i="2"/>
  <c r="T35" i="2"/>
  <c r="T33" i="2"/>
  <c r="S34" i="2"/>
  <c r="S33" i="2"/>
  <c r="S35" i="2"/>
  <c r="U33" i="2"/>
  <c r="R34" i="2"/>
  <c r="R23" i="2"/>
  <c r="T23" i="2"/>
  <c r="R21" i="2"/>
  <c r="U21" i="2"/>
  <c r="R22" i="2"/>
  <c r="T22" i="2"/>
  <c r="T21" i="2"/>
  <c r="S21" i="2"/>
  <c r="S23" i="2"/>
  <c r="U23" i="2"/>
  <c r="S22" i="2"/>
  <c r="S37" i="2" l="1"/>
  <c r="S38" i="2" s="1"/>
  <c r="S36" i="2"/>
  <c r="R36" i="2"/>
  <c r="R37" i="2"/>
  <c r="R38" i="2" s="1"/>
  <c r="U37" i="2"/>
  <c r="U38" i="2" s="1"/>
  <c r="U36" i="2"/>
  <c r="T36" i="2"/>
  <c r="T37" i="2"/>
  <c r="T38" i="2" s="1"/>
  <c r="S24" i="2"/>
  <c r="S25" i="2"/>
  <c r="S26" i="2" s="1"/>
  <c r="U25" i="2"/>
  <c r="U26" i="2" s="1"/>
  <c r="U24" i="2"/>
  <c r="T25" i="2"/>
  <c r="T26" i="2" s="1"/>
  <c r="T24" i="2"/>
  <c r="R25" i="2"/>
  <c r="R26" i="2" s="1"/>
  <c r="R24" i="2"/>
  <c r="V36" i="2" l="1"/>
  <c r="V24" i="2"/>
  <c r="J15" i="2" l="1"/>
  <c r="J14" i="2"/>
  <c r="J13" i="2"/>
  <c r="J12" i="2"/>
  <c r="J11" i="2"/>
  <c r="T10" i="2"/>
  <c r="T11" i="2" s="1"/>
  <c r="S10" i="2"/>
  <c r="S11" i="2" s="1"/>
  <c r="R10" i="2"/>
  <c r="R11" i="2" s="1"/>
  <c r="Q10" i="2"/>
  <c r="Q11" i="2" s="1"/>
  <c r="J10" i="2"/>
  <c r="T9" i="2"/>
  <c r="S9" i="2"/>
  <c r="R9" i="2"/>
  <c r="Q9" i="2"/>
  <c r="X8" i="2" s="1"/>
  <c r="J9" i="2"/>
  <c r="J8" i="2"/>
  <c r="J7" i="2"/>
  <c r="J6" i="2"/>
  <c r="J5" i="2"/>
  <c r="J4" i="2"/>
  <c r="N11" i="2" l="1"/>
  <c r="N12" i="2" s="1"/>
  <c r="W7" i="2"/>
  <c r="N13" i="2"/>
  <c r="Y8" i="2"/>
  <c r="Y6" i="2"/>
  <c r="N5" i="2"/>
  <c r="N6" i="2" s="1"/>
  <c r="W6" i="2"/>
  <c r="N7" i="2"/>
  <c r="N4" i="2"/>
  <c r="Z6" i="2"/>
  <c r="X7" i="2"/>
  <c r="N14" i="2"/>
  <c r="N15" i="2" s="1"/>
  <c r="Y7" i="2"/>
  <c r="W8" i="2"/>
  <c r="N8" i="2"/>
  <c r="N9" i="2" s="1"/>
  <c r="Z8" i="2"/>
  <c r="N10" i="2"/>
  <c r="X6" i="2"/>
  <c r="Z7" i="2"/>
  <c r="Y9" i="2" l="1"/>
  <c r="Y10" i="2"/>
  <c r="Y11" i="2" s="1"/>
  <c r="X10" i="2"/>
  <c r="X11" i="2" s="1"/>
  <c r="X9" i="2"/>
  <c r="Z9" i="2"/>
  <c r="Z10" i="2"/>
  <c r="Z11" i="2" s="1"/>
  <c r="W10" i="2"/>
  <c r="W11" i="2" s="1"/>
  <c r="W9" i="2"/>
  <c r="AF14" i="1" l="1"/>
  <c r="AF13" i="1"/>
  <c r="AF12" i="1"/>
  <c r="AJ13" i="1" s="1"/>
  <c r="AJ14" i="1" s="1"/>
  <c r="AF11" i="1"/>
  <c r="AF10" i="1"/>
  <c r="AF9" i="1"/>
  <c r="AF8" i="1"/>
  <c r="AF7" i="1"/>
  <c r="AF6" i="1"/>
  <c r="AF5" i="1"/>
  <c r="AF4" i="1"/>
  <c r="AF3" i="1"/>
  <c r="AJ3" i="1" l="1"/>
  <c r="AJ4" i="1"/>
  <c r="AJ5" i="1" s="1"/>
  <c r="AJ9" i="1"/>
  <c r="AJ7" i="1"/>
  <c r="AJ8" i="1" s="1"/>
  <c r="AJ10" i="1"/>
  <c r="AJ11" i="1" s="1"/>
  <c r="AJ6" i="1"/>
  <c r="AJ12" i="1"/>
  <c r="O74" i="1"/>
  <c r="O73" i="1"/>
  <c r="O72" i="1"/>
  <c r="O71" i="1"/>
  <c r="O70" i="1"/>
  <c r="O69" i="1"/>
  <c r="O68" i="1"/>
  <c r="O67" i="1"/>
  <c r="O66" i="1"/>
  <c r="O65" i="1"/>
  <c r="O64" i="1"/>
  <c r="O63" i="1"/>
  <c r="O59" i="1"/>
  <c r="O58" i="1"/>
  <c r="O57" i="1"/>
  <c r="O56" i="1"/>
  <c r="O55" i="1"/>
  <c r="O54" i="1"/>
  <c r="O53" i="1"/>
  <c r="O52" i="1"/>
  <c r="O51" i="1"/>
  <c r="O50" i="1"/>
  <c r="O49" i="1"/>
  <c r="O48" i="1"/>
  <c r="O44" i="1"/>
  <c r="O43" i="1"/>
  <c r="O42" i="1"/>
  <c r="O41" i="1"/>
  <c r="O40" i="1"/>
  <c r="O39" i="1"/>
  <c r="O38" i="1"/>
  <c r="O37" i="1"/>
  <c r="O36" i="1"/>
  <c r="O35" i="1"/>
  <c r="O34" i="1"/>
  <c r="O33" i="1"/>
  <c r="O29" i="1"/>
  <c r="O28" i="1"/>
  <c r="O27" i="1"/>
  <c r="O26" i="1"/>
  <c r="O25" i="1"/>
  <c r="O24" i="1"/>
  <c r="O23" i="1"/>
  <c r="O22" i="1"/>
  <c r="O21" i="1"/>
  <c r="O20" i="1"/>
  <c r="O19" i="1"/>
  <c r="O18" i="1"/>
  <c r="O14" i="1"/>
  <c r="O13" i="1"/>
  <c r="O12" i="1"/>
  <c r="O11" i="1"/>
  <c r="O10" i="1"/>
  <c r="O9" i="1"/>
  <c r="O8" i="1"/>
  <c r="O7" i="1"/>
  <c r="O6" i="1"/>
  <c r="O5" i="1"/>
  <c r="O4" i="1"/>
  <c r="O3" i="1"/>
  <c r="R28" i="1" l="1"/>
  <c r="R29" i="1" s="1"/>
  <c r="R58" i="1"/>
  <c r="R59" i="1" s="1"/>
  <c r="R25" i="1"/>
  <c r="R26" i="1" s="1"/>
  <c r="R33" i="1"/>
  <c r="S9" i="1"/>
  <c r="S10" i="1"/>
  <c r="S11" i="1" s="1"/>
  <c r="R21" i="1"/>
  <c r="R55" i="1"/>
  <c r="R56" i="1" s="1"/>
  <c r="R39" i="1"/>
  <c r="R63" i="1"/>
  <c r="R40" i="1"/>
  <c r="R41" i="1" s="1"/>
  <c r="R52" i="1"/>
  <c r="R53" i="1" s="1"/>
  <c r="R19" i="1"/>
  <c r="R20" i="1" s="1"/>
  <c r="R24" i="1"/>
  <c r="R49" i="1"/>
  <c r="R50" i="1" s="1"/>
  <c r="R51" i="1"/>
  <c r="R54" i="1"/>
  <c r="R72" i="1"/>
  <c r="S7" i="1"/>
  <c r="S8" i="1" s="1"/>
  <c r="S12" i="1"/>
  <c r="R43" i="1"/>
  <c r="R44" i="1" s="1"/>
  <c r="R67" i="1"/>
  <c r="R68" i="1" s="1"/>
  <c r="R69" i="1"/>
  <c r="R22" i="1"/>
  <c r="R23" i="1" s="1"/>
  <c r="R37" i="1"/>
  <c r="R38" i="1" s="1"/>
  <c r="S3" i="1"/>
  <c r="S6" i="1"/>
  <c r="R34" i="1"/>
  <c r="R35" i="1" s="1"/>
  <c r="R36" i="1"/>
  <c r="R42" i="1"/>
  <c r="R64" i="1"/>
  <c r="R65" i="1" s="1"/>
  <c r="R66" i="1"/>
  <c r="S4" i="1"/>
  <c r="S5" i="1" s="1"/>
  <c r="S13" i="1"/>
  <c r="S14" i="1" s="1"/>
  <c r="R18" i="1"/>
  <c r="R27" i="1"/>
  <c r="R48" i="1"/>
  <c r="R57" i="1"/>
  <c r="R70" i="1"/>
  <c r="R71" i="1" s="1"/>
  <c r="R73" i="1"/>
  <c r="R74" i="1" s="1"/>
</calcChain>
</file>

<file path=xl/sharedStrings.xml><?xml version="1.0" encoding="utf-8"?>
<sst xmlns="http://schemas.openxmlformats.org/spreadsheetml/2006/main" count="8239" uniqueCount="306">
  <si>
    <t>CSA</t>
    <phoneticPr fontId="2"/>
  </si>
  <si>
    <t>8w-1</t>
    <phoneticPr fontId="2"/>
  </si>
  <si>
    <t>8w</t>
    <phoneticPr fontId="4"/>
  </si>
  <si>
    <t>AVE</t>
    <phoneticPr fontId="4"/>
  </si>
  <si>
    <t>8w-2</t>
    <phoneticPr fontId="2"/>
  </si>
  <si>
    <t>SD</t>
    <phoneticPr fontId="4"/>
  </si>
  <si>
    <t>8w-3</t>
    <phoneticPr fontId="2"/>
  </si>
  <si>
    <t>SE</t>
    <phoneticPr fontId="4"/>
  </si>
  <si>
    <t>32w-1</t>
    <phoneticPr fontId="2"/>
  </si>
  <si>
    <t>32w</t>
    <phoneticPr fontId="4"/>
  </si>
  <si>
    <t>32w-2</t>
    <phoneticPr fontId="2"/>
  </si>
  <si>
    <t>32w-3</t>
    <phoneticPr fontId="2"/>
  </si>
  <si>
    <t>53w-1</t>
    <phoneticPr fontId="2"/>
  </si>
  <si>
    <t>53w</t>
    <phoneticPr fontId="4"/>
  </si>
  <si>
    <t>53w-2</t>
    <phoneticPr fontId="2"/>
  </si>
  <si>
    <t>53w-3</t>
    <phoneticPr fontId="2"/>
  </si>
  <si>
    <t>75w-1</t>
    <phoneticPr fontId="2"/>
  </si>
  <si>
    <t>75w</t>
    <phoneticPr fontId="4"/>
  </si>
  <si>
    <t>75w-2</t>
    <phoneticPr fontId="2"/>
  </si>
  <si>
    <t>75w-3</t>
    <phoneticPr fontId="2"/>
  </si>
  <si>
    <t>lla</t>
    <phoneticPr fontId="2"/>
  </si>
  <si>
    <t>Count</t>
    <phoneticPr fontId="2"/>
  </si>
  <si>
    <t>% fiber</t>
    <phoneticPr fontId="2"/>
  </si>
  <si>
    <t>llb</t>
    <phoneticPr fontId="2"/>
  </si>
  <si>
    <t>lla+llb</t>
    <phoneticPr fontId="2"/>
  </si>
  <si>
    <t>llx</t>
    <phoneticPr fontId="2"/>
  </si>
  <si>
    <t>fiber number</t>
    <phoneticPr fontId="2"/>
  </si>
  <si>
    <t>PCM1+</t>
    <phoneticPr fontId="2"/>
  </si>
  <si>
    <t>total fiber area</t>
    <phoneticPr fontId="2"/>
  </si>
  <si>
    <t xml:space="preserve"> fiber number</t>
    <phoneticPr fontId="2"/>
  </si>
  <si>
    <t>fiber CSA</t>
    <phoneticPr fontId="2"/>
  </si>
  <si>
    <t>total  fiber number</t>
    <phoneticPr fontId="2"/>
  </si>
  <si>
    <t>H3.3</t>
    <phoneticPr fontId="4"/>
  </si>
  <si>
    <t>TA</t>
    <phoneticPr fontId="2"/>
  </si>
  <si>
    <t>Area×Mean</t>
  </si>
  <si>
    <t>8w</t>
    <phoneticPr fontId="2"/>
  </si>
  <si>
    <t>32w</t>
    <phoneticPr fontId="2"/>
  </si>
  <si>
    <t>53w</t>
    <phoneticPr fontId="2"/>
  </si>
  <si>
    <t>75w</t>
    <phoneticPr fontId="2"/>
  </si>
  <si>
    <t>AVE</t>
    <phoneticPr fontId="2"/>
  </si>
  <si>
    <t>SD</t>
    <phoneticPr fontId="2"/>
  </si>
  <si>
    <t>SE</t>
    <phoneticPr fontId="2"/>
  </si>
  <si>
    <t>H3.1/3.2</t>
    <phoneticPr fontId="2"/>
  </si>
  <si>
    <t>H3.3 relative to H3.1/3.2</t>
    <phoneticPr fontId="2"/>
  </si>
  <si>
    <t>H3.3A</t>
    <phoneticPr fontId="2"/>
  </si>
  <si>
    <t>Gapdh</t>
    <phoneticPr fontId="2"/>
  </si>
  <si>
    <t>%Input</t>
    <phoneticPr fontId="2"/>
  </si>
  <si>
    <t>WB</t>
    <phoneticPr fontId="2"/>
  </si>
  <si>
    <t>Gene expression</t>
    <phoneticPr fontId="2"/>
  </si>
  <si>
    <t>H3.3B</t>
    <phoneticPr fontId="2"/>
  </si>
  <si>
    <t>Normalized by Gapdh</t>
    <phoneticPr fontId="2"/>
  </si>
  <si>
    <t>Normalized by average</t>
    <phoneticPr fontId="2"/>
  </si>
  <si>
    <t>Zmynd17</t>
    <phoneticPr fontId="2"/>
  </si>
  <si>
    <t>Rpl31</t>
    <phoneticPr fontId="2"/>
  </si>
  <si>
    <t>Tmem37</t>
    <phoneticPr fontId="2"/>
  </si>
  <si>
    <t>Dbp</t>
    <phoneticPr fontId="2"/>
  </si>
  <si>
    <t>Aldh1a1</t>
    <phoneticPr fontId="2"/>
  </si>
  <si>
    <t>Ankrd1</t>
    <phoneticPr fontId="2"/>
  </si>
  <si>
    <t>Amy1</t>
    <phoneticPr fontId="2"/>
  </si>
  <si>
    <t>Hbaa2</t>
    <phoneticPr fontId="2"/>
  </si>
  <si>
    <t>Hbbbs</t>
    <phoneticPr fontId="2"/>
  </si>
  <si>
    <t>Hbaa1</t>
  </si>
  <si>
    <t>Ucp3</t>
    <phoneticPr fontId="2"/>
  </si>
  <si>
    <t>Hbbbt</t>
    <phoneticPr fontId="2"/>
  </si>
  <si>
    <t>Ces1d</t>
    <phoneticPr fontId="2"/>
  </si>
  <si>
    <t>Pla2g7</t>
    <phoneticPr fontId="2"/>
  </si>
  <si>
    <t>Pfkfb3</t>
    <phoneticPr fontId="2"/>
  </si>
  <si>
    <t>Car3</t>
    <phoneticPr fontId="2"/>
  </si>
  <si>
    <t>Hbaa1</t>
    <phoneticPr fontId="2"/>
  </si>
  <si>
    <t>Pdk4</t>
    <phoneticPr fontId="2"/>
  </si>
  <si>
    <t>Ppia</t>
    <phoneticPr fontId="2"/>
  </si>
  <si>
    <t>Chac1</t>
    <phoneticPr fontId="2"/>
  </si>
  <si>
    <t>Actc1</t>
    <phoneticPr fontId="2"/>
  </si>
  <si>
    <t>Spp1</t>
    <phoneticPr fontId="2"/>
  </si>
  <si>
    <t>Mybph</t>
    <phoneticPr fontId="2"/>
  </si>
  <si>
    <t>Col1a</t>
    <phoneticPr fontId="2"/>
  </si>
  <si>
    <t>Csrp3</t>
    <phoneticPr fontId="2"/>
  </si>
  <si>
    <t>Col3a1</t>
    <phoneticPr fontId="2"/>
  </si>
  <si>
    <t>G0s2</t>
    <phoneticPr fontId="2"/>
  </si>
  <si>
    <t>Col1a2</t>
    <phoneticPr fontId="2"/>
  </si>
  <si>
    <t>Myoz2</t>
    <phoneticPr fontId="2"/>
  </si>
  <si>
    <t>Myh2</t>
    <phoneticPr fontId="2"/>
  </si>
  <si>
    <t>Ankrd2</t>
    <phoneticPr fontId="2"/>
  </si>
  <si>
    <t>Klf2</t>
    <phoneticPr fontId="2"/>
  </si>
  <si>
    <t>Sparc</t>
    <phoneticPr fontId="2"/>
  </si>
  <si>
    <t>Hacd1</t>
    <phoneticPr fontId="2"/>
  </si>
  <si>
    <t>Myod1</t>
    <phoneticPr fontId="2"/>
  </si>
  <si>
    <t>Ctsk</t>
    <phoneticPr fontId="2"/>
  </si>
  <si>
    <t>Gos2</t>
    <phoneticPr fontId="2"/>
  </si>
  <si>
    <t>Ankrd</t>
    <phoneticPr fontId="2"/>
  </si>
  <si>
    <t>H3.3</t>
    <phoneticPr fontId="2"/>
  </si>
  <si>
    <t>8w</t>
  </si>
  <si>
    <t>32w</t>
  </si>
  <si>
    <t>53w</t>
  </si>
  <si>
    <t>75w</t>
  </si>
  <si>
    <t>Zmynd17</t>
  </si>
  <si>
    <t>Tmem37</t>
  </si>
  <si>
    <t>Dbp</t>
  </si>
  <si>
    <t>Aldh1a1</t>
  </si>
  <si>
    <t>Ankrd1</t>
  </si>
  <si>
    <t>Amy1</t>
  </si>
  <si>
    <t>Hbaa2</t>
  </si>
  <si>
    <t>Hbbbs</t>
  </si>
  <si>
    <t>Ucp3</t>
  </si>
  <si>
    <t>Hbbbt</t>
  </si>
  <si>
    <t>Ces1d</t>
  </si>
  <si>
    <t>Pla2g7</t>
  </si>
  <si>
    <t>Pfkfb3</t>
  </si>
  <si>
    <t>Car3</t>
  </si>
  <si>
    <t>Actc1</t>
  </si>
  <si>
    <t>Mybph</t>
  </si>
  <si>
    <t>Col1a</t>
  </si>
  <si>
    <t>Csrp3</t>
  </si>
  <si>
    <t>Col3a1</t>
  </si>
  <si>
    <t>Not detected</t>
    <phoneticPr fontId="2"/>
  </si>
  <si>
    <t>G0s2</t>
  </si>
  <si>
    <t>Col1a2</t>
  </si>
  <si>
    <t>Myoz2</t>
  </si>
  <si>
    <t>Myh2</t>
  </si>
  <si>
    <t>Ankrd2</t>
  </si>
  <si>
    <t>Klf2</t>
  </si>
  <si>
    <t>Sparc</t>
  </si>
  <si>
    <t>Hacd1</t>
  </si>
  <si>
    <t>Myod1</t>
  </si>
  <si>
    <t>H3K4me3</t>
  </si>
  <si>
    <t>H3K4me3</t>
    <phoneticPr fontId="2"/>
  </si>
  <si>
    <t>H3K27me3</t>
  </si>
  <si>
    <t>H3K27me3</t>
    <phoneticPr fontId="2"/>
  </si>
  <si>
    <t>Gapdh</t>
  </si>
  <si>
    <t>Gapdh 2dn</t>
    <phoneticPr fontId="12"/>
  </si>
  <si>
    <t>Apoe</t>
  </si>
  <si>
    <t>Glul</t>
  </si>
  <si>
    <t>Gpx3</t>
  </si>
  <si>
    <t>Hsf1</t>
  </si>
  <si>
    <t>Hspa1a</t>
  </si>
  <si>
    <t>Hspa1b</t>
  </si>
  <si>
    <t>Myh1</t>
  </si>
  <si>
    <t>Plin4</t>
  </si>
  <si>
    <t>Tgm2</t>
  </si>
  <si>
    <t>Trim63</t>
  </si>
  <si>
    <t>Nr4a3</t>
  </si>
  <si>
    <t>Pgc1a</t>
  </si>
  <si>
    <t>Tuba1a</t>
  </si>
  <si>
    <t>Tubb2a</t>
  </si>
  <si>
    <t>Hspb1</t>
  </si>
  <si>
    <t>Irs2</t>
  </si>
  <si>
    <t>Mafb</t>
  </si>
  <si>
    <t>Average</t>
    <phoneticPr fontId="12"/>
  </si>
  <si>
    <t>ChIP</t>
    <phoneticPr fontId="2"/>
  </si>
  <si>
    <t>8wk-C1</t>
    <phoneticPr fontId="2"/>
  </si>
  <si>
    <t>8wk-C2</t>
  </si>
  <si>
    <t>8wk-C3</t>
  </si>
  <si>
    <t>8wk-Ex1</t>
    <phoneticPr fontId="2"/>
  </si>
  <si>
    <t>8wk-Ex2</t>
  </si>
  <si>
    <t>8wk-Ex3</t>
  </si>
  <si>
    <t>53wk-C1</t>
    <phoneticPr fontId="2"/>
  </si>
  <si>
    <t>53wk-C2</t>
  </si>
  <si>
    <t>53wk-C3</t>
  </si>
  <si>
    <t>53wk-Ex1</t>
    <phoneticPr fontId="2"/>
  </si>
  <si>
    <t>53wk-Ex2</t>
  </si>
  <si>
    <t>53wk-Ex3</t>
  </si>
  <si>
    <t>8wk-C</t>
  </si>
  <si>
    <t>8wk-C</t>
    <phoneticPr fontId="2"/>
  </si>
  <si>
    <t>8wk-Ex</t>
  </si>
  <si>
    <t>8wk-Ex</t>
    <phoneticPr fontId="2"/>
  </si>
  <si>
    <t>53wk-C</t>
  </si>
  <si>
    <t>53wk-C</t>
    <phoneticPr fontId="2"/>
  </si>
  <si>
    <t>53wk-Ex</t>
  </si>
  <si>
    <t>53wk-Ex</t>
    <phoneticPr fontId="2"/>
  </si>
  <si>
    <t/>
  </si>
  <si>
    <t>Apoe A</t>
  </si>
  <si>
    <t>Apoe B</t>
  </si>
  <si>
    <t>Glul A</t>
  </si>
  <si>
    <t>Glul B</t>
  </si>
  <si>
    <t>Ppx3 A</t>
  </si>
  <si>
    <t>Ppx3 B</t>
  </si>
  <si>
    <t>Hsf1 A</t>
  </si>
  <si>
    <t>Hsf1 B</t>
  </si>
  <si>
    <t>Hspa1 A</t>
  </si>
  <si>
    <t>Hspa1a B</t>
  </si>
  <si>
    <t>Hspa1b A</t>
  </si>
  <si>
    <t>Hspa1b B</t>
  </si>
  <si>
    <t>Hspb1 A</t>
  </si>
  <si>
    <t>Hspb1 B</t>
  </si>
  <si>
    <t>Irs2 A</t>
  </si>
  <si>
    <t>Irs2 B</t>
  </si>
  <si>
    <t>Mafb A</t>
  </si>
  <si>
    <t>Mafb B</t>
  </si>
  <si>
    <t>Mybph A</t>
  </si>
  <si>
    <t>Mybph B</t>
  </si>
  <si>
    <t>Nr4a3 A</t>
  </si>
  <si>
    <t>Nr4a3 B</t>
  </si>
  <si>
    <t>Plin4 A</t>
  </si>
  <si>
    <t>Plin4 B</t>
  </si>
  <si>
    <t>Tgm2 A</t>
  </si>
  <si>
    <t>Tgm2 B</t>
  </si>
  <si>
    <t>Trim63 A</t>
  </si>
  <si>
    <t>Trim63 B</t>
  </si>
  <si>
    <t>Tuba1a A</t>
  </si>
  <si>
    <t>Tuba1a B</t>
  </si>
  <si>
    <t>Tubb2a A</t>
  </si>
  <si>
    <t>Tubb2a B</t>
  </si>
  <si>
    <t>Ucp3 A</t>
  </si>
  <si>
    <t>Ucp3 B</t>
  </si>
  <si>
    <t>Pgc1 A</t>
  </si>
  <si>
    <t>Undetermined</t>
  </si>
  <si>
    <t>Input</t>
    <phoneticPr fontId="2"/>
  </si>
  <si>
    <t>Average in gene</t>
    <phoneticPr fontId="2"/>
  </si>
  <si>
    <t>Pgc1 B</t>
  </si>
  <si>
    <t>Pgc1 B</t>
    <phoneticPr fontId="2"/>
  </si>
  <si>
    <t>Pgc1</t>
  </si>
  <si>
    <t>Pgc1</t>
    <phoneticPr fontId="2"/>
  </si>
  <si>
    <t>Tubb2a</t>
    <phoneticPr fontId="2"/>
  </si>
  <si>
    <t>Tuba1a</t>
    <phoneticPr fontId="2"/>
  </si>
  <si>
    <t>Trim63</t>
    <phoneticPr fontId="2"/>
  </si>
  <si>
    <t>Tgm2</t>
    <phoneticPr fontId="2"/>
  </si>
  <si>
    <t>Plin4</t>
    <phoneticPr fontId="2"/>
  </si>
  <si>
    <t>Nr4a3</t>
    <phoneticPr fontId="2"/>
  </si>
  <si>
    <t>Mafb</t>
    <phoneticPr fontId="2"/>
  </si>
  <si>
    <t>Irs2</t>
    <phoneticPr fontId="2"/>
  </si>
  <si>
    <t>Hspb1</t>
    <phoneticPr fontId="2"/>
  </si>
  <si>
    <t>Hspa1b</t>
    <phoneticPr fontId="2"/>
  </si>
  <si>
    <t>Hspa1</t>
  </si>
  <si>
    <t>Hspa1</t>
    <phoneticPr fontId="2"/>
  </si>
  <si>
    <t>Hsf1</t>
    <phoneticPr fontId="2"/>
  </si>
  <si>
    <t>Ppx3</t>
  </si>
  <si>
    <t>Ppx3</t>
    <phoneticPr fontId="2"/>
  </si>
  <si>
    <t>Glul</t>
    <phoneticPr fontId="2"/>
  </si>
  <si>
    <t>Apoe</t>
    <phoneticPr fontId="2"/>
  </si>
  <si>
    <t>Internal control to Gapdh 2nd</t>
    <phoneticPr fontId="2"/>
  </si>
  <si>
    <t>Ave</t>
    <phoneticPr fontId="2"/>
  </si>
  <si>
    <t>10w</t>
    <phoneticPr fontId="2"/>
  </si>
  <si>
    <t>12w</t>
    <phoneticPr fontId="2"/>
  </si>
  <si>
    <t>14w</t>
    <phoneticPr fontId="2"/>
  </si>
  <si>
    <t>16w</t>
    <phoneticPr fontId="2"/>
  </si>
  <si>
    <t>18w</t>
    <phoneticPr fontId="2"/>
  </si>
  <si>
    <t>20w</t>
    <phoneticPr fontId="2"/>
  </si>
  <si>
    <t>22w</t>
    <phoneticPr fontId="2"/>
  </si>
  <si>
    <t>24w</t>
    <phoneticPr fontId="2"/>
  </si>
  <si>
    <t>26w</t>
    <phoneticPr fontId="2"/>
  </si>
  <si>
    <t>28w</t>
    <phoneticPr fontId="2"/>
  </si>
  <si>
    <t>30w</t>
    <phoneticPr fontId="2"/>
  </si>
  <si>
    <t>Trial #</t>
    <phoneticPr fontId="2"/>
  </si>
  <si>
    <t>Mean</t>
    <phoneticPr fontId="2"/>
  </si>
  <si>
    <t>Stuff-1</t>
    <phoneticPr fontId="2"/>
  </si>
  <si>
    <t>Stuff-2</t>
  </si>
  <si>
    <t>Stuff-3</t>
  </si>
  <si>
    <t>Stuff-4</t>
  </si>
  <si>
    <t>Stuff-5</t>
  </si>
  <si>
    <t>H3.3-1</t>
    <phoneticPr fontId="2"/>
  </si>
  <si>
    <t>H3.3-2</t>
  </si>
  <si>
    <t>H3.3-3</t>
  </si>
  <si>
    <t>H3.3-4</t>
  </si>
  <si>
    <t>H3.3-5</t>
  </si>
  <si>
    <t>BW</t>
    <phoneticPr fontId="2"/>
  </si>
  <si>
    <t>28w</t>
  </si>
  <si>
    <t>30w</t>
  </si>
  <si>
    <t>Stuffer</t>
    <phoneticPr fontId="2"/>
  </si>
  <si>
    <t>H3.3</t>
  </si>
  <si>
    <t>Ave*BW</t>
    <phoneticPr fontId="2"/>
  </si>
  <si>
    <t>Average of latency to fall</t>
    <phoneticPr fontId="2"/>
  </si>
  <si>
    <t>Body weight</t>
    <phoneticPr fontId="2"/>
  </si>
  <si>
    <t>Latency*BW</t>
    <phoneticPr fontId="2"/>
  </si>
  <si>
    <t>stuffer</t>
    <phoneticPr fontId="2"/>
  </si>
  <si>
    <t>Muscle weight</t>
    <phoneticPr fontId="2"/>
  </si>
  <si>
    <t>Stuffer-1</t>
    <phoneticPr fontId="2"/>
  </si>
  <si>
    <t>Stuffer</t>
    <phoneticPr fontId="4"/>
  </si>
  <si>
    <t>Stuffer-2</t>
  </si>
  <si>
    <t>Stuffer-3</t>
  </si>
  <si>
    <t>Stuffer-4</t>
  </si>
  <si>
    <t>Stuffer-5</t>
  </si>
  <si>
    <t>Histone H3.3-1</t>
    <phoneticPr fontId="2"/>
  </si>
  <si>
    <t>Histone H3.3-2</t>
  </si>
  <si>
    <t>Histone H3.3-3</t>
  </si>
  <si>
    <t>Histone H3.3-4</t>
  </si>
  <si>
    <t>Histone H3.3-5</t>
  </si>
  <si>
    <t>Myonuclear number</t>
    <phoneticPr fontId="2"/>
  </si>
  <si>
    <t>Normalized by Rpl31</t>
    <phoneticPr fontId="2"/>
  </si>
  <si>
    <t>Area</t>
  </si>
  <si>
    <t>Mean</t>
  </si>
  <si>
    <t>Area×Mean</t>
    <phoneticPr fontId="4"/>
  </si>
  <si>
    <t>H3K4me3</t>
    <phoneticPr fontId="4"/>
  </si>
  <si>
    <t>Total H3</t>
    <phoneticPr fontId="4"/>
  </si>
  <si>
    <t>Normalized by total H3</t>
    <phoneticPr fontId="2"/>
  </si>
  <si>
    <t>Normalized by total H3.3</t>
    <phoneticPr fontId="2"/>
  </si>
  <si>
    <t>H3K27me3</t>
    <phoneticPr fontId="4"/>
  </si>
  <si>
    <t>Gpx3</t>
    <phoneticPr fontId="2"/>
  </si>
  <si>
    <t>Hsfl</t>
    <phoneticPr fontId="2"/>
  </si>
  <si>
    <t>Hsp90aa1</t>
  </si>
  <si>
    <t>Hspa1a</t>
    <phoneticPr fontId="2"/>
  </si>
  <si>
    <t>Myh1</t>
    <phoneticPr fontId="2"/>
  </si>
  <si>
    <t>PGC1</t>
  </si>
  <si>
    <t>Upregulated genes</t>
    <phoneticPr fontId="2"/>
  </si>
  <si>
    <t>Downregulated genes</t>
    <phoneticPr fontId="2"/>
  </si>
  <si>
    <t>Exercise-related genes</t>
    <phoneticPr fontId="2"/>
  </si>
  <si>
    <t>input</t>
  </si>
  <si>
    <t>%input</t>
    <phoneticPr fontId="2"/>
  </si>
  <si>
    <t>A</t>
    <phoneticPr fontId="2"/>
  </si>
  <si>
    <t>B</t>
    <phoneticPr fontId="2"/>
  </si>
  <si>
    <t>PGC1a</t>
  </si>
  <si>
    <t>Hsp90aa1</t>
    <phoneticPr fontId="2"/>
  </si>
  <si>
    <t>PGC1a</t>
    <phoneticPr fontId="2"/>
  </si>
  <si>
    <t>Body weight&amp;muscle weight</t>
    <phoneticPr fontId="2"/>
  </si>
  <si>
    <t>%BW</t>
    <phoneticPr fontId="2"/>
  </si>
  <si>
    <t>Body Weight (g)</t>
    <phoneticPr fontId="2"/>
  </si>
  <si>
    <t>TA (mg)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</si>
</sst>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"/>
    <numFmt numFmtId="180" formatCode="0.0000"/>
  </numFmts>
  <fonts count="25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sz val="6"/>
      <name val="ＭＳ Ｐゴシック"/>
      <family val="3"/>
      <charset val="128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1"/>
      <color rgb="FFFF0000"/>
      <name val="Arial"/>
      <family val="2"/>
    </font>
    <font>
      <sz val="11"/>
      <name val="游ゴシック"/>
      <family val="2"/>
      <charset val="128"/>
      <scheme val="minor"/>
    </font>
    <font>
      <b/>
      <sz val="11"/>
      <color rgb="FFFF0000"/>
      <name val="游ゴシック"/>
      <family val="2"/>
      <charset val="128"/>
      <scheme val="minor"/>
    </font>
    <font>
      <b/>
      <sz val="11"/>
      <color rgb="FFFF0000"/>
      <name val="Arial"/>
      <family val="2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/>
    <xf numFmtId="0" fontId="0" fillId="0" borderId="0" xfId="0" applyAlignment="1"/>
    <xf numFmtId="0" fontId="8" fillId="0" borderId="0" xfId="0" applyFont="1" applyAlignment="1">
      <alignment horizontal="center" vertical="center"/>
    </xf>
    <xf numFmtId="0" fontId="10" fillId="0" borderId="0" xfId="0" applyFont="1" applyAlignment="1"/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/>
    <xf numFmtId="0" fontId="0" fillId="0" borderId="1" xfId="0" applyBorder="1" applyAlignment="1"/>
    <xf numFmtId="0" fontId="13" fillId="0" borderId="1" xfId="0" applyFont="1" applyBorder="1" applyAlignment="1"/>
    <xf numFmtId="0" fontId="11" fillId="0" borderId="1" xfId="0" applyFont="1" applyBorder="1" applyAlignment="1"/>
    <xf numFmtId="0" fontId="0" fillId="0" borderId="1" xfId="0" applyBorder="1">
      <alignment vertical="center"/>
    </xf>
    <xf numFmtId="0" fontId="14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9" fillId="0" borderId="0" xfId="0" applyFont="1" applyAlignment="1"/>
    <xf numFmtId="176" fontId="0" fillId="0" borderId="0" xfId="0" applyNumberFormat="1" applyAlignment="1"/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1" fontId="16" fillId="0" borderId="0" xfId="0" applyNumberFormat="1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2" fontId="16" fillId="0" borderId="0" xfId="0" applyNumberFormat="1" applyFont="1">
      <alignment vertical="center"/>
    </xf>
    <xf numFmtId="1" fontId="8" fillId="0" borderId="0" xfId="0" applyNumberFormat="1" applyFont="1">
      <alignment vertical="center"/>
    </xf>
    <xf numFmtId="49" fontId="16" fillId="0" borderId="0" xfId="0" applyNumberFormat="1" applyFont="1" applyAlignment="1">
      <alignment horizontal="left" vertical="center"/>
    </xf>
    <xf numFmtId="0" fontId="18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2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" fillId="0" borderId="0" xfId="0" applyFont="1">
      <alignment vertical="center"/>
    </xf>
    <xf numFmtId="0" fontId="21" fillId="0" borderId="0" xfId="0" applyFont="1">
      <alignment vertical="center"/>
    </xf>
    <xf numFmtId="57" fontId="0" fillId="0" borderId="0" xfId="0" applyNumberFormat="1">
      <alignment vertical="center"/>
    </xf>
    <xf numFmtId="180" fontId="22" fillId="0" borderId="0" xfId="0" applyNumberFormat="1" applyFont="1">
      <alignment vertical="center"/>
    </xf>
    <xf numFmtId="180" fontId="23" fillId="0" borderId="0" xfId="0" applyNumberFormat="1" applyFont="1">
      <alignment vertical="center"/>
    </xf>
    <xf numFmtId="57" fontId="0" fillId="0" borderId="0" xfId="0" applyNumberFormat="1" applyAlignment="1">
      <alignment horizontal="left" vertical="center"/>
    </xf>
    <xf numFmtId="180" fontId="16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24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180" fontId="24" fillId="0" borderId="0" xfId="0" applyNumberFormat="1" applyFont="1">
      <alignment vertical="center"/>
    </xf>
    <xf numFmtId="0" fontId="16" fillId="0" borderId="0" xfId="0" applyFont="1" applyAlignment="1"/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right"/>
    </xf>
    <xf numFmtId="0" fontId="21" fillId="0" borderId="0" xfId="0" applyFont="1" applyAlignment="1"/>
    <xf numFmtId="0" fontId="20" fillId="0" borderId="0" xfId="0" applyFont="1" applyAlignment="1"/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horizontal="right"/>
    </xf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30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aseline="0"/>
              <a:t>Total fiber size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1'!$S$4,'Fig 1'!$S$7,'Fig 1'!$S$10,'Fig 1'!$S$13)</c:f>
                <c:numCache>
                  <c:formatCode>General</c:formatCode>
                  <c:ptCount val="4"/>
                  <c:pt idx="0">
                    <c:v>26.090397163757704</c:v>
                  </c:pt>
                  <c:pt idx="1">
                    <c:v>71.182154812559929</c:v>
                  </c:pt>
                  <c:pt idx="2">
                    <c:v>104.24914654132066</c:v>
                  </c:pt>
                  <c:pt idx="3">
                    <c:v>139.09454062217191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([1]Sheet1!$G$3,[1]Sheet1!$G$6,[1]Sheet1!$G$9,[1]Sheet1!$G$12)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  <c:extLst xmlns:c15="http://schemas.microsoft.com/office/drawing/2012/chart"/>
            </c:strRef>
          </c:cat>
          <c:val>
            <c:numRef>
              <c:f>('Fig 1'!$S$3,'Fig 1'!$S$6,'Fig 1'!$S$9,'Fig 1'!$S$12)</c:f>
              <c:numCache>
                <c:formatCode>General</c:formatCode>
                <c:ptCount val="4"/>
                <c:pt idx="0">
                  <c:v>1578.5291527480938</c:v>
                </c:pt>
                <c:pt idx="1">
                  <c:v>1988.6696838595174</c:v>
                </c:pt>
                <c:pt idx="2">
                  <c:v>2041.202670467753</c:v>
                </c:pt>
                <c:pt idx="3">
                  <c:v>2004.8295032150943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25-48B9-A468-15F3F1FF9E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25680"/>
        <c:axId val="1307426096"/>
      </c:barChart>
      <c:catAx>
        <c:axId val="130742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6096"/>
        <c:crosses val="autoZero"/>
        <c:auto val="1"/>
        <c:lblAlgn val="ctr"/>
        <c:lblOffset val="100"/>
        <c:noMultiLvlLbl val="0"/>
      </c:catAx>
      <c:valAx>
        <c:axId val="130742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 i="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aseline="0"/>
              <a:t>lla (%)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1'!$R$19,'Fig 1'!$R$22,'Fig 1'!$R$25,'Fig 1'!$R$28)</c:f>
                <c:numCache>
                  <c:formatCode>General</c:formatCode>
                  <c:ptCount val="4"/>
                  <c:pt idx="0">
                    <c:v>3.5941983474211696</c:v>
                  </c:pt>
                  <c:pt idx="1">
                    <c:v>2.9805714196543258</c:v>
                  </c:pt>
                  <c:pt idx="2">
                    <c:v>2.5889911882319794</c:v>
                  </c:pt>
                  <c:pt idx="3">
                    <c:v>2.207758577950095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([2]analysis!$F$18,[2]analysis!$F$21,[2]analysis!$F$24,[2]analysis!$F$27)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('Fig 1'!$R$18,'Fig 1'!$R$21,'Fig 1'!$R$24,'Fig 1'!$R$27)</c:f>
              <c:numCache>
                <c:formatCode>General</c:formatCode>
                <c:ptCount val="4"/>
                <c:pt idx="0">
                  <c:v>34.062706727400247</c:v>
                </c:pt>
                <c:pt idx="1">
                  <c:v>21.52434124304337</c:v>
                </c:pt>
                <c:pt idx="2">
                  <c:v>14.700712631831189</c:v>
                </c:pt>
                <c:pt idx="3">
                  <c:v>20.897427520571664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2C-4FD6-9E29-D946E6B1C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25680"/>
        <c:axId val="1307426096"/>
      </c:barChart>
      <c:catAx>
        <c:axId val="130742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6096"/>
        <c:crosses val="autoZero"/>
        <c:auto val="1"/>
        <c:lblAlgn val="ctr"/>
        <c:lblOffset val="100"/>
        <c:noMultiLvlLbl val="0"/>
      </c:catAx>
      <c:valAx>
        <c:axId val="130742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 i="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aseline="0"/>
              <a:t>llb (%)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1'!$R$34,'Fig 1'!$R$37,'Fig 1'!$R$40,'Fig 1'!$R$43)</c:f>
                <c:numCache>
                  <c:formatCode>General</c:formatCode>
                  <c:ptCount val="4"/>
                  <c:pt idx="0">
                    <c:v>2.7495771225492844</c:v>
                  </c:pt>
                  <c:pt idx="1">
                    <c:v>5.2224451089208639</c:v>
                  </c:pt>
                  <c:pt idx="2">
                    <c:v>2.6603672101876246</c:v>
                  </c:pt>
                  <c:pt idx="3">
                    <c:v>2.1404841885086854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([2]analysis!$F$33,[2]analysis!$F$36,[2]analysis!$F$39,[2]analysis!$F$42)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('Fig 1'!$R$33,'Fig 1'!$R$36,'Fig 1'!$R$39,'Fig 1'!$R$42)</c:f>
              <c:numCache>
                <c:formatCode>General</c:formatCode>
                <c:ptCount val="4"/>
                <c:pt idx="0">
                  <c:v>43.865408182456527</c:v>
                </c:pt>
                <c:pt idx="1">
                  <c:v>43.350606910448498</c:v>
                </c:pt>
                <c:pt idx="2">
                  <c:v>50.103547076563956</c:v>
                </c:pt>
                <c:pt idx="3">
                  <c:v>48.146706995984424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12-41CE-85F3-51702AA0B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25680"/>
        <c:axId val="1307426096"/>
      </c:barChart>
      <c:catAx>
        <c:axId val="130742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6096"/>
        <c:crosses val="autoZero"/>
        <c:auto val="1"/>
        <c:lblAlgn val="ctr"/>
        <c:lblOffset val="100"/>
        <c:noMultiLvlLbl val="0"/>
      </c:catAx>
      <c:valAx>
        <c:axId val="130742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 i="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aseline="0"/>
              <a:t>lla+llb (%)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1'!$R$49,'Fig 1'!$R$52,'Fig 1'!$R$55,'Fig 1'!$R$58)</c:f>
                <c:numCache>
                  <c:formatCode>General</c:formatCode>
                  <c:ptCount val="4"/>
                  <c:pt idx="0">
                    <c:v>3.0881073956300074</c:v>
                  </c:pt>
                  <c:pt idx="1">
                    <c:v>0.36365756152638645</c:v>
                  </c:pt>
                  <c:pt idx="2">
                    <c:v>0.83409075693993973</c:v>
                  </c:pt>
                  <c:pt idx="3">
                    <c:v>0.42565402735266045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([2]analysis!$F$48,[2]analysis!$F$51,[2]analysis!$F$54,[2]analysis!$F$57)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('Fig 1'!$R$48,'Fig 1'!$R$51,'Fig 1'!$R$54,'Fig 1'!$R$57)</c:f>
              <c:numCache>
                <c:formatCode>General</c:formatCode>
                <c:ptCount val="4"/>
                <c:pt idx="0">
                  <c:v>4.5817304556759284</c:v>
                </c:pt>
                <c:pt idx="1">
                  <c:v>4.9723502822753289</c:v>
                </c:pt>
                <c:pt idx="2">
                  <c:v>2.3099786878917872</c:v>
                </c:pt>
                <c:pt idx="3">
                  <c:v>0.95282196134889985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3-4DE9-84AC-804B048EC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25680"/>
        <c:axId val="1307426096"/>
      </c:barChart>
      <c:catAx>
        <c:axId val="130742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6096"/>
        <c:crosses val="autoZero"/>
        <c:auto val="1"/>
        <c:lblAlgn val="ctr"/>
        <c:lblOffset val="100"/>
        <c:noMultiLvlLbl val="0"/>
      </c:catAx>
      <c:valAx>
        <c:axId val="130742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 i="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aseline="0"/>
              <a:t>llx (%)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1'!$R$64,'Fig 1'!$R$67,'Fig 1'!$R$70,'Fig 1'!$R$73)</c:f>
                <c:numCache>
                  <c:formatCode>General</c:formatCode>
                  <c:ptCount val="4"/>
                  <c:pt idx="0">
                    <c:v>6.7523607092439288</c:v>
                  </c:pt>
                  <c:pt idx="1">
                    <c:v>8.4160979128089171</c:v>
                  </c:pt>
                  <c:pt idx="2">
                    <c:v>1.929657791291602</c:v>
                  </c:pt>
                  <c:pt idx="3">
                    <c:v>0.98416873406434635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([2]analysis!$F$63,[2]analysis!$F$66,[2]analysis!$F$69,[2]analysis!$F$72)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('Fig 1'!$R$63,'Fig 1'!$R$66,'Fig 1'!$R$69,'Fig 1'!$R$72)</c:f>
              <c:numCache>
                <c:formatCode>General</c:formatCode>
                <c:ptCount val="4"/>
                <c:pt idx="0">
                  <c:v>17.490154634467299</c:v>
                </c:pt>
                <c:pt idx="1">
                  <c:v>30.152701564232803</c:v>
                </c:pt>
                <c:pt idx="2">
                  <c:v>32.885761603713071</c:v>
                </c:pt>
                <c:pt idx="3">
                  <c:v>32.393287424534037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32-46BF-8540-BECE12478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25680"/>
        <c:axId val="1307426096"/>
      </c:barChart>
      <c:catAx>
        <c:axId val="130742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6096"/>
        <c:crosses val="autoZero"/>
        <c:auto val="1"/>
        <c:lblAlgn val="ctr"/>
        <c:lblOffset val="100"/>
        <c:noMultiLvlLbl val="0"/>
      </c:catAx>
      <c:valAx>
        <c:axId val="130742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07425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 i="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b="1"/>
              <a:t>Myonuclei per fiber</a:t>
            </a:r>
            <a:endParaRPr lang="ja-JP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([3]Sheet1!$I$5,[3]Sheet1!$I$8,[3]Sheet1!$I$11,[3]Sheet1!$I$14)</c:f>
                <c:numCache>
                  <c:formatCode>General</c:formatCode>
                  <c:ptCount val="4"/>
                  <c:pt idx="0">
                    <c:v>4.8928631056953928E-2</c:v>
                  </c:pt>
                  <c:pt idx="1">
                    <c:v>4.1125218802380216E-2</c:v>
                  </c:pt>
                  <c:pt idx="2">
                    <c:v>3.7849578386053163E-2</c:v>
                  </c:pt>
                  <c:pt idx="3">
                    <c:v>1.8303435718653536E-2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([3]Sheet1!$G$3,[3]Sheet1!$G$6,[3]Sheet1!$G$9,[3]Sheet1!$G$12)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([3]Sheet1!$I$3,[3]Sheet1!$I$6,[3]Sheet1!$I$9,[3]Sheet1!$I$12)</c:f>
              <c:numCache>
                <c:formatCode>General</c:formatCode>
                <c:ptCount val="4"/>
                <c:pt idx="0">
                  <c:v>1.2688173395250926</c:v>
                </c:pt>
                <c:pt idx="1">
                  <c:v>1.0738235197451447</c:v>
                </c:pt>
                <c:pt idx="2">
                  <c:v>0.97822374725996875</c:v>
                </c:pt>
                <c:pt idx="3">
                  <c:v>0.97622147317635333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C7-47A1-9235-909FE5A7A7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4042368"/>
        <c:axId val="1334042784"/>
      </c:barChart>
      <c:catAx>
        <c:axId val="133404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34042784"/>
        <c:crosses val="autoZero"/>
        <c:auto val="1"/>
        <c:lblAlgn val="ctr"/>
        <c:lblOffset val="100"/>
        <c:noMultiLvlLbl val="0"/>
      </c:catAx>
      <c:valAx>
        <c:axId val="13340427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34042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'Fig 2'!$W$10:$Z$10</c:f>
                <c:numCache>
                  <c:formatCode>General</c:formatCode>
                  <c:ptCount val="4"/>
                  <c:pt idx="0">
                    <c:v>4.0148600220485206E-2</c:v>
                  </c:pt>
                  <c:pt idx="1">
                    <c:v>0.29878956840534709</c:v>
                  </c:pt>
                  <c:pt idx="2">
                    <c:v>0.38163743752735696</c:v>
                  </c:pt>
                  <c:pt idx="3">
                    <c:v>0.81828054903386671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'[4]H3.3 H3.1補正'!$AC$4:$AF$4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'Fig 2'!$W$9:$Z$9</c:f>
              <c:numCache>
                <c:formatCode>General</c:formatCode>
                <c:ptCount val="4"/>
                <c:pt idx="0">
                  <c:v>1</c:v>
                </c:pt>
                <c:pt idx="1">
                  <c:v>3.326480856489562</c:v>
                </c:pt>
                <c:pt idx="2">
                  <c:v>5.3221520398155588</c:v>
                </c:pt>
                <c:pt idx="3">
                  <c:v>4.6724447389957886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0E-4FE6-BD19-26D5B7BA6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8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H3.3A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 2'!$R$25:$U$25</c:f>
                <c:numCache>
                  <c:formatCode>General</c:formatCode>
                  <c:ptCount val="4"/>
                  <c:pt idx="0">
                    <c:v>0.24219062307321682</c:v>
                  </c:pt>
                  <c:pt idx="1">
                    <c:v>0.10649779063938193</c:v>
                  </c:pt>
                  <c:pt idx="2">
                    <c:v>4.9694466269122266E-2</c:v>
                  </c:pt>
                  <c:pt idx="3">
                    <c:v>0.11881567704858437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'[5]H3.3A (8w,32w,53w,75w) New'!$R$5:$U$5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'Fig 2'!$R$24:$U$24</c:f>
              <c:numCache>
                <c:formatCode>General</c:formatCode>
                <c:ptCount val="4"/>
                <c:pt idx="0">
                  <c:v>1.2834243577458266</c:v>
                </c:pt>
                <c:pt idx="1">
                  <c:v>1.0878519370594721</c:v>
                </c:pt>
                <c:pt idx="2">
                  <c:v>0.83003342476437647</c:v>
                </c:pt>
                <c:pt idx="3">
                  <c:v>0.79869028043032453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77-4AF5-AEBC-7D360B7934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451967"/>
        <c:axId val="679869295"/>
      </c:barChart>
      <c:catAx>
        <c:axId val="695451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9869295"/>
        <c:crosses val="autoZero"/>
        <c:auto val="1"/>
        <c:lblAlgn val="ctr"/>
        <c:lblOffset val="100"/>
        <c:noMultiLvlLbl val="0"/>
      </c:catAx>
      <c:valAx>
        <c:axId val="679869295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54519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H3.3B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 2'!$R$37:$U$37</c:f>
                <c:numCache>
                  <c:formatCode>General</c:formatCode>
                  <c:ptCount val="4"/>
                  <c:pt idx="0">
                    <c:v>0.24768175247801189</c:v>
                  </c:pt>
                  <c:pt idx="1">
                    <c:v>0.17097581701506315</c:v>
                  </c:pt>
                  <c:pt idx="2">
                    <c:v>0.12599302946813609</c:v>
                  </c:pt>
                  <c:pt idx="3">
                    <c:v>4.4704137775295014E-2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'[5]H3.3B (8w,32w,53w,75w)'!$R$4:$U$4</c:f>
              <c:strCache>
                <c:ptCount val="4"/>
                <c:pt idx="0">
                  <c:v>8w</c:v>
                </c:pt>
                <c:pt idx="1">
                  <c:v>32w</c:v>
                </c:pt>
                <c:pt idx="2">
                  <c:v>53w</c:v>
                </c:pt>
                <c:pt idx="3">
                  <c:v>75w</c:v>
                </c:pt>
              </c:strCache>
            </c:strRef>
          </c:cat>
          <c:val>
            <c:numRef>
              <c:f>'Fig 2'!$R$36:$U$36</c:f>
              <c:numCache>
                <c:formatCode>General</c:formatCode>
                <c:ptCount val="4"/>
                <c:pt idx="0">
                  <c:v>1.2447857594643763</c:v>
                </c:pt>
                <c:pt idx="1">
                  <c:v>1.1110115085255614</c:v>
                </c:pt>
                <c:pt idx="2">
                  <c:v>0.86298511671743106</c:v>
                </c:pt>
                <c:pt idx="3">
                  <c:v>0.78121761529263167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3C-40CB-B6EC-97EEEE1B1F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451967"/>
        <c:axId val="679869295"/>
      </c:barChart>
      <c:catAx>
        <c:axId val="695451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9869295"/>
        <c:crosses val="autoZero"/>
        <c:auto val="1"/>
        <c:lblAlgn val="ctr"/>
        <c:lblOffset val="100"/>
        <c:noMultiLvlLbl val="0"/>
      </c:catAx>
      <c:valAx>
        <c:axId val="679869295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54519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="0"/>
            </a:pPr>
            <a:r>
              <a:rPr lang="en-US" altLang="ja-JP" b="0"/>
              <a:t>%BW</a:t>
            </a:r>
            <a:endParaRPr lang="ja-JP" altLang="en-US" b="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5C-F'!$E$9,'Fig 5C-F'!$E$19)</c:f>
                <c:numCache>
                  <c:formatCode>General</c:formatCode>
                  <c:ptCount val="2"/>
                  <c:pt idx="0">
                    <c:v>6.1477282429214649E-3</c:v>
                  </c:pt>
                  <c:pt idx="1">
                    <c:v>5.9596690120234603E-3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val>
            <c:numRef>
              <c:f>('Fig 5C-F'!$E$8,'Fig 5C-F'!$E$18)</c:f>
              <c:numCache>
                <c:formatCode>General</c:formatCode>
                <c:ptCount val="2"/>
                <c:pt idx="0">
                  <c:v>0.16613926534007015</c:v>
                </c:pt>
                <c:pt idx="1">
                  <c:v>0.16807609449970445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5B-456D-B0CB-6FFB2D4D4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0.2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Fiber CSA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5C-F'!$H$26,'Fig 5C-F'!$H$29)</c:f>
                <c:numCache>
                  <c:formatCode>General</c:formatCode>
                  <c:ptCount val="2"/>
                  <c:pt idx="0">
                    <c:v>179.99388712503173</c:v>
                  </c:pt>
                  <c:pt idx="1">
                    <c:v>193.39623906598874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('[9]32w CSA'!$G$3,'[9]32w CSA'!$G$6)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5C-F'!$H$25,'Fig 5C-F'!$H$28)</c:f>
              <c:numCache>
                <c:formatCode>General</c:formatCode>
                <c:ptCount val="2"/>
                <c:pt idx="0">
                  <c:v>2707.3157729468553</c:v>
                </c:pt>
                <c:pt idx="1">
                  <c:v>2435.6663914137989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C0-4448-83B2-0D3A1F337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903119"/>
        <c:axId val="167977295"/>
      </c:barChart>
      <c:catAx>
        <c:axId val="59903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7977295"/>
        <c:crosses val="autoZero"/>
        <c:auto val="1"/>
        <c:lblAlgn val="ctr"/>
        <c:lblOffset val="100"/>
        <c:noMultiLvlLbl val="0"/>
      </c:catAx>
      <c:valAx>
        <c:axId val="167977295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99031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Myonuclei</a:t>
            </a:r>
            <a:r>
              <a:rPr lang="en-US" baseline="0"/>
              <a:t> per fiber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('Fig 5C-F'!$H$41,'Fig 5C-F'!$H$44)</c:f>
                <c:numCache>
                  <c:formatCode>General</c:formatCode>
                  <c:ptCount val="2"/>
                  <c:pt idx="0">
                    <c:v>8.0766808445907529E-2</c:v>
                  </c:pt>
                  <c:pt idx="1">
                    <c:v>8.703541274193638E-2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('[9]32w PCM1'!$G$3,'[9]32w PCM1'!$G$6)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5C-F'!$H$40,'Fig 5C-F'!$H$43)</c:f>
              <c:numCache>
                <c:formatCode>General</c:formatCode>
                <c:ptCount val="2"/>
                <c:pt idx="0">
                  <c:v>0.97432936736752951</c:v>
                </c:pt>
                <c:pt idx="1">
                  <c:v>0.94175606256787425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2E-4F27-8656-B5A2964E9D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903119"/>
        <c:axId val="167977295"/>
      </c:barChart>
      <c:catAx>
        <c:axId val="59903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7977295"/>
        <c:crosses val="autoZero"/>
        <c:auto val="1"/>
        <c:lblAlgn val="ctr"/>
        <c:lblOffset val="100"/>
        <c:noMultiLvlLbl val="0"/>
      </c:catAx>
      <c:valAx>
        <c:axId val="167977295"/>
        <c:scaling>
          <c:orientation val="minMax"/>
          <c:max val="1.5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99031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H3.3A 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 5GH'!$L$10:$M$10</c:f>
                <c:numCache>
                  <c:formatCode>General</c:formatCode>
                  <c:ptCount val="2"/>
                  <c:pt idx="0">
                    <c:v>0.13966057442449953</c:v>
                  </c:pt>
                  <c:pt idx="1">
                    <c:v>8.3959508909171379E-2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'[10]H3.3A (AAV-H3.3) '!$L$5:$M$5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'[10]H3.3A (AAV-H3.3) '!$L$11:$M$11</c:f>
              <c:numCache>
                <c:formatCode>General</c:formatCode>
                <c:ptCount val="2"/>
                <c:pt idx="0">
                  <c:v>0.97904110947143774</c:v>
                </c:pt>
                <c:pt idx="1">
                  <c:v>1.0209588905285623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D-4CBF-856D-85AF32B38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451967"/>
        <c:axId val="679869295"/>
      </c:barChart>
      <c:catAx>
        <c:axId val="695451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9869295"/>
        <c:crosses val="autoZero"/>
        <c:auto val="1"/>
        <c:lblAlgn val="ctr"/>
        <c:lblOffset val="100"/>
        <c:noMultiLvlLbl val="0"/>
      </c:catAx>
      <c:valAx>
        <c:axId val="679869295"/>
        <c:scaling>
          <c:orientation val="minMax"/>
          <c:max val="1.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5451967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H3.3B</a:t>
            </a:r>
            <a:endParaRPr 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accent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 5GH'!$L$24:$M$24</c:f>
                <c:numCache>
                  <c:formatCode>General</c:formatCode>
                  <c:ptCount val="2"/>
                  <c:pt idx="0">
                    <c:v>0.11131654340599624</c:v>
                  </c:pt>
                  <c:pt idx="1">
                    <c:v>0.14569218033975281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'[10]H3.3B (AAV-H3.3)'!$L$4:$M$4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'[10]H3.3B (AAV-H3.3)'!$L$10:$M$10</c:f>
              <c:numCache>
                <c:formatCode>General</c:formatCode>
                <c:ptCount val="2"/>
                <c:pt idx="0">
                  <c:v>1.0009955981871361</c:v>
                </c:pt>
                <c:pt idx="1">
                  <c:v>0.99900440181286376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2-479B-932F-2125C4F94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451967"/>
        <c:axId val="679869295"/>
      </c:barChart>
      <c:catAx>
        <c:axId val="695451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9869295"/>
        <c:crosses val="autoZero"/>
        <c:auto val="1"/>
        <c:lblAlgn val="ctr"/>
        <c:lblOffset val="100"/>
        <c:noMultiLvlLbl val="0"/>
      </c:catAx>
      <c:valAx>
        <c:axId val="679869295"/>
        <c:scaling>
          <c:orientation val="minMax"/>
          <c:max val="1.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5451967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5GH'!$U$35,'Fig 5GH'!$U$38)</c:f>
                <c:numCache>
                  <c:formatCode>General</c:formatCode>
                  <c:ptCount val="2"/>
                  <c:pt idx="0">
                    <c:v>8.5180489250949537E-2</c:v>
                  </c:pt>
                  <c:pt idx="1">
                    <c:v>0.16839809026257371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('[11]32w H3.3 (H3.1補正)'!$S$3,'[11]32w H3.3 (H3.1補正)'!$S$6)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5GH'!$U$34,'Fig 5GH'!$U$37)</c:f>
              <c:numCache>
                <c:formatCode>General</c:formatCode>
                <c:ptCount val="2"/>
                <c:pt idx="0">
                  <c:v>1.0413837075374048</c:v>
                </c:pt>
                <c:pt idx="1">
                  <c:v>1.268783806050944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80-4364-8C16-E19A78386D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6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  <c:majorUnit val="0.4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5GH'!$U$49,'Fig 5GH'!$U$52)</c:f>
                <c:numCache>
                  <c:formatCode>General</c:formatCode>
                  <c:ptCount val="2"/>
                  <c:pt idx="0">
                    <c:v>0.15140350438526443</c:v>
                  </c:pt>
                  <c:pt idx="1">
                    <c:v>0.10837985173718433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('[11]32w H3K4me3 (補正)'!$S$3,'[11]32w H3K4me3 (補正)'!$S$6)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5GH'!$U$48,'Fig 5GH'!$U$51)</c:f>
              <c:numCache>
                <c:formatCode>General</c:formatCode>
                <c:ptCount val="2"/>
                <c:pt idx="0">
                  <c:v>0.58242430564344638</c:v>
                </c:pt>
                <c:pt idx="1">
                  <c:v>0.93696229063126357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D8-42B2-846F-9271AB82FF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6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  <c:majorUnit val="0.4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5GH'!$U$62,'Fig 5GH'!$U$65)</c:f>
                <c:numCache>
                  <c:formatCode>General</c:formatCode>
                  <c:ptCount val="2"/>
                  <c:pt idx="0">
                    <c:v>0.20964727014789125</c:v>
                  </c:pt>
                  <c:pt idx="1">
                    <c:v>0.18631746558906148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('[11]32w H3K4me3 (補正)'!$S$23,'[11]32w H3K4me3 (補正)'!$S$26)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5GH'!$U$61,'Fig 5GH'!$U$64)</c:f>
              <c:numCache>
                <c:formatCode>General</c:formatCode>
                <c:ptCount val="2"/>
                <c:pt idx="0">
                  <c:v>1.1949656732531591</c:v>
                </c:pt>
                <c:pt idx="1">
                  <c:v>1.1954829005506724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BA-4776-B144-FF885C8E5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6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  <c:majorUnit val="0.4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5GH'!$U$76,'Fig 5GH'!$U$79)</c:f>
                <c:numCache>
                  <c:formatCode>General</c:formatCode>
                  <c:ptCount val="2"/>
                  <c:pt idx="0">
                    <c:v>5.3364779094729579E-2</c:v>
                  </c:pt>
                  <c:pt idx="1">
                    <c:v>4.5144013838716225E-2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('[11]32w H3K27me3 (補正)'!$S$3,'[11]32w H3K27me3 (補正)'!$S$6)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5GH'!$U$75,'Fig 5GH'!$U$78)</c:f>
              <c:numCache>
                <c:formatCode>General</c:formatCode>
                <c:ptCount val="2"/>
                <c:pt idx="0">
                  <c:v>0.66745829909418064</c:v>
                </c:pt>
                <c:pt idx="1">
                  <c:v>0.80502378645164474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0F-4AF3-89A0-C50DAC57A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6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  <c:majorUnit val="0.4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plus"/>
            <c:errValType val="cust"/>
            <c:noEndCap val="0"/>
            <c:plus>
              <c:numRef>
                <c:f>('Fig 5GH'!$U$89,'Fig 5GH'!$U$92)</c:f>
                <c:numCache>
                  <c:formatCode>General</c:formatCode>
                  <c:ptCount val="2"/>
                  <c:pt idx="0">
                    <c:v>0.15404295929962089</c:v>
                  </c:pt>
                  <c:pt idx="1">
                    <c:v>0.14653954980615044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('[11]32w H3K27me3 (補正)'!$S$23,'[11]32w H3K27me3 (補正)'!$S$26)</c:f>
              <c:strCache>
                <c:ptCount val="2"/>
                <c:pt idx="0">
                  <c:v>Stuffer</c:v>
                </c:pt>
                <c:pt idx="1">
                  <c:v>H3.3</c:v>
                </c:pt>
              </c:strCache>
            </c:strRef>
          </c:cat>
          <c:val>
            <c:numRef>
              <c:f>('Fig 5GH'!$U$88,'Fig 5GH'!$U$91)</c:f>
              <c:numCache>
                <c:formatCode>General</c:formatCode>
                <c:ptCount val="2"/>
                <c:pt idx="0">
                  <c:v>1.1915796947113584</c:v>
                </c:pt>
                <c:pt idx="1">
                  <c:v>0.96075146432118552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0-4CC4-A476-C9CCE6AAFB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3159184"/>
        <c:axId val="1"/>
      </c:barChart>
      <c:catAx>
        <c:axId val="46315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ja-JP"/>
          </a:p>
        </c:txPr>
        <c:crossAx val="463159184"/>
        <c:crosses val="autoZero"/>
        <c:crossBetween val="between"/>
        <c:majorUnit val="0.4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394448</xdr:colOff>
      <xdr:row>2</xdr:row>
      <xdr:rowOff>53787</xdr:rowOff>
    </xdr:from>
    <xdr:to>
      <xdr:col>26</xdr:col>
      <xdr:colOff>259977</xdr:colOff>
      <xdr:row>13</xdr:row>
      <xdr:rowOff>233081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5D37B3F6-BE5F-4833-B73E-0E3E568C53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394448</xdr:colOff>
      <xdr:row>17</xdr:row>
      <xdr:rowOff>53787</xdr:rowOff>
    </xdr:from>
    <xdr:to>
      <xdr:col>25</xdr:col>
      <xdr:colOff>259977</xdr:colOff>
      <xdr:row>28</xdr:row>
      <xdr:rowOff>233081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20D11DA-EA28-4653-A6B0-F1F928EE37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394448</xdr:colOff>
      <xdr:row>32</xdr:row>
      <xdr:rowOff>53787</xdr:rowOff>
    </xdr:from>
    <xdr:to>
      <xdr:col>25</xdr:col>
      <xdr:colOff>259977</xdr:colOff>
      <xdr:row>43</xdr:row>
      <xdr:rowOff>233081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591D4DCD-CE09-406C-8865-E0E25E9468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394448</xdr:colOff>
      <xdr:row>47</xdr:row>
      <xdr:rowOff>53787</xdr:rowOff>
    </xdr:from>
    <xdr:to>
      <xdr:col>25</xdr:col>
      <xdr:colOff>259977</xdr:colOff>
      <xdr:row>58</xdr:row>
      <xdr:rowOff>233081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10E31109-532C-4891-B259-87C14873AF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394448</xdr:colOff>
      <xdr:row>62</xdr:row>
      <xdr:rowOff>53787</xdr:rowOff>
    </xdr:from>
    <xdr:to>
      <xdr:col>25</xdr:col>
      <xdr:colOff>259977</xdr:colOff>
      <xdr:row>73</xdr:row>
      <xdr:rowOff>233081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45E967AF-A4F3-4A39-9643-965E6BAF5A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37</xdr:col>
      <xdr:colOff>26894</xdr:colOff>
      <xdr:row>1</xdr:row>
      <xdr:rowOff>26894</xdr:rowOff>
    </xdr:from>
    <xdr:to>
      <xdr:col>43</xdr:col>
      <xdr:colOff>564776</xdr:colOff>
      <xdr:row>12</xdr:row>
      <xdr:rowOff>206188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76775F2B-1D01-4C2A-BF9E-FF44BE30A7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394449</xdr:colOff>
      <xdr:row>3</xdr:row>
      <xdr:rowOff>8964</xdr:rowOff>
    </xdr:from>
    <xdr:to>
      <xdr:col>31</xdr:col>
      <xdr:colOff>367394</xdr:colOff>
      <xdr:row>14</xdr:row>
      <xdr:rowOff>27214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A78146B6-AFEB-4F91-9CF3-4165AFB1F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</xdr:colOff>
      <xdr:row>18</xdr:row>
      <xdr:rowOff>0</xdr:rowOff>
    </xdr:from>
    <xdr:to>
      <xdr:col>28</xdr:col>
      <xdr:colOff>0</xdr:colOff>
      <xdr:row>29</xdr:row>
      <xdr:rowOff>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FF2FAAB-675C-4921-9587-3850D495BA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3</xdr:colOff>
      <xdr:row>30</xdr:row>
      <xdr:rowOff>0</xdr:rowOff>
    </xdr:from>
    <xdr:to>
      <xdr:col>28</xdr:col>
      <xdr:colOff>0</xdr:colOff>
      <xdr:row>41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4E10E95A-06E4-4740-B2CD-4EC64DCEAA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549728</xdr:colOff>
      <xdr:row>1</xdr:row>
      <xdr:rowOff>193541</xdr:rowOff>
    </xdr:from>
    <xdr:to>
      <xdr:col>10</xdr:col>
      <xdr:colOff>13607</xdr:colOff>
      <xdr:row>12</xdr:row>
      <xdr:rowOff>122463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2FF07FC-1617-49B0-B034-8082DA5C0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95250</xdr:colOff>
      <xdr:row>22</xdr:row>
      <xdr:rowOff>74438</xdr:rowOff>
    </xdr:from>
    <xdr:to>
      <xdr:col>13</xdr:col>
      <xdr:colOff>78280</xdr:colOff>
      <xdr:row>34</xdr:row>
      <xdr:rowOff>20650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6DF46161-3650-4C66-890C-7CBAFBFF7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0</xdr:colOff>
      <xdr:row>38</xdr:row>
      <xdr:rowOff>224117</xdr:rowOff>
    </xdr:from>
    <xdr:to>
      <xdr:col>12</xdr:col>
      <xdr:colOff>663387</xdr:colOff>
      <xdr:row>50</xdr:row>
      <xdr:rowOff>170328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3E293987-4346-49D7-9AD8-CE3F07BAB3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</xdr:colOff>
      <xdr:row>1</xdr:row>
      <xdr:rowOff>0</xdr:rowOff>
    </xdr:from>
    <xdr:to>
      <xdr:col>20</xdr:col>
      <xdr:colOff>0</xdr:colOff>
      <xdr:row>14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4ED8E01-7883-4723-B675-F8C77F947E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3</xdr:colOff>
      <xdr:row>15</xdr:row>
      <xdr:rowOff>0</xdr:rowOff>
    </xdr:from>
    <xdr:to>
      <xdr:col>20</xdr:col>
      <xdr:colOff>0</xdr:colOff>
      <xdr:row>28</xdr:row>
      <xdr:rowOff>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A14F0576-C3D9-4AB4-A67F-8FD1A6A453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670560</xdr:colOff>
      <xdr:row>32</xdr:row>
      <xdr:rowOff>227214</xdr:rowOff>
    </xdr:from>
    <xdr:to>
      <xdr:col>26</xdr:col>
      <xdr:colOff>176894</xdr:colOff>
      <xdr:row>42</xdr:row>
      <xdr:rowOff>149679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F0CFDCC6-E82D-4A76-A222-0AE288B3E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670560</xdr:colOff>
      <xdr:row>46</xdr:row>
      <xdr:rowOff>227214</xdr:rowOff>
    </xdr:from>
    <xdr:to>
      <xdr:col>25</xdr:col>
      <xdr:colOff>571500</xdr:colOff>
      <xdr:row>56</xdr:row>
      <xdr:rowOff>163286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7B60C68-8355-4671-B5E4-CB8CC9E3F2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670559</xdr:colOff>
      <xdr:row>59</xdr:row>
      <xdr:rowOff>227214</xdr:rowOff>
    </xdr:from>
    <xdr:to>
      <xdr:col>25</xdr:col>
      <xdr:colOff>598713</xdr:colOff>
      <xdr:row>69</xdr:row>
      <xdr:rowOff>136072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37994B-217D-40D5-B816-ED38E3DC83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71846</xdr:colOff>
      <xdr:row>73</xdr:row>
      <xdr:rowOff>91142</xdr:rowOff>
    </xdr:from>
    <xdr:to>
      <xdr:col>26</xdr:col>
      <xdr:colOff>27215</xdr:colOff>
      <xdr:row>83</xdr:row>
      <xdr:rowOff>217714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81DB262C-B6EB-484A-B19A-9BFFCB7B6B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22</xdr:col>
      <xdr:colOff>85453</xdr:colOff>
      <xdr:row>86</xdr:row>
      <xdr:rowOff>145572</xdr:rowOff>
    </xdr:from>
    <xdr:to>
      <xdr:col>26</xdr:col>
      <xdr:colOff>13607</xdr:colOff>
      <xdr:row>96</xdr:row>
      <xdr:rowOff>176894</xdr:rowOff>
    </xdr:to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5AAA9EFE-5BE4-4977-B612-FAF55A151A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ged%20total%20muscle%20siz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H3.3%20aging\Aged%20histochem\Aged%20muscle%20type%204-26-2022.xlsx" TargetMode="External"/><Relationship Id="rId1" Type="http://schemas.openxmlformats.org/officeDocument/2006/relationships/externalLinkPath" Target="/Prof%20Kawaco/Desktop%20working/H3.3%20aging/Aged%20histochem/Aged%20muscle%20type%204-26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H3.3%20aging\Aged%20histochem\Aged%20PCM1.xlsx" TargetMode="External"/><Relationship Id="rId1" Type="http://schemas.openxmlformats.org/officeDocument/2006/relationships/externalLinkPath" Target="/Prof%20Kawaco/Desktop%20working/H3.3%20aging/Aged%20histochem/Aged%20PCM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H3.3%20aging\WB\WB%20Aged%20TA%20SOL%20MS%208-15-2022%20final%209-12-2022.xlsx" TargetMode="External"/><Relationship Id="rId1" Type="http://schemas.openxmlformats.org/officeDocument/2006/relationships/externalLinkPath" Target="/Prof%20Kawaco/Desktop%20working/H3.3%20aging/WB/WB%20Aged%20TA%20SOL%20MS%208-15-2022%20final%209-12-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RNA%20H3.3A,%20H3.3B%20(8w,%2032w,%2053w,%2075w,%20AAV-H3.3%20TA).xlsx" TargetMode="External"/><Relationship Id="rId1" Type="http://schemas.openxmlformats.org/officeDocument/2006/relationships/externalLinkPath" Target="/Prof%20Kawaco/Desktop%20working/RNA%20H3.3A,%20H3.3B%20(8w,%2032w,%2053w,%2075w,%20AAV-H3.3%20TA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H3.3%20aging\Gene%20expression\Aged%20RNA.xlsx" TargetMode="External"/><Relationship Id="rId1" Type="http://schemas.openxmlformats.org/officeDocument/2006/relationships/externalLinkPath" Target="/Prof%20Kawaco/Desktop%20working/H3.3%20aging/Gene%20expression/Aged%20RNA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B%20Rotarod%20test%20data%20(AAV+aging).xlsx" TargetMode="External"/><Relationship Id="rId1" Type="http://schemas.openxmlformats.org/officeDocument/2006/relationships/externalLinkPath" Target="Final%20data/Fig%205B%20Rotarod%20test%20data%20(AAV+aging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C%20AAV-H3.3%20sampling%20(32w,%2053w,75w).xlsx" TargetMode="External"/><Relationship Id="rId1" Type="http://schemas.openxmlformats.org/officeDocument/2006/relationships/externalLinkPath" Target="Final%20data/Fig%205C%20AAV-H3.3%20sampling%20(32w,%2053w,75w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E,%20F%20AAV-H3.3%20PCM1,%20Fiber,%20CSA.xlsx" TargetMode="External"/><Relationship Id="rId1" Type="http://schemas.openxmlformats.org/officeDocument/2006/relationships/externalLinkPath" Target="Final%20data/Fig%205E,%20F%20AAV-H3.3%20PCM1,%20Fiber,%20CSA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G%20RNA%20H3.3A,%20H3.3B%20(8w,%2032w,%2053w,%2075w,%20AAV-H3.3%20TA).xlsx" TargetMode="External"/><Relationship Id="rId1" Type="http://schemas.openxmlformats.org/officeDocument/2006/relationships/externalLinkPath" Target="Final%20data/Fig%205G%20RNA%20H3.3A,%20H3.3B%20(8w,%2032w,%2053w,%2075w,%20AAV-H3.3%20TA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H%20&#65335;B%2032w%2053w%20%2075w%20AAV-H3.3%20TA.xlsx" TargetMode="External"/><Relationship Id="rId1" Type="http://schemas.openxmlformats.org/officeDocument/2006/relationships/externalLinkPath" Target="Final%20data/Fig%205H%20&#65335;B%2032w%2053w%20%2075w%20AAV-H3.3%20TA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AVH3.3%2032w%20RNA.xlsx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K%20RNA%20exercise-related%20genes%20AAV-H3.3%2032,53,75w.xlsx" TargetMode="External"/><Relationship Id="rId1" Type="http://schemas.openxmlformats.org/officeDocument/2006/relationships/externalLinkPath" Target="Final%20data/Fig%205K%20RNA%20exercise-related%20genes%20AAV-H3.3%2032,53,75w.xlsx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of%20Kawaco\Desktop%20working\Skeletal%20muscle%202023\Final%20data\Fig%205I,%20J,%20K%20AAV-H3.3%2032w%20ChIP-qPCR%20H3.3,%20H3.1,%20K4,%20K27.xlsx" TargetMode="External"/><Relationship Id="rId1" Type="http://schemas.openxmlformats.org/officeDocument/2006/relationships/externalLinkPath" Target="Final%20data/Fig%205I,%20J,%20K%20AAV-H3.3%2032w%20ChIP-qPCR%20H3.3,%20H3.1,%20K4,%20K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>
        <row r="3">
          <cell r="G3" t="str">
            <v>8w</v>
          </cell>
          <cell r="I3">
            <v>1578.5291527480938</v>
          </cell>
        </row>
        <row r="5">
          <cell r="I5">
            <v>15.06329782575976</v>
          </cell>
        </row>
        <row r="6">
          <cell r="G6" t="str">
            <v>32w</v>
          </cell>
          <cell r="I6">
            <v>1988.6696838595174</v>
          </cell>
        </row>
        <row r="8">
          <cell r="I8">
            <v>41.097036242529093</v>
          </cell>
        </row>
        <row r="9">
          <cell r="G9" t="str">
            <v>53w</v>
          </cell>
          <cell r="I9">
            <v>2041.202670467753</v>
          </cell>
        </row>
        <row r="11">
          <cell r="I11">
            <v>60.188272818420231</v>
          </cell>
        </row>
        <row r="12">
          <cell r="G12" t="str">
            <v>75w</v>
          </cell>
          <cell r="I12">
            <v>1977.3941024549076</v>
          </cell>
        </row>
        <row r="14">
          <cell r="I14">
            <v>65.69108991625265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analysis"/>
      <sheetName val="IIx%"/>
      <sheetName val="IIb%"/>
      <sheetName val="IIa%"/>
      <sheetName val="CSA"/>
    </sheetNames>
    <sheetDataSet>
      <sheetData sheetId="0"/>
      <sheetData sheetId="1">
        <row r="18">
          <cell r="F18" t="str">
            <v>8w</v>
          </cell>
          <cell r="H18">
            <v>34.062706727400247</v>
          </cell>
        </row>
        <row r="20">
          <cell r="H20">
            <v>2.0751113834045203</v>
          </cell>
        </row>
        <row r="21">
          <cell r="F21" t="str">
            <v>32w</v>
          </cell>
          <cell r="H21">
            <v>21.52434124304337</v>
          </cell>
        </row>
        <row r="23">
          <cell r="H23">
            <v>1.7208337114763301</v>
          </cell>
        </row>
        <row r="24">
          <cell r="F24" t="str">
            <v>53w</v>
          </cell>
          <cell r="H24">
            <v>14.700712631831189</v>
          </cell>
        </row>
        <row r="26">
          <cell r="H26">
            <v>1.4947547594553023</v>
          </cell>
        </row>
        <row r="27">
          <cell r="F27" t="str">
            <v>75w</v>
          </cell>
          <cell r="H27">
            <v>20.897427520571664</v>
          </cell>
        </row>
        <row r="29">
          <cell r="H29">
            <v>1.2746500092851929</v>
          </cell>
        </row>
        <row r="33">
          <cell r="F33" t="str">
            <v>8w</v>
          </cell>
          <cell r="H33">
            <v>43.865408182456527</v>
          </cell>
        </row>
        <row r="35">
          <cell r="H35">
            <v>1.587469091861466</v>
          </cell>
        </row>
        <row r="36">
          <cell r="F36" t="str">
            <v>32w</v>
          </cell>
          <cell r="H36">
            <v>43.350606910448498</v>
          </cell>
        </row>
        <row r="38">
          <cell r="H38">
            <v>3.0151800894635055</v>
          </cell>
        </row>
        <row r="39">
          <cell r="F39" t="str">
            <v>53w</v>
          </cell>
          <cell r="H39">
            <v>50.103547076563956</v>
          </cell>
        </row>
        <row r="41">
          <cell r="H41">
            <v>1.5359637249450788</v>
          </cell>
        </row>
        <row r="42">
          <cell r="F42" t="str">
            <v>75w</v>
          </cell>
          <cell r="H42">
            <v>48.146706995984424</v>
          </cell>
        </row>
        <row r="44">
          <cell r="H44">
            <v>1.2358091224316272</v>
          </cell>
        </row>
        <row r="48">
          <cell r="F48" t="str">
            <v>8w</v>
          </cell>
          <cell r="H48">
            <v>4.5817304556759284</v>
          </cell>
        </row>
        <row r="50">
          <cell r="H50">
            <v>1.7829196361534589</v>
          </cell>
        </row>
        <row r="51">
          <cell r="F51" t="str">
            <v>32w</v>
          </cell>
          <cell r="H51">
            <v>4.9723502822753289</v>
          </cell>
        </row>
        <row r="53">
          <cell r="H53">
            <v>0.20995779104010212</v>
          </cell>
        </row>
        <row r="54">
          <cell r="F54" t="str">
            <v>53w</v>
          </cell>
          <cell r="H54">
            <v>2.3099786878917872</v>
          </cell>
        </row>
        <row r="56">
          <cell r="H56">
            <v>0.48156252304785296</v>
          </cell>
        </row>
        <row r="57">
          <cell r="F57" t="str">
            <v>75w</v>
          </cell>
          <cell r="H57">
            <v>0.95282196134889985</v>
          </cell>
        </row>
        <row r="59">
          <cell r="H59">
            <v>0.24575146727370686</v>
          </cell>
        </row>
        <row r="63">
          <cell r="F63" t="str">
            <v>8w</v>
          </cell>
          <cell r="H63">
            <v>17.490154634467299</v>
          </cell>
        </row>
        <row r="65">
          <cell r="H65">
            <v>3.8984772731474351</v>
          </cell>
        </row>
        <row r="66">
          <cell r="F66" t="str">
            <v>32w</v>
          </cell>
          <cell r="H66">
            <v>30.152701564232803</v>
          </cell>
        </row>
        <row r="68">
          <cell r="H68">
            <v>4.8590363954864761</v>
          </cell>
        </row>
        <row r="69">
          <cell r="F69" t="str">
            <v>53w</v>
          </cell>
          <cell r="H69">
            <v>32.885761603713071</v>
          </cell>
        </row>
        <row r="71">
          <cell r="H71">
            <v>1.1140884452460651</v>
          </cell>
        </row>
        <row r="72">
          <cell r="F72" t="str">
            <v>75w</v>
          </cell>
          <cell r="H72">
            <v>32.393287424534037</v>
          </cell>
        </row>
        <row r="74">
          <cell r="H74">
            <v>0.56821008354006364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Sheet8"/>
      <sheetName val="Sheet4"/>
      <sheetName val="Sheet2"/>
      <sheetName val="Sheet3"/>
    </sheetNames>
    <sheetDataSet>
      <sheetData sheetId="0">
        <row r="3">
          <cell r="G3" t="str">
            <v>8w</v>
          </cell>
          <cell r="I3">
            <v>1.2688173395250926</v>
          </cell>
        </row>
        <row r="5">
          <cell r="I5">
            <v>4.8928631056953928E-2</v>
          </cell>
        </row>
        <row r="6">
          <cell r="G6" t="str">
            <v>32w</v>
          </cell>
          <cell r="I6">
            <v>1.0738235197451447</v>
          </cell>
        </row>
        <row r="8">
          <cell r="I8">
            <v>4.1125218802380216E-2</v>
          </cell>
        </row>
        <row r="9">
          <cell r="G9" t="str">
            <v>53w</v>
          </cell>
          <cell r="I9">
            <v>0.97822374725996875</v>
          </cell>
        </row>
        <row r="11">
          <cell r="I11">
            <v>3.7849578386053163E-2</v>
          </cell>
        </row>
        <row r="12">
          <cell r="G12" t="str">
            <v>75w</v>
          </cell>
          <cell r="I12">
            <v>0.97622147317635333</v>
          </cell>
        </row>
        <row r="14">
          <cell r="I14">
            <v>1.8303435718653536E-2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3.3"/>
      <sheetName val="H3.1"/>
      <sheetName val="H3K4me3"/>
      <sheetName val="H3K9me3"/>
      <sheetName val="H3K27me3"/>
      <sheetName val="H3K27ac"/>
      <sheetName val="H3K36me3"/>
      <sheetName val="H3.3 H3.1補正"/>
      <sheetName val="H3.3-3.1 TA"/>
      <sheetName val="Corr"/>
      <sheetName val="Corr realigned"/>
      <sheetName val="Ms corr"/>
      <sheetName val="Sol corr wo K36"/>
      <sheetName val="Sol corr"/>
      <sheetName val="TA corr"/>
      <sheetName val="Sheet5"/>
      <sheetName val="Sol"/>
      <sheetName val="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I3" t="str">
            <v>8w</v>
          </cell>
          <cell r="N3">
            <v>2.6568209595288158E-2</v>
          </cell>
        </row>
        <row r="4">
          <cell r="AC4" t="str">
            <v>8w</v>
          </cell>
          <cell r="AD4" t="str">
            <v>32w</v>
          </cell>
          <cell r="AE4" t="str">
            <v>53w</v>
          </cell>
          <cell r="AF4" t="str">
            <v>75w</v>
          </cell>
        </row>
        <row r="5">
          <cell r="N5">
            <v>6.1584592146721813E-4</v>
          </cell>
        </row>
        <row r="6">
          <cell r="I6" t="str">
            <v>32w</v>
          </cell>
          <cell r="N6">
            <v>8.8378640609928324E-2</v>
          </cell>
        </row>
        <row r="8">
          <cell r="N8">
            <v>4.5831818810333994E-3</v>
          </cell>
          <cell r="AC8">
            <v>1</v>
          </cell>
          <cell r="AD8">
            <v>3.3264808564895607</v>
          </cell>
          <cell r="AE8">
            <v>5.3221520398155562</v>
          </cell>
          <cell r="AF8">
            <v>4.6724447389957868</v>
          </cell>
        </row>
        <row r="9">
          <cell r="I9" t="str">
            <v>53w</v>
          </cell>
          <cell r="N9">
            <v>0.1414000508918101</v>
          </cell>
          <cell r="AC9">
            <v>4.0148600220485595E-2</v>
          </cell>
          <cell r="AD9">
            <v>0.29878956840534687</v>
          </cell>
          <cell r="AE9">
            <v>0.38163743752735652</v>
          </cell>
          <cell r="AF9">
            <v>0.81828054903386671</v>
          </cell>
        </row>
        <row r="11">
          <cell r="N11">
            <v>5.8539988465276561E-3</v>
          </cell>
        </row>
        <row r="12">
          <cell r="I12" t="str">
            <v>75w</v>
          </cell>
          <cell r="N12">
            <v>0.12413849114804154</v>
          </cell>
        </row>
        <row r="14">
          <cell r="N14">
            <v>1.2551738690041083E-2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3.3A (8w,32w,53w,75w) New"/>
      <sheetName val="H3.3A (8w,32w,53w,75w) ①"/>
      <sheetName val="H3.3A (8w,32w,53w,75w) ②"/>
      <sheetName val="H3.3B (8w,32w,53w,75w)"/>
      <sheetName val="H3.3A (AAV-H3.3) New"/>
      <sheetName val="H3.3A (AAV-H3.3) ①"/>
      <sheetName val="H3.3A (AAV-H3.3) ②"/>
      <sheetName val="H3.3B (AAV-H3.3)"/>
    </sheetNames>
    <sheetDataSet>
      <sheetData sheetId="0">
        <row r="5">
          <cell r="R5" t="str">
            <v>8w</v>
          </cell>
          <cell r="S5" t="str">
            <v>32w</v>
          </cell>
          <cell r="T5" t="str">
            <v>53w</v>
          </cell>
          <cell r="U5" t="str">
            <v>75w</v>
          </cell>
        </row>
        <row r="9">
          <cell r="R9">
            <v>1.2834243577458266</v>
          </cell>
          <cell r="S9">
            <v>1.0878519370594721</v>
          </cell>
          <cell r="T9">
            <v>0.83003342476437647</v>
          </cell>
          <cell r="U9">
            <v>0.79869028043032453</v>
          </cell>
        </row>
        <row r="11">
          <cell r="R11">
            <v>0.13982882142652492</v>
          </cell>
          <cell r="S11">
            <v>6.1486528093747571E-2</v>
          </cell>
          <cell r="T11">
            <v>2.869111347771252E-2</v>
          </cell>
          <cell r="U11">
            <v>6.8598263127947826E-2</v>
          </cell>
        </row>
      </sheetData>
      <sheetData sheetId="1"/>
      <sheetData sheetId="2"/>
      <sheetData sheetId="3">
        <row r="4">
          <cell r="R4" t="str">
            <v>8w</v>
          </cell>
          <cell r="S4" t="str">
            <v>32w</v>
          </cell>
          <cell r="T4" t="str">
            <v>53w</v>
          </cell>
          <cell r="U4" t="str">
            <v>75w</v>
          </cell>
        </row>
        <row r="8">
          <cell r="R8">
            <v>1.2447857594643763</v>
          </cell>
          <cell r="S8">
            <v>1.1110115085255614</v>
          </cell>
          <cell r="T8">
            <v>0.86298511671743106</v>
          </cell>
          <cell r="U8">
            <v>0.78121761529263167</v>
          </cell>
        </row>
        <row r="10">
          <cell r="R10">
            <v>0.14299912646653842</v>
          </cell>
          <cell r="S10">
            <v>9.8712933978562914E-2</v>
          </cell>
          <cell r="T10">
            <v>7.274210947944483E-2</v>
          </cell>
          <cell r="U10">
            <v>2.5809945978456695E-2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Up"/>
      <sheetName val="Up stat"/>
      <sheetName val="Up dotplot"/>
      <sheetName val="Down"/>
      <sheetName val="Down stat"/>
      <sheetName val="Down dotplot"/>
    </sheetNames>
    <sheetDataSet>
      <sheetData sheetId="0">
        <row r="4">
          <cell r="T4" t="str">
            <v>8w</v>
          </cell>
          <cell r="U4" t="str">
            <v>32w</v>
          </cell>
          <cell r="V4" t="str">
            <v>53w</v>
          </cell>
          <cell r="W4" t="str">
            <v>75w</v>
          </cell>
        </row>
        <row r="8">
          <cell r="T8">
            <v>1</v>
          </cell>
          <cell r="U8">
            <v>3.5908711479720061</v>
          </cell>
          <cell r="V8">
            <v>4.3492480516150849</v>
          </cell>
          <cell r="W8">
            <v>4.6378905925775129</v>
          </cell>
        </row>
        <row r="10">
          <cell r="T10">
            <v>7.5850307942309778E-2</v>
          </cell>
          <cell r="U10">
            <v>0.75581484539401078</v>
          </cell>
          <cell r="V10">
            <v>0.70612477215061409</v>
          </cell>
          <cell r="W10">
            <v>0.13781852910503814</v>
          </cell>
        </row>
        <row r="18">
          <cell r="T18" t="str">
            <v>8w</v>
          </cell>
          <cell r="U18" t="str">
            <v>32w</v>
          </cell>
          <cell r="V18" t="str">
            <v>53w</v>
          </cell>
          <cell r="W18" t="str">
            <v>75w</v>
          </cell>
        </row>
        <row r="22">
          <cell r="T22">
            <v>1</v>
          </cell>
          <cell r="U22">
            <v>1.8288529076471527</v>
          </cell>
          <cell r="V22">
            <v>3.979379294334294</v>
          </cell>
          <cell r="W22">
            <v>3.3529596829168864</v>
          </cell>
        </row>
        <row r="24">
          <cell r="T24">
            <v>0.33708727172301678</v>
          </cell>
          <cell r="U24">
            <v>0.79328798832654468</v>
          </cell>
          <cell r="V24">
            <v>0.94719106546957588</v>
          </cell>
          <cell r="W24">
            <v>0.58142144801284945</v>
          </cell>
        </row>
        <row r="32">
          <cell r="T32" t="str">
            <v>8w</v>
          </cell>
          <cell r="U32" t="str">
            <v>32w</v>
          </cell>
          <cell r="V32" t="str">
            <v>53w</v>
          </cell>
          <cell r="W32" t="str">
            <v>75w</v>
          </cell>
        </row>
        <row r="36">
          <cell r="T36">
            <v>1.0000000000000002</v>
          </cell>
          <cell r="U36">
            <v>1.572616750107598</v>
          </cell>
          <cell r="V36">
            <v>0.89133419429357341</v>
          </cell>
          <cell r="W36">
            <v>3.4389861192632125</v>
          </cell>
        </row>
        <row r="38">
          <cell r="T38">
            <v>0.13595630241129425</v>
          </cell>
          <cell r="U38">
            <v>0.28788854550383036</v>
          </cell>
          <cell r="V38">
            <v>6.1716422804031688E-2</v>
          </cell>
          <cell r="W38">
            <v>0.24415394311036612</v>
          </cell>
        </row>
        <row r="46">
          <cell r="T46" t="str">
            <v>8w</v>
          </cell>
          <cell r="U46" t="str">
            <v>32w</v>
          </cell>
          <cell r="V46" t="str">
            <v>53w</v>
          </cell>
          <cell r="W46" t="str">
            <v>75w</v>
          </cell>
        </row>
        <row r="50">
          <cell r="T50">
            <v>1</v>
          </cell>
          <cell r="U50">
            <v>2.0828481162784178</v>
          </cell>
          <cell r="V50">
            <v>2.3382710685193397</v>
          </cell>
          <cell r="W50">
            <v>2.9990971571691021</v>
          </cell>
        </row>
        <row r="52">
          <cell r="T52">
            <v>3.1365519346994296E-2</v>
          </cell>
          <cell r="U52">
            <v>0.15613421546271603</v>
          </cell>
          <cell r="V52">
            <v>0.15652004845427459</v>
          </cell>
          <cell r="W52">
            <v>0.10420055486060116</v>
          </cell>
        </row>
        <row r="60">
          <cell r="T60" t="str">
            <v>8w</v>
          </cell>
          <cell r="U60" t="str">
            <v>32w</v>
          </cell>
          <cell r="V60" t="str">
            <v>53w</v>
          </cell>
          <cell r="W60" t="str">
            <v>75w</v>
          </cell>
        </row>
        <row r="64">
          <cell r="T64">
            <v>1</v>
          </cell>
          <cell r="U64">
            <v>2.6917772987378936</v>
          </cell>
          <cell r="V64">
            <v>2.7144081976908865</v>
          </cell>
          <cell r="W64">
            <v>2.2682420588807157</v>
          </cell>
        </row>
        <row r="66">
          <cell r="T66">
            <v>9.5398740660801479E-2</v>
          </cell>
          <cell r="U66">
            <v>0.28971001035337568</v>
          </cell>
          <cell r="V66">
            <v>0.13634847012010276</v>
          </cell>
          <cell r="W66">
            <v>0.20574790416327371</v>
          </cell>
        </row>
        <row r="74">
          <cell r="T74" t="str">
            <v>8w</v>
          </cell>
          <cell r="U74" t="str">
            <v>32w</v>
          </cell>
          <cell r="V74" t="str">
            <v>53w</v>
          </cell>
          <cell r="W74" t="str">
            <v>75w</v>
          </cell>
        </row>
        <row r="78">
          <cell r="T78">
            <v>1</v>
          </cell>
          <cell r="U78">
            <v>2.4868830094199761</v>
          </cell>
          <cell r="V78">
            <v>2.942939802859867</v>
          </cell>
          <cell r="W78">
            <v>3.7699098135255533</v>
          </cell>
        </row>
        <row r="80">
          <cell r="T80">
            <v>0.10099295072384649</v>
          </cell>
          <cell r="U80">
            <v>0.24781964573390247</v>
          </cell>
          <cell r="V80">
            <v>0.21991956613244001</v>
          </cell>
          <cell r="W80">
            <v>0.27499619189390045</v>
          </cell>
        </row>
        <row r="88">
          <cell r="T88" t="str">
            <v>8w</v>
          </cell>
          <cell r="U88" t="str">
            <v>32w</v>
          </cell>
          <cell r="V88" t="str">
            <v>53w</v>
          </cell>
          <cell r="W88" t="str">
            <v>75w</v>
          </cell>
        </row>
        <row r="92">
          <cell r="T92">
            <v>1.0000000000000002</v>
          </cell>
          <cell r="U92">
            <v>1.865653859203837</v>
          </cell>
          <cell r="V92">
            <v>1.5972500171433508</v>
          </cell>
          <cell r="W92">
            <v>2.1755091845147607</v>
          </cell>
        </row>
        <row r="94">
          <cell r="T94">
            <v>0.13525382819022619</v>
          </cell>
          <cell r="U94">
            <v>0.5705637251747806</v>
          </cell>
          <cell r="V94">
            <v>0.19152008205617502</v>
          </cell>
          <cell r="W94">
            <v>7.0068858852843613E-2</v>
          </cell>
        </row>
        <row r="102">
          <cell r="T102" t="str">
            <v>8w</v>
          </cell>
          <cell r="U102" t="str">
            <v>32w</v>
          </cell>
          <cell r="V102" t="str">
            <v>53w</v>
          </cell>
          <cell r="W102" t="str">
            <v>75w</v>
          </cell>
        </row>
        <row r="106">
          <cell r="T106">
            <v>1</v>
          </cell>
          <cell r="U106">
            <v>1.8685944413373676</v>
          </cell>
          <cell r="V106">
            <v>1.7100502996767579</v>
          </cell>
          <cell r="W106">
            <v>1.842407676409018</v>
          </cell>
        </row>
        <row r="108">
          <cell r="T108">
            <v>0.14228209384736656</v>
          </cell>
          <cell r="U108">
            <v>0.55113254996047134</v>
          </cell>
          <cell r="V108">
            <v>0.23554867893731302</v>
          </cell>
          <cell r="W108">
            <v>5.088230586528257E-2</v>
          </cell>
        </row>
        <row r="116">
          <cell r="T116" t="str">
            <v>8w</v>
          </cell>
          <cell r="U116" t="str">
            <v>32w</v>
          </cell>
          <cell r="V116" t="str">
            <v>53w</v>
          </cell>
          <cell r="W116" t="str">
            <v>75w</v>
          </cell>
        </row>
        <row r="120">
          <cell r="T120">
            <v>1</v>
          </cell>
          <cell r="U120">
            <v>1.7899476287259679</v>
          </cell>
          <cell r="V120">
            <v>1.6217000146493927</v>
          </cell>
          <cell r="W120">
            <v>2.3350067314080758</v>
          </cell>
        </row>
        <row r="122">
          <cell r="T122">
            <v>0.14848955668587033</v>
          </cell>
          <cell r="U122">
            <v>0.52912681184768107</v>
          </cell>
          <cell r="V122">
            <v>0.17888777810892736</v>
          </cell>
          <cell r="W122">
            <v>0.11734458799454599</v>
          </cell>
        </row>
        <row r="130">
          <cell r="T130" t="str">
            <v>8w</v>
          </cell>
          <cell r="U130" t="str">
            <v>32w</v>
          </cell>
          <cell r="V130" t="str">
            <v>53w</v>
          </cell>
          <cell r="W130" t="str">
            <v>75w</v>
          </cell>
        </row>
        <row r="134">
          <cell r="T134">
            <v>0.99999999999999989</v>
          </cell>
          <cell r="U134">
            <v>1.7329533331852012</v>
          </cell>
          <cell r="V134">
            <v>3.0556658183309318</v>
          </cell>
          <cell r="W134">
            <v>2.1689368532200395</v>
          </cell>
        </row>
        <row r="136">
          <cell r="T136">
            <v>0.2103696188367804</v>
          </cell>
          <cell r="U136">
            <v>2.0424572643266598E-2</v>
          </cell>
          <cell r="V136">
            <v>0.2627452471512069</v>
          </cell>
          <cell r="W136">
            <v>6.4226284679995541E-2</v>
          </cell>
        </row>
        <row r="144">
          <cell r="T144" t="str">
            <v>8w</v>
          </cell>
          <cell r="U144" t="str">
            <v>32w</v>
          </cell>
          <cell r="V144" t="str">
            <v>53w</v>
          </cell>
          <cell r="W144" t="str">
            <v>75w</v>
          </cell>
        </row>
        <row r="148">
          <cell r="T148">
            <v>1</v>
          </cell>
          <cell r="U148">
            <v>1.9106651134009345</v>
          </cell>
          <cell r="V148">
            <v>1.9207328494502356</v>
          </cell>
          <cell r="W148">
            <v>2.0061355268057595</v>
          </cell>
        </row>
        <row r="150">
          <cell r="T150">
            <v>0.12213618347693275</v>
          </cell>
          <cell r="U150">
            <v>0.56309802221870509</v>
          </cell>
          <cell r="V150">
            <v>0.22717456743248038</v>
          </cell>
          <cell r="W150">
            <v>2.1561373575115551E-2</v>
          </cell>
        </row>
        <row r="158">
          <cell r="T158" t="str">
            <v>8w</v>
          </cell>
          <cell r="U158" t="str">
            <v>32w</v>
          </cell>
          <cell r="V158" t="str">
            <v>53w</v>
          </cell>
          <cell r="W158" t="str">
            <v>75w</v>
          </cell>
        </row>
        <row r="162">
          <cell r="T162">
            <v>1</v>
          </cell>
          <cell r="U162">
            <v>1.7541603175541016</v>
          </cell>
          <cell r="V162">
            <v>2.2965792864109047</v>
          </cell>
          <cell r="W162">
            <v>1.9693471463604855</v>
          </cell>
        </row>
        <row r="164">
          <cell r="T164">
            <v>0.35793783737451534</v>
          </cell>
          <cell r="U164">
            <v>0.25405294641378923</v>
          </cell>
          <cell r="V164">
            <v>0.47413774396768443</v>
          </cell>
          <cell r="W164">
            <v>0.13191825256771361</v>
          </cell>
        </row>
        <row r="172">
          <cell r="T172" t="str">
            <v>8w</v>
          </cell>
          <cell r="U172" t="str">
            <v>32w</v>
          </cell>
          <cell r="V172" t="str">
            <v>53w</v>
          </cell>
          <cell r="W172" t="str">
            <v>75w</v>
          </cell>
        </row>
        <row r="176">
          <cell r="T176">
            <v>1</v>
          </cell>
          <cell r="U176">
            <v>1.6681087456938919</v>
          </cell>
          <cell r="V176">
            <v>2.2174866925806831</v>
          </cell>
          <cell r="W176">
            <v>2.5877960586109174</v>
          </cell>
        </row>
        <row r="178">
          <cell r="T178">
            <v>3.3146432933554813E-2</v>
          </cell>
          <cell r="U178">
            <v>0.17267439907664439</v>
          </cell>
          <cell r="V178">
            <v>0.15265371293405575</v>
          </cell>
          <cell r="W178">
            <v>0.10849956005391338</v>
          </cell>
        </row>
        <row r="186">
          <cell r="T186" t="str">
            <v>8w</v>
          </cell>
          <cell r="U186" t="str">
            <v>32w</v>
          </cell>
          <cell r="V186" t="str">
            <v>53w</v>
          </cell>
          <cell r="W186" t="str">
            <v>75w</v>
          </cell>
        </row>
        <row r="190">
          <cell r="T190">
            <v>1</v>
          </cell>
          <cell r="U190">
            <v>0.97998772368838949</v>
          </cell>
          <cell r="V190">
            <v>1.1830532071830584</v>
          </cell>
          <cell r="W190">
            <v>1.0555432143146912</v>
          </cell>
        </row>
        <row r="192">
          <cell r="T192">
            <v>3.6498346571649708E-2</v>
          </cell>
          <cell r="U192">
            <v>4.7578318112021636E-2</v>
          </cell>
          <cell r="V192">
            <v>7.458688730638692E-2</v>
          </cell>
          <cell r="W192">
            <v>4.9078270453119674E-2</v>
          </cell>
        </row>
        <row r="200">
          <cell r="T200" t="str">
            <v>8w</v>
          </cell>
          <cell r="U200" t="str">
            <v>32w</v>
          </cell>
          <cell r="V200" t="str">
            <v>53w</v>
          </cell>
          <cell r="W200" t="str">
            <v>75w</v>
          </cell>
        </row>
        <row r="204">
          <cell r="T204">
            <v>1.0000000000000002</v>
          </cell>
          <cell r="U204">
            <v>1.5581792133600072</v>
          </cell>
          <cell r="V204">
            <v>2.1564901993086321</v>
          </cell>
          <cell r="W204">
            <v>2.2565032436011285</v>
          </cell>
        </row>
        <row r="206">
          <cell r="T206">
            <v>3.9322546232753823E-2</v>
          </cell>
          <cell r="U206">
            <v>0.14798046148594901</v>
          </cell>
          <cell r="V206">
            <v>0.13457795905583397</v>
          </cell>
          <cell r="W206">
            <v>6.0837568686893433E-2</v>
          </cell>
        </row>
        <row r="214">
          <cell r="T214" t="str">
            <v>8w</v>
          </cell>
          <cell r="U214" t="str">
            <v>32w</v>
          </cell>
          <cell r="V214" t="str">
            <v>53w</v>
          </cell>
          <cell r="W214" t="str">
            <v>75w</v>
          </cell>
        </row>
        <row r="218">
          <cell r="T218">
            <v>1</v>
          </cell>
          <cell r="U218">
            <v>1.154235162742099</v>
          </cell>
          <cell r="V218">
            <v>0.73598715096265954</v>
          </cell>
          <cell r="W218">
            <v>2.2648826867350973</v>
          </cell>
        </row>
        <row r="220">
          <cell r="T220">
            <v>7.965912264823416E-2</v>
          </cell>
          <cell r="U220">
            <v>0.16979057444921974</v>
          </cell>
          <cell r="V220">
            <v>7.1891846157088879E-2</v>
          </cell>
          <cell r="W220">
            <v>0.11734190211027731</v>
          </cell>
        </row>
        <row r="228">
          <cell r="T228" t="str">
            <v>8w</v>
          </cell>
          <cell r="U228" t="str">
            <v>32w</v>
          </cell>
          <cell r="V228" t="str">
            <v>53w</v>
          </cell>
          <cell r="W228" t="str">
            <v>75w</v>
          </cell>
        </row>
        <row r="232">
          <cell r="T232">
            <v>1</v>
          </cell>
          <cell r="U232">
            <v>1.4490041894682057</v>
          </cell>
          <cell r="V232">
            <v>1.6590097416172611</v>
          </cell>
          <cell r="W232">
            <v>2.6340563183182391</v>
          </cell>
        </row>
        <row r="234">
          <cell r="T234">
            <v>4.7550871988125701E-2</v>
          </cell>
          <cell r="U234">
            <v>0.14909236595513786</v>
          </cell>
          <cell r="V234">
            <v>6.3059934142404045E-2</v>
          </cell>
          <cell r="W234">
            <v>8.9541315692228354E-2</v>
          </cell>
        </row>
        <row r="242">
          <cell r="T242" t="str">
            <v>8w</v>
          </cell>
          <cell r="U242" t="str">
            <v>32w</v>
          </cell>
          <cell r="V242" t="str">
            <v>53w</v>
          </cell>
          <cell r="W242" t="str">
            <v>75w</v>
          </cell>
        </row>
        <row r="246">
          <cell r="T246">
            <v>1</v>
          </cell>
          <cell r="U246">
            <v>1.316114289937824</v>
          </cell>
          <cell r="V246">
            <v>2.1765897250257829</v>
          </cell>
          <cell r="W246">
            <v>2.2527687058307237</v>
          </cell>
        </row>
        <row r="248">
          <cell r="T248">
            <v>0.27872343361806001</v>
          </cell>
          <cell r="U248">
            <v>0.3233890077494726</v>
          </cell>
          <cell r="V248">
            <v>0.33579427107564036</v>
          </cell>
          <cell r="W248">
            <v>0.37490179668693263</v>
          </cell>
        </row>
      </sheetData>
      <sheetData sheetId="1"/>
      <sheetData sheetId="2"/>
      <sheetData sheetId="3">
        <row r="4">
          <cell r="T4" t="str">
            <v>8w</v>
          </cell>
          <cell r="U4" t="str">
            <v>32w</v>
          </cell>
          <cell r="V4" t="str">
            <v>53w</v>
          </cell>
          <cell r="W4" t="str">
            <v>75w</v>
          </cell>
        </row>
        <row r="8">
          <cell r="T8">
            <v>1</v>
          </cell>
          <cell r="U8">
            <v>9.5139903025750913E-2</v>
          </cell>
          <cell r="V8">
            <v>0.50418290606578697</v>
          </cell>
          <cell r="W8">
            <v>7.4791374914810041E-2</v>
          </cell>
        </row>
        <row r="10">
          <cell r="T10">
            <v>0.45508525821227552</v>
          </cell>
          <cell r="U10">
            <v>7.6591965030825826E-3</v>
          </cell>
          <cell r="V10">
            <v>8.4440186074371204E-2</v>
          </cell>
          <cell r="W10">
            <v>1.1282189153802863E-2</v>
          </cell>
        </row>
        <row r="18">
          <cell r="T18" t="str">
            <v>8w</v>
          </cell>
          <cell r="U18" t="str">
            <v>32w</v>
          </cell>
          <cell r="V18" t="str">
            <v>53w</v>
          </cell>
          <cell r="W18" t="str">
            <v>75w</v>
          </cell>
        </row>
        <row r="22">
          <cell r="T22">
            <v>1</v>
          </cell>
          <cell r="U22">
            <v>0.35363928806339429</v>
          </cell>
          <cell r="V22">
            <v>0.30234488246701774</v>
          </cell>
          <cell r="W22">
            <v>0.22962117511554922</v>
          </cell>
        </row>
        <row r="24">
          <cell r="T24">
            <v>2.2973466973171593E-2</v>
          </cell>
          <cell r="U24">
            <v>2.0227130262856462E-2</v>
          </cell>
          <cell r="V24">
            <v>9.5776183539022734E-3</v>
          </cell>
          <cell r="W24">
            <v>1.1206193417111269E-2</v>
          </cell>
        </row>
        <row r="32">
          <cell r="T32" t="str">
            <v>8w</v>
          </cell>
          <cell r="U32" t="str">
            <v>32w</v>
          </cell>
          <cell r="V32" t="str">
            <v>53w</v>
          </cell>
          <cell r="W32" t="str">
            <v>75w</v>
          </cell>
        </row>
        <row r="36">
          <cell r="T36">
            <v>1.0000000000000002</v>
          </cell>
          <cell r="U36">
            <v>0.10149911999471034</v>
          </cell>
          <cell r="V36">
            <v>0.52977326410908199</v>
          </cell>
          <cell r="W36">
            <v>0.14866164588979749</v>
          </cell>
        </row>
        <row r="38">
          <cell r="T38">
            <v>0.15587073253453826</v>
          </cell>
          <cell r="U38">
            <v>1.5321178569981752E-2</v>
          </cell>
          <cell r="V38">
            <v>0.13613758509937765</v>
          </cell>
          <cell r="W38">
            <v>1.8895364872461372E-2</v>
          </cell>
        </row>
        <row r="46">
          <cell r="T46" t="str">
            <v>8w</v>
          </cell>
          <cell r="U46" t="str">
            <v>32w</v>
          </cell>
          <cell r="V46" t="str">
            <v>53w</v>
          </cell>
          <cell r="W46" t="str">
            <v>75w</v>
          </cell>
        </row>
        <row r="50">
          <cell r="T50">
            <v>1.0000000000000002</v>
          </cell>
          <cell r="U50">
            <v>0.83876891270563914</v>
          </cell>
          <cell r="V50">
            <v>0.8502925822424392</v>
          </cell>
          <cell r="W50">
            <v>1.1040212616388814</v>
          </cell>
        </row>
        <row r="52">
          <cell r="T52">
            <v>3.5572346307433625E-2</v>
          </cell>
          <cell r="U52">
            <v>6.8117704173355026E-2</v>
          </cell>
          <cell r="V52">
            <v>8.4111315399149865E-3</v>
          </cell>
          <cell r="W52">
            <v>2.2349220642088823E-2</v>
          </cell>
        </row>
        <row r="60">
          <cell r="T60" t="str">
            <v>8w</v>
          </cell>
          <cell r="U60" t="str">
            <v>32w</v>
          </cell>
          <cell r="V60" t="str">
            <v>53w</v>
          </cell>
          <cell r="W60" t="str">
            <v>75w</v>
          </cell>
        </row>
        <row r="64">
          <cell r="T64">
            <v>1</v>
          </cell>
          <cell r="U64">
            <v>0.24481808553049852</v>
          </cell>
          <cell r="V64">
            <v>0.24668238097412751</v>
          </cell>
          <cell r="W64">
            <v>0.25822316668125972</v>
          </cell>
        </row>
        <row r="66">
          <cell r="T66">
            <v>0.3550047266926733</v>
          </cell>
          <cell r="U66">
            <v>1.0146912283360739E-2</v>
          </cell>
          <cell r="V66">
            <v>1.1249531258044872E-2</v>
          </cell>
          <cell r="W66">
            <v>2.7318506632662613E-2</v>
          </cell>
        </row>
        <row r="74">
          <cell r="T74" t="str">
            <v>8w</v>
          </cell>
          <cell r="U74" t="str">
            <v>32w</v>
          </cell>
          <cell r="V74" t="str">
            <v>53w</v>
          </cell>
          <cell r="W74" t="str">
            <v>75w</v>
          </cell>
        </row>
        <row r="78">
          <cell r="T78">
            <v>0.99999999999999967</v>
          </cell>
          <cell r="U78">
            <v>0.26886581157598727</v>
          </cell>
          <cell r="V78">
            <v>0.22034526789360798</v>
          </cell>
          <cell r="W78">
            <v>0.17079463569125675</v>
          </cell>
        </row>
        <row r="80">
          <cell r="T80">
            <v>0.17852084248609842</v>
          </cell>
          <cell r="U80">
            <v>1.5336774932066512E-2</v>
          </cell>
          <cell r="V80">
            <v>1.1085945192745011E-2</v>
          </cell>
          <cell r="W80">
            <v>1.0062897490362287E-2</v>
          </cell>
        </row>
        <row r="88">
          <cell r="T88" t="str">
            <v>8w</v>
          </cell>
          <cell r="U88" t="str">
            <v>32w</v>
          </cell>
          <cell r="V88" t="str">
            <v>53w</v>
          </cell>
          <cell r="W88" t="str">
            <v>75w</v>
          </cell>
        </row>
        <row r="92">
          <cell r="T92">
            <v>1</v>
          </cell>
          <cell r="U92">
            <v>0.41726807149410083</v>
          </cell>
          <cell r="V92">
            <v>0.27253798562649795</v>
          </cell>
          <cell r="W92">
            <v>0.18657059484150409</v>
          </cell>
        </row>
        <row r="94">
          <cell r="T94">
            <v>0.1075683371954288</v>
          </cell>
          <cell r="U94">
            <v>0.14860169180764096</v>
          </cell>
          <cell r="V94">
            <v>0.11365367729074635</v>
          </cell>
          <cell r="W94">
            <v>1.8336863350745022E-2</v>
          </cell>
        </row>
        <row r="102">
          <cell r="T102" t="str">
            <v>8w</v>
          </cell>
          <cell r="U102" t="str">
            <v>32w</v>
          </cell>
          <cell r="V102" t="str">
            <v>53w</v>
          </cell>
          <cell r="W102" t="str">
            <v>75w</v>
          </cell>
        </row>
        <row r="106">
          <cell r="T106">
            <v>1</v>
          </cell>
          <cell r="U106">
            <v>0.31482367363786262</v>
          </cell>
          <cell r="V106">
            <v>0.20701452607010598</v>
          </cell>
          <cell r="W106">
            <v>0.16691091821373419</v>
          </cell>
        </row>
        <row r="108">
          <cell r="T108">
            <v>0.10072220054233519</v>
          </cell>
          <cell r="U108">
            <v>4.5538239993174988E-2</v>
          </cell>
          <cell r="V108">
            <v>2.2415570382944928E-2</v>
          </cell>
          <cell r="W108">
            <v>3.8444918139729917E-2</v>
          </cell>
        </row>
        <row r="116">
          <cell r="T116" t="str">
            <v>8w</v>
          </cell>
          <cell r="U116" t="str">
            <v>32w</v>
          </cell>
          <cell r="V116" t="str">
            <v>53w</v>
          </cell>
          <cell r="W116" t="str">
            <v>75w</v>
          </cell>
        </row>
        <row r="120">
          <cell r="T120">
            <v>1</v>
          </cell>
          <cell r="U120">
            <v>0.66448010913134192</v>
          </cell>
          <cell r="V120">
            <v>0.3877555665192029</v>
          </cell>
          <cell r="W120">
            <v>0.31063761280651941</v>
          </cell>
        </row>
        <row r="122">
          <cell r="T122">
            <v>8.986646449993009E-2</v>
          </cell>
          <cell r="U122">
            <v>4.638141485333571E-2</v>
          </cell>
          <cell r="V122">
            <v>4.7871083393045667E-2</v>
          </cell>
          <cell r="W122">
            <v>7.8191975082344489E-2</v>
          </cell>
        </row>
        <row r="130">
          <cell r="T130" t="str">
            <v>8w</v>
          </cell>
          <cell r="U130" t="str">
            <v>32w</v>
          </cell>
          <cell r="V130" t="str">
            <v>53w</v>
          </cell>
          <cell r="W130" t="str">
            <v>75w</v>
          </cell>
        </row>
        <row r="134">
          <cell r="T134">
            <v>0.99999999999999989</v>
          </cell>
          <cell r="U134">
            <v>0.40208423429479173</v>
          </cell>
          <cell r="V134">
            <v>0.31201930691576057</v>
          </cell>
          <cell r="W134">
            <v>0.26683666302180947</v>
          </cell>
        </row>
        <row r="136">
          <cell r="T136">
            <v>0.15379930429851527</v>
          </cell>
          <cell r="U136">
            <v>2.0212424462933656E-2</v>
          </cell>
          <cell r="V136">
            <v>1.3388064948049444E-2</v>
          </cell>
          <cell r="W136">
            <v>3.153901554550699E-2</v>
          </cell>
        </row>
        <row r="144">
          <cell r="T144" t="str">
            <v>8w</v>
          </cell>
          <cell r="U144" t="str">
            <v>32w</v>
          </cell>
          <cell r="V144" t="str">
            <v>53w</v>
          </cell>
          <cell r="W144" t="str">
            <v>75w</v>
          </cell>
        </row>
        <row r="148">
          <cell r="T148">
            <v>1.0000000000000002</v>
          </cell>
          <cell r="U148">
            <v>0.45260917103886356</v>
          </cell>
          <cell r="V148">
            <v>0.32494972560373853</v>
          </cell>
          <cell r="W148">
            <v>0.35320750700473402</v>
          </cell>
        </row>
        <row r="150">
          <cell r="T150">
            <v>1.7612753151019178E-2</v>
          </cell>
          <cell r="U150">
            <v>2.570792654608035E-2</v>
          </cell>
          <cell r="V150">
            <v>4.1976982001020222E-2</v>
          </cell>
          <cell r="W150">
            <v>1.9002701219552845E-2</v>
          </cell>
        </row>
        <row r="158">
          <cell r="T158" t="str">
            <v>8w</v>
          </cell>
          <cell r="U158" t="str">
            <v>32w</v>
          </cell>
          <cell r="V158" t="str">
            <v>53w</v>
          </cell>
          <cell r="W158" t="str">
            <v>75w</v>
          </cell>
        </row>
        <row r="162">
          <cell r="T162">
            <v>1</v>
          </cell>
          <cell r="U162">
            <v>0.3345457436136286</v>
          </cell>
          <cell r="V162">
            <v>0.25129293334862468</v>
          </cell>
          <cell r="W162">
            <v>0.35478352566864002</v>
          </cell>
        </row>
        <row r="164">
          <cell r="T164">
            <v>3.2299219804363616E-3</v>
          </cell>
          <cell r="U164">
            <v>1.4280869329668067E-2</v>
          </cell>
          <cell r="V164">
            <v>5.2455931257633266E-2</v>
          </cell>
          <cell r="W164">
            <v>6.6874866403081098E-3</v>
          </cell>
        </row>
        <row r="172">
          <cell r="T172" t="str">
            <v>8w</v>
          </cell>
          <cell r="U172" t="str">
            <v>32w</v>
          </cell>
          <cell r="V172" t="str">
            <v>53w</v>
          </cell>
          <cell r="W172" t="str">
            <v>75w</v>
          </cell>
        </row>
        <row r="176">
          <cell r="T176">
            <v>1</v>
          </cell>
          <cell r="U176">
            <v>0.79466591800390962</v>
          </cell>
          <cell r="V176">
            <v>0.49555838665105428</v>
          </cell>
          <cell r="W176">
            <v>0.42021248309131493</v>
          </cell>
        </row>
        <row r="178">
          <cell r="T178">
            <v>6.0224220661287138E-2</v>
          </cell>
          <cell r="U178">
            <v>0.15888430521030505</v>
          </cell>
          <cell r="V178">
            <v>7.3963721769034749E-2</v>
          </cell>
          <cell r="W178">
            <v>4.5669039677930789E-3</v>
          </cell>
        </row>
        <row r="186">
          <cell r="T186" t="str">
            <v>8w</v>
          </cell>
          <cell r="U186" t="str">
            <v>32w</v>
          </cell>
          <cell r="V186" t="str">
            <v>53w</v>
          </cell>
          <cell r="W186" t="str">
            <v>75w</v>
          </cell>
        </row>
        <row r="190">
          <cell r="T190">
            <v>1</v>
          </cell>
          <cell r="U190">
            <v>0.53350454612960385</v>
          </cell>
          <cell r="V190">
            <v>0.38036127653767454</v>
          </cell>
          <cell r="W190">
            <v>0.42321324523697806</v>
          </cell>
        </row>
        <row r="192">
          <cell r="T192">
            <v>0.17547081738244516</v>
          </cell>
          <cell r="U192">
            <v>9.1533262257071452E-2</v>
          </cell>
          <cell r="V192">
            <v>6.6793100920005455E-2</v>
          </cell>
          <cell r="W192">
            <v>4.6024258852095212E-2</v>
          </cell>
        </row>
        <row r="200">
          <cell r="T200" t="str">
            <v>8w</v>
          </cell>
          <cell r="U200" t="str">
            <v>32w</v>
          </cell>
          <cell r="V200" t="str">
            <v>53w</v>
          </cell>
          <cell r="W200" t="str">
            <v>75w</v>
          </cell>
        </row>
        <row r="204">
          <cell r="T204">
            <v>1.0000000000000002</v>
          </cell>
          <cell r="U204">
            <v>0.45943619791218016</v>
          </cell>
          <cell r="V204">
            <v>0.43745232786217914</v>
          </cell>
          <cell r="W204">
            <v>0.43865169033608536</v>
          </cell>
        </row>
        <row r="206">
          <cell r="T206">
            <v>9.0627499920019838E-2</v>
          </cell>
          <cell r="U206">
            <v>1.4575825306815639E-2</v>
          </cell>
          <cell r="V206">
            <v>3.7244953515911304E-2</v>
          </cell>
          <cell r="W206">
            <v>3.0379745622980091E-2</v>
          </cell>
        </row>
        <row r="214">
          <cell r="T214" t="str">
            <v>8w</v>
          </cell>
          <cell r="U214" t="str">
            <v>32w</v>
          </cell>
          <cell r="V214" t="str">
            <v>53w</v>
          </cell>
          <cell r="W214" t="str">
            <v>75w</v>
          </cell>
        </row>
        <row r="218">
          <cell r="T218">
            <v>0.99999999999999989</v>
          </cell>
          <cell r="U218">
            <v>0.50838499142469462</v>
          </cell>
          <cell r="V218">
            <v>0.58276958152698588</v>
          </cell>
          <cell r="W218">
            <v>0.45007505572738582</v>
          </cell>
        </row>
        <row r="220">
          <cell r="T220">
            <v>5.1613384096675034E-2</v>
          </cell>
          <cell r="U220">
            <v>5.2108818775601695E-2</v>
          </cell>
          <cell r="V220">
            <v>4.4352907187821367E-2</v>
          </cell>
          <cell r="W220">
            <v>1.7506909374287467E-2</v>
          </cell>
        </row>
        <row r="228">
          <cell r="T228" t="str">
            <v>8w</v>
          </cell>
          <cell r="U228" t="str">
            <v>32w</v>
          </cell>
          <cell r="V228" t="str">
            <v>53w</v>
          </cell>
          <cell r="W228" t="str">
            <v>75w</v>
          </cell>
        </row>
        <row r="232">
          <cell r="T232">
            <v>1</v>
          </cell>
          <cell r="U232">
            <v>0.96588070207074184</v>
          </cell>
          <cell r="V232">
            <v>1.4928654208563217</v>
          </cell>
          <cell r="W232">
            <v>0.55907582138443657</v>
          </cell>
        </row>
        <row r="234">
          <cell r="T234">
            <v>4.4574716169138467E-2</v>
          </cell>
          <cell r="U234">
            <v>0.13728466733591752</v>
          </cell>
          <cell r="V234">
            <v>8.4151152447326003E-2</v>
          </cell>
          <cell r="W234">
            <v>3.6250775214492013E-2</v>
          </cell>
        </row>
      </sheetData>
      <sheetData sheetId="4"/>
      <sheetData sheetId="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Young"/>
      <sheetName val="Old"/>
      <sheetName val="Stuffer 23 to 50"/>
      <sheetName val="H3.3 23 to 50"/>
      <sheetName val="Stuffer 52 to 74"/>
      <sheetName val="H3.3 52 to 74"/>
      <sheetName val="Summary"/>
      <sheetName val="Summary ver2"/>
      <sheetName val="Sheet6"/>
      <sheetName val="Sheet5"/>
    </sheetNames>
    <sheetDataSet>
      <sheetData sheetId="0">
        <row r="51">
          <cell r="B51" t="str">
            <v>10w</v>
          </cell>
          <cell r="C51" t="str">
            <v>12w</v>
          </cell>
          <cell r="D51" t="str">
            <v>14w</v>
          </cell>
          <cell r="E51" t="str">
            <v>16w</v>
          </cell>
          <cell r="F51" t="str">
            <v>18w</v>
          </cell>
          <cell r="G51" t="str">
            <v>20w</v>
          </cell>
          <cell r="H51" t="str">
            <v>22w</v>
          </cell>
          <cell r="I51" t="str">
            <v>24w</v>
          </cell>
          <cell r="J51" t="str">
            <v>26w</v>
          </cell>
          <cell r="K51" t="str">
            <v>28w</v>
          </cell>
          <cell r="L51" t="str">
            <v>30w</v>
          </cell>
        </row>
        <row r="58">
          <cell r="B58">
            <v>119.23999999999998</v>
          </cell>
          <cell r="C58">
            <v>120.24000000000001</v>
          </cell>
          <cell r="D58">
            <v>102.52000000000001</v>
          </cell>
          <cell r="E58">
            <v>120.11999999999998</v>
          </cell>
          <cell r="F58">
            <v>91.76</v>
          </cell>
          <cell r="G58">
            <v>85.560000000000016</v>
          </cell>
          <cell r="H58">
            <v>75.44</v>
          </cell>
          <cell r="I58">
            <v>90.52000000000001</v>
          </cell>
          <cell r="J58">
            <v>95.88</v>
          </cell>
          <cell r="K58">
            <v>98.72</v>
          </cell>
          <cell r="L58">
            <v>81.96</v>
          </cell>
        </row>
        <row r="60">
          <cell r="B60">
            <v>9.2169235648344525</v>
          </cell>
          <cell r="C60">
            <v>12.620415207115805</v>
          </cell>
          <cell r="D60">
            <v>5.5274153091657432</v>
          </cell>
          <cell r="E60">
            <v>9.6522909197765649</v>
          </cell>
          <cell r="F60">
            <v>5.9349540857533318</v>
          </cell>
          <cell r="G60">
            <v>13.600399994117806</v>
          </cell>
          <cell r="H60">
            <v>8.798981759271939</v>
          </cell>
          <cell r="I60">
            <v>9.2675088346329471</v>
          </cell>
          <cell r="J60">
            <v>11.125121122936159</v>
          </cell>
          <cell r="K60">
            <v>7.1694016486733263</v>
          </cell>
          <cell r="L60">
            <v>14.056616947188973</v>
          </cell>
        </row>
        <row r="69">
          <cell r="B69">
            <v>84.2</v>
          </cell>
          <cell r="C69">
            <v>85.4</v>
          </cell>
          <cell r="D69">
            <v>80.48</v>
          </cell>
          <cell r="E69">
            <v>98.76</v>
          </cell>
          <cell r="F69">
            <v>96.320000000000007</v>
          </cell>
          <cell r="G69">
            <v>110.67999999999999</v>
          </cell>
          <cell r="H69">
            <v>101.24</v>
          </cell>
          <cell r="I69">
            <v>104.92</v>
          </cell>
          <cell r="J69">
            <v>124.4</v>
          </cell>
          <cell r="K69">
            <v>131.04000000000002</v>
          </cell>
          <cell r="L69">
            <v>133.80000000000001</v>
          </cell>
        </row>
        <row r="71">
          <cell r="B71">
            <v>13.488602596266231</v>
          </cell>
          <cell r="C71">
            <v>4.2550675670311149</v>
          </cell>
          <cell r="D71">
            <v>17.813217564494053</v>
          </cell>
          <cell r="E71">
            <v>17.062839154138459</v>
          </cell>
          <cell r="F71">
            <v>11.108137557664628</v>
          </cell>
          <cell r="G71">
            <v>9.5226214878047255</v>
          </cell>
          <cell r="H71">
            <v>6.3870869729478308</v>
          </cell>
          <cell r="I71">
            <v>9.3955904551017788</v>
          </cell>
          <cell r="J71">
            <v>10.386606760631675</v>
          </cell>
          <cell r="K71">
            <v>15.694319991640276</v>
          </cell>
          <cell r="L71">
            <v>29.162002674713538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young 32w"/>
      <sheetName val="Sheet1"/>
      <sheetName val="old 53w"/>
      <sheetName val="Sheet2"/>
      <sheetName val="old 75w"/>
      <sheetName val="Sheet3"/>
    </sheetNames>
    <sheetDataSet>
      <sheetData sheetId="0">
        <row r="24">
          <cell r="R24" t="str">
            <v>stuffer</v>
          </cell>
          <cell r="S24" t="str">
            <v>H3.3</v>
          </cell>
        </row>
        <row r="25">
          <cell r="R25">
            <v>0.16613926534007001</v>
          </cell>
          <cell r="S25">
            <v>0.16807609449970445</v>
          </cell>
        </row>
        <row r="27">
          <cell r="R27">
            <v>2.7493476516735472E-3</v>
          </cell>
          <cell r="S27">
            <v>2.6652450068566937E-3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32w PCM1"/>
      <sheetName val="32w PCM1 dot"/>
      <sheetName val="32w CSA"/>
      <sheetName val="32w CSA dot"/>
      <sheetName val="53w PCM1"/>
      <sheetName val="53w PCM1 dot"/>
      <sheetName val="53w CSA"/>
      <sheetName val="53w CSA dot"/>
      <sheetName val="75w PCM1"/>
      <sheetName val="75w PCM1 dot"/>
      <sheetName val="75w CSA"/>
      <sheetName val="75w CSA dot"/>
    </sheetNames>
    <sheetDataSet>
      <sheetData sheetId="0">
        <row r="3">
          <cell r="G3" t="str">
            <v>Stuffer</v>
          </cell>
          <cell r="I3">
            <v>0.97432936736752951</v>
          </cell>
        </row>
        <row r="5">
          <cell r="I5">
            <v>3.6120014802150671E-2</v>
          </cell>
        </row>
        <row r="6">
          <cell r="G6" t="str">
            <v>H3.3</v>
          </cell>
          <cell r="I6">
            <v>0.94175606256787425</v>
          </cell>
        </row>
        <row r="8">
          <cell r="I8">
            <v>3.8923419868144217E-2</v>
          </cell>
        </row>
      </sheetData>
      <sheetData sheetId="1" refreshError="1"/>
      <sheetData sheetId="2">
        <row r="3">
          <cell r="G3" t="str">
            <v>Stuffer</v>
          </cell>
          <cell r="I3">
            <v>2707.3157729468553</v>
          </cell>
        </row>
        <row r="5">
          <cell r="I5">
            <v>80.495713429199029</v>
          </cell>
        </row>
        <row r="6">
          <cell r="G6" t="str">
            <v>H3.3</v>
          </cell>
          <cell r="I6">
            <v>2435.6663914137989</v>
          </cell>
        </row>
        <row r="8">
          <cell r="I8">
            <v>86.489427428870243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3.3A (8w,32w,53w,75w) New"/>
      <sheetName val="H3.3A (aged) analysis"/>
      <sheetName val="H3.3A (aged) dot"/>
      <sheetName val="H3.3B (8w,32w,53w,75w)"/>
      <sheetName val="H3.3B (aged) analysis"/>
      <sheetName val="H3.3B (aged) dot"/>
      <sheetName val="H3.3A (AAV-H3.3) "/>
      <sheetName val="32w H3.3A"/>
      <sheetName val="Sheet5"/>
      <sheetName val="Sheet9"/>
      <sheetName val="H3.3B (AAV-H3.3)"/>
      <sheetName val="32w H3.3B"/>
      <sheetName val="Sheet6"/>
      <sheetName val="Shee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L5" t="str">
            <v>Stuffer</v>
          </cell>
          <cell r="M5" t="str">
            <v>H3.3</v>
          </cell>
        </row>
        <row r="11">
          <cell r="L11">
            <v>0.97904110947143774</v>
          </cell>
          <cell r="M11">
            <v>1.0209588905285623</v>
          </cell>
        </row>
        <row r="13">
          <cell r="L13">
            <v>6.2458107637969898E-2</v>
          </cell>
          <cell r="M13">
            <v>3.7547833855681285E-2</v>
          </cell>
        </row>
      </sheetData>
      <sheetData sheetId="7" refreshError="1"/>
      <sheetData sheetId="8" refreshError="1"/>
      <sheetData sheetId="9" refreshError="1"/>
      <sheetData sheetId="10">
        <row r="4">
          <cell r="L4" t="str">
            <v>Stuffer</v>
          </cell>
          <cell r="M4" t="str">
            <v>H3.3</v>
          </cell>
        </row>
        <row r="10">
          <cell r="L10">
            <v>1.0009955981871361</v>
          </cell>
          <cell r="M10">
            <v>0.99900440181286376</v>
          </cell>
        </row>
        <row r="12">
          <cell r="L12">
            <v>4.9782271615222709E-2</v>
          </cell>
          <cell r="M12">
            <v>6.5155523805969132E-2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32w H3.3 (H3.1補正)"/>
      <sheetName val="32w H3.3"/>
      <sheetName val="53w H3.3 (H3.1補正)"/>
      <sheetName val="Sheet1"/>
      <sheetName val="75w H3.3 (H3.1補正) "/>
      <sheetName val="Sheet2"/>
      <sheetName val="32w H3K4me3 (補正)"/>
      <sheetName val="Sheet10"/>
      <sheetName val="Sheet8"/>
      <sheetName val="32w K4"/>
      <sheetName val="53w H3K4me3 (Total H3補正) "/>
      <sheetName val="Sheet3"/>
      <sheetName val="75w H3K4me3 (Total H3補正) "/>
      <sheetName val="Sheet4"/>
      <sheetName val="32w H3K27me3 (補正)"/>
      <sheetName val="Sheet11"/>
      <sheetName val="Sheet9"/>
      <sheetName val="32w K27"/>
      <sheetName val="53w H3K27me3 (Total H3補正)"/>
      <sheetName val="Sheet5"/>
      <sheetName val="75w H3K27me3 (Total H3補正)"/>
      <sheetName val="Sheet6"/>
    </sheetNames>
    <sheetDataSet>
      <sheetData sheetId="0">
        <row r="3">
          <cell r="S3" t="str">
            <v>Stuffer</v>
          </cell>
          <cell r="U3">
            <v>1.0413837075374048</v>
          </cell>
        </row>
        <row r="5">
          <cell r="U5">
            <v>3.8093872864362659E-2</v>
          </cell>
        </row>
        <row r="6">
          <cell r="S6" t="str">
            <v>H3.3</v>
          </cell>
          <cell r="U6">
            <v>1.268783806050944</v>
          </cell>
        </row>
        <row r="8">
          <cell r="U8">
            <v>7.5309915421652038E-2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S3" t="str">
            <v>Stuffer</v>
          </cell>
          <cell r="U3">
            <v>0.58242430564344638</v>
          </cell>
        </row>
        <row r="5">
          <cell r="U5">
            <v>6.7709705567427753E-2</v>
          </cell>
        </row>
        <row r="6">
          <cell r="S6" t="str">
            <v>H3.3</v>
          </cell>
          <cell r="U6">
            <v>0.93696229063126357</v>
          </cell>
        </row>
        <row r="8">
          <cell r="U8">
            <v>4.8468943175138564E-2</v>
          </cell>
        </row>
        <row r="23">
          <cell r="S23" t="str">
            <v>Stuffer</v>
          </cell>
          <cell r="U23">
            <v>1.1949656732531591</v>
          </cell>
        </row>
        <row r="25">
          <cell r="U25">
            <v>9.3757109469589442E-2</v>
          </cell>
        </row>
        <row r="26">
          <cell r="S26" t="str">
            <v>H3.3</v>
          </cell>
          <cell r="U26">
            <v>1.1954829005506724</v>
          </cell>
        </row>
        <row r="28">
          <cell r="U28">
            <v>8.3323703690523873E-2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3">
          <cell r="S3" t="str">
            <v>Stuffer</v>
          </cell>
          <cell r="U3">
            <v>0.66745829909418064</v>
          </cell>
        </row>
        <row r="5">
          <cell r="U5">
            <v>2.3865454732015005E-2</v>
          </cell>
        </row>
        <row r="6">
          <cell r="S6" t="str">
            <v>H3.3</v>
          </cell>
          <cell r="U6">
            <v>0.80502378645164474</v>
          </cell>
        </row>
        <row r="8">
          <cell r="U8">
            <v>2.0189016744112141E-2</v>
          </cell>
        </row>
        <row r="23">
          <cell r="S23" t="str">
            <v>Stuffer</v>
          </cell>
          <cell r="U23">
            <v>1.1915796947113584</v>
          </cell>
        </row>
        <row r="25">
          <cell r="U25">
            <v>6.8890105689837139E-2</v>
          </cell>
        </row>
        <row r="26">
          <cell r="S26" t="str">
            <v>H3.3</v>
          </cell>
          <cell r="U26">
            <v>0.96075146432118552</v>
          </cell>
        </row>
        <row r="28">
          <cell r="U28">
            <v>6.5534478951753697E-2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"/>
      <sheetName val="Down"/>
    </sheetNames>
    <sheetDataSet>
      <sheetData sheetId="0">
        <row r="4">
          <cell r="N4" t="str">
            <v>Stuffer</v>
          </cell>
          <cell r="O4" t="str">
            <v>H3.3</v>
          </cell>
        </row>
        <row r="10">
          <cell r="N10">
            <v>0.99999999999999978</v>
          </cell>
          <cell r="O10">
            <v>0.72140975408689334</v>
          </cell>
        </row>
        <row r="12">
          <cell r="N12">
            <v>0.15370351359792583</v>
          </cell>
          <cell r="O12">
            <v>0.11109689606478892</v>
          </cell>
        </row>
        <row r="20">
          <cell r="N20" t="str">
            <v>Stuffer</v>
          </cell>
          <cell r="O20" t="str">
            <v>H3.3</v>
          </cell>
        </row>
        <row r="26">
          <cell r="N26">
            <v>0.99999999999999978</v>
          </cell>
          <cell r="O26">
            <v>0.99170943766390462</v>
          </cell>
        </row>
        <row r="28">
          <cell r="N28">
            <v>0.12015252289383155</v>
          </cell>
          <cell r="O28">
            <v>3.3611725728420486E-2</v>
          </cell>
        </row>
        <row r="36">
          <cell r="N36" t="str">
            <v>Stuffer</v>
          </cell>
          <cell r="O36" t="str">
            <v>H3.3</v>
          </cell>
        </row>
        <row r="42">
          <cell r="N42">
            <v>1</v>
          </cell>
          <cell r="O42">
            <v>1.4668202751030499</v>
          </cell>
        </row>
        <row r="44">
          <cell r="N44">
            <v>8.3074293993434897E-2</v>
          </cell>
          <cell r="O44">
            <v>8.4715644882049052E-2</v>
          </cell>
        </row>
        <row r="52">
          <cell r="N52" t="str">
            <v>Stuffer</v>
          </cell>
          <cell r="O52" t="str">
            <v>H3.3</v>
          </cell>
        </row>
        <row r="58">
          <cell r="N58">
            <v>1</v>
          </cell>
          <cell r="O58">
            <v>1.0550276237850233</v>
          </cell>
        </row>
        <row r="60">
          <cell r="N60">
            <v>4.7125381403171761E-2</v>
          </cell>
          <cell r="O60">
            <v>6.2044285428778628E-2</v>
          </cell>
        </row>
        <row r="68">
          <cell r="N68" t="str">
            <v>Stuffer</v>
          </cell>
          <cell r="O68" t="str">
            <v>H3.3</v>
          </cell>
        </row>
        <row r="74">
          <cell r="N74">
            <v>1</v>
          </cell>
          <cell r="O74">
            <v>0.867155313464122</v>
          </cell>
        </row>
        <row r="76">
          <cell r="N76">
            <v>0.17004797210321887</v>
          </cell>
          <cell r="O76">
            <v>0.31508983141362046</v>
          </cell>
        </row>
        <row r="84">
          <cell r="N84" t="str">
            <v>Stuffer</v>
          </cell>
          <cell r="O84" t="str">
            <v>H3.3</v>
          </cell>
        </row>
        <row r="90">
          <cell r="N90">
            <v>1</v>
          </cell>
          <cell r="O90">
            <v>1.3260029063565331</v>
          </cell>
        </row>
        <row r="92">
          <cell r="N92">
            <v>6.0768085498537482E-2</v>
          </cell>
          <cell r="O92">
            <v>7.4210963951383074E-2</v>
          </cell>
        </row>
        <row r="100">
          <cell r="N100" t="str">
            <v>Stuffer</v>
          </cell>
          <cell r="O100" t="str">
            <v>H3.3</v>
          </cell>
        </row>
        <row r="106">
          <cell r="N106">
            <v>1</v>
          </cell>
          <cell r="O106">
            <v>1.0374871440061528</v>
          </cell>
        </row>
        <row r="108">
          <cell r="N108">
            <v>0.1419936427673974</v>
          </cell>
          <cell r="O108">
            <v>0.12053469813342416</v>
          </cell>
        </row>
        <row r="116">
          <cell r="N116" t="str">
            <v>Stuffer</v>
          </cell>
          <cell r="O116" t="str">
            <v>H3.3</v>
          </cell>
        </row>
        <row r="122">
          <cell r="N122">
            <v>0.99999999999999978</v>
          </cell>
          <cell r="O122">
            <v>0.94557224119916916</v>
          </cell>
        </row>
        <row r="124">
          <cell r="N124">
            <v>0.13686103762461199</v>
          </cell>
          <cell r="O124">
            <v>0.10685318701979954</v>
          </cell>
        </row>
        <row r="132">
          <cell r="N132" t="str">
            <v>Stuffer</v>
          </cell>
          <cell r="O132" t="str">
            <v>H3.3</v>
          </cell>
        </row>
        <row r="138">
          <cell r="N138">
            <v>1</v>
          </cell>
          <cell r="O138">
            <v>1.078297705112796</v>
          </cell>
        </row>
        <row r="140">
          <cell r="N140">
            <v>0.13655685523428041</v>
          </cell>
          <cell r="O140">
            <v>0.13409436266955588</v>
          </cell>
        </row>
        <row r="148">
          <cell r="N148" t="str">
            <v>Stuffer</v>
          </cell>
          <cell r="O148" t="str">
            <v>H3.3</v>
          </cell>
        </row>
        <row r="154">
          <cell r="N154">
            <v>1</v>
          </cell>
          <cell r="O154">
            <v>1.0383936177806141</v>
          </cell>
        </row>
        <row r="156">
          <cell r="N156">
            <v>0.17259949566522251</v>
          </cell>
          <cell r="O156">
            <v>0.18164220750095045</v>
          </cell>
        </row>
        <row r="164">
          <cell r="N164" t="str">
            <v>Stuffer</v>
          </cell>
          <cell r="O164" t="str">
            <v>H3.3</v>
          </cell>
        </row>
        <row r="170">
          <cell r="N170">
            <v>1</v>
          </cell>
          <cell r="O170">
            <v>1.0487224088213236</v>
          </cell>
        </row>
        <row r="172">
          <cell r="N172">
            <v>0.11713320305219591</v>
          </cell>
          <cell r="O172">
            <v>0.11232850595897807</v>
          </cell>
        </row>
        <row r="180">
          <cell r="N180" t="str">
            <v>Stuffer</v>
          </cell>
          <cell r="O180" t="str">
            <v>H3.3</v>
          </cell>
        </row>
        <row r="186">
          <cell r="N186">
            <v>1</v>
          </cell>
          <cell r="O186">
            <v>1.4168421299222853</v>
          </cell>
        </row>
        <row r="188">
          <cell r="N188">
            <v>9.7934351985489082E-2</v>
          </cell>
          <cell r="O188">
            <v>0.12714656574764449</v>
          </cell>
        </row>
        <row r="196">
          <cell r="N196" t="str">
            <v>Stuffer</v>
          </cell>
          <cell r="O196" t="str">
            <v>H3.3</v>
          </cell>
        </row>
        <row r="202">
          <cell r="N202">
            <v>0.99999999999999978</v>
          </cell>
          <cell r="O202">
            <v>1.1332550279247113</v>
          </cell>
        </row>
        <row r="204">
          <cell r="N204">
            <v>6.9662559583760497E-2</v>
          </cell>
          <cell r="O204">
            <v>5.8001452907712796E-2</v>
          </cell>
        </row>
        <row r="212">
          <cell r="N212" t="str">
            <v>Stuffer</v>
          </cell>
          <cell r="O212" t="str">
            <v>H3.3</v>
          </cell>
        </row>
        <row r="218">
          <cell r="N218">
            <v>1.0000000000000002</v>
          </cell>
          <cell r="O218">
            <v>1.2305556755548186</v>
          </cell>
        </row>
        <row r="220">
          <cell r="N220">
            <v>9.3827654539689415E-2</v>
          </cell>
          <cell r="O220">
            <v>0.12846928749859743</v>
          </cell>
        </row>
      </sheetData>
      <sheetData sheetId="1">
        <row r="4">
          <cell r="N4" t="str">
            <v>Stuffer</v>
          </cell>
          <cell r="O4" t="str">
            <v>H3.3</v>
          </cell>
        </row>
        <row r="10">
          <cell r="N10">
            <v>1</v>
          </cell>
          <cell r="O10">
            <v>0.99733644339305028</v>
          </cell>
        </row>
        <row r="12">
          <cell r="N12">
            <v>0.12459939270759263</v>
          </cell>
          <cell r="O12">
            <v>0.12681937430415222</v>
          </cell>
        </row>
        <row r="20">
          <cell r="N20" t="str">
            <v>Stuffer</v>
          </cell>
          <cell r="O20" t="str">
            <v>H3.3</v>
          </cell>
        </row>
        <row r="26">
          <cell r="N26">
            <v>1.0000000000000002</v>
          </cell>
          <cell r="O26">
            <v>1.1314583515821977</v>
          </cell>
        </row>
        <row r="28">
          <cell r="N28">
            <v>0.24610028516640811</v>
          </cell>
          <cell r="O28">
            <v>0.32408311170363746</v>
          </cell>
        </row>
        <row r="36">
          <cell r="N36" t="str">
            <v>Stuffer</v>
          </cell>
          <cell r="O36" t="str">
            <v>H3.3</v>
          </cell>
        </row>
        <row r="42">
          <cell r="N42">
            <v>1</v>
          </cell>
          <cell r="O42">
            <v>0.56780699824201564</v>
          </cell>
        </row>
        <row r="44">
          <cell r="N44">
            <v>0.13213803482212363</v>
          </cell>
          <cell r="O44">
            <v>9.6743225355375537E-2</v>
          </cell>
        </row>
        <row r="52">
          <cell r="N52" t="str">
            <v>Stuffer</v>
          </cell>
          <cell r="O52" t="str">
            <v>H3.3</v>
          </cell>
        </row>
        <row r="58">
          <cell r="N58">
            <v>0.99999999999999978</v>
          </cell>
          <cell r="O58">
            <v>0.98347819175630191</v>
          </cell>
        </row>
        <row r="60">
          <cell r="N60">
            <v>0.14319065163736211</v>
          </cell>
          <cell r="O60">
            <v>0.15137138530126909</v>
          </cell>
        </row>
        <row r="68">
          <cell r="N68" t="str">
            <v>Stuffer</v>
          </cell>
          <cell r="O68" t="str">
            <v>H3.3</v>
          </cell>
        </row>
        <row r="74">
          <cell r="N74">
            <v>1</v>
          </cell>
          <cell r="O74">
            <v>0.52339089797006666</v>
          </cell>
        </row>
        <row r="76">
          <cell r="N76">
            <v>0.25459686595337172</v>
          </cell>
          <cell r="O76">
            <v>7.9997598005748363E-2</v>
          </cell>
        </row>
        <row r="84">
          <cell r="N84" t="str">
            <v>Stuffer</v>
          </cell>
          <cell r="O84" t="str">
            <v>H3.3</v>
          </cell>
        </row>
        <row r="90">
          <cell r="N90">
            <v>1</v>
          </cell>
          <cell r="O90">
            <v>0.72718231917984033</v>
          </cell>
        </row>
        <row r="92">
          <cell r="N92">
            <v>0.14950262109545251</v>
          </cell>
          <cell r="O92">
            <v>9.9865612189601716E-2</v>
          </cell>
        </row>
        <row r="100">
          <cell r="N100" t="str">
            <v>Stuffer</v>
          </cell>
          <cell r="O100" t="str">
            <v>H3.3</v>
          </cell>
        </row>
        <row r="106">
          <cell r="N106">
            <v>1</v>
          </cell>
          <cell r="O106">
            <v>0.74651280285200206</v>
          </cell>
        </row>
        <row r="108">
          <cell r="N108">
            <v>9.5939356968504627E-2</v>
          </cell>
          <cell r="O108">
            <v>8.2711746733622957E-2</v>
          </cell>
        </row>
        <row r="116">
          <cell r="N116" t="str">
            <v>Stuffer</v>
          </cell>
          <cell r="O116" t="str">
            <v>H3.3</v>
          </cell>
        </row>
        <row r="122">
          <cell r="N122">
            <v>1</v>
          </cell>
          <cell r="O122">
            <v>1.0215383374505285</v>
          </cell>
        </row>
        <row r="124">
          <cell r="N124">
            <v>0.11127663960288285</v>
          </cell>
          <cell r="O124">
            <v>5.3151247747724853E-2</v>
          </cell>
        </row>
        <row r="132">
          <cell r="N132" t="str">
            <v>Stuffer</v>
          </cell>
          <cell r="O132" t="str">
            <v>H3.3</v>
          </cell>
        </row>
        <row r="138">
          <cell r="N138">
            <v>1</v>
          </cell>
          <cell r="O138">
            <v>0.91699048153618867</v>
          </cell>
        </row>
        <row r="140">
          <cell r="N140">
            <v>0.14284181177049535</v>
          </cell>
          <cell r="O140">
            <v>9.1817691443937602E-2</v>
          </cell>
        </row>
        <row r="148">
          <cell r="N148" t="str">
            <v>Stuffer</v>
          </cell>
          <cell r="O148" t="str">
            <v>H3.3</v>
          </cell>
        </row>
        <row r="154">
          <cell r="N154">
            <v>1.0000000000000002</v>
          </cell>
          <cell r="O154">
            <v>0.87307749063812312</v>
          </cell>
        </row>
        <row r="156">
          <cell r="N156">
            <v>0.1416995648976358</v>
          </cell>
          <cell r="O156">
            <v>8.0518934478763418E-2</v>
          </cell>
        </row>
        <row r="164">
          <cell r="N164" t="str">
            <v>Stuffer</v>
          </cell>
          <cell r="O164" t="str">
            <v>H3.3</v>
          </cell>
        </row>
        <row r="170">
          <cell r="N170">
            <v>1</v>
          </cell>
          <cell r="O170">
            <v>0.90130986855032824</v>
          </cell>
        </row>
        <row r="172">
          <cell r="N172">
            <v>0.21131567237110957</v>
          </cell>
          <cell r="O172">
            <v>0.12917292154026874</v>
          </cell>
        </row>
        <row r="180">
          <cell r="N180" t="str">
            <v>Stuffer</v>
          </cell>
          <cell r="O180" t="str">
            <v>H3.3</v>
          </cell>
        </row>
        <row r="186">
          <cell r="N186">
            <v>1</v>
          </cell>
          <cell r="O186">
            <v>0.78839225678576919</v>
          </cell>
        </row>
        <row r="188">
          <cell r="N188">
            <v>9.9802394446844814E-2</v>
          </cell>
          <cell r="O188">
            <v>4.7782812329839996E-2</v>
          </cell>
        </row>
        <row r="196">
          <cell r="N196" t="str">
            <v>Stuffer</v>
          </cell>
          <cell r="O196" t="str">
            <v>H3.3</v>
          </cell>
        </row>
        <row r="202">
          <cell r="N202">
            <v>0.99999999999999978</v>
          </cell>
          <cell r="O202">
            <v>0.96063655521202218</v>
          </cell>
        </row>
        <row r="204">
          <cell r="N204">
            <v>4.7676817593824874E-2</v>
          </cell>
          <cell r="O204">
            <v>4.666942358620061E-2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32w"/>
      <sheetName val="32w dot"/>
      <sheetName val="53w"/>
      <sheetName val="Sheet2"/>
      <sheetName val="75w"/>
      <sheetName val="Sheet4"/>
      <sheetName val="Sheet3"/>
    </sheetNames>
    <sheetDataSet>
      <sheetData sheetId="0">
        <row r="3">
          <cell r="AA3" t="str">
            <v>Stuffer</v>
          </cell>
        </row>
        <row r="4">
          <cell r="L4" t="str">
            <v>Stuffer</v>
          </cell>
          <cell r="M4" t="str">
            <v>H3.3</v>
          </cell>
        </row>
        <row r="10">
          <cell r="L10">
            <v>1</v>
          </cell>
          <cell r="M10">
            <v>0.97723291659354083</v>
          </cell>
        </row>
        <row r="12">
          <cell r="L12">
            <v>0.10288476142480361</v>
          </cell>
          <cell r="M12">
            <v>8.1606009907979837E-2</v>
          </cell>
        </row>
        <row r="18">
          <cell r="L18" t="str">
            <v>Stuffer</v>
          </cell>
          <cell r="M18" t="str">
            <v>H3.3</v>
          </cell>
        </row>
        <row r="24">
          <cell r="L24">
            <v>1</v>
          </cell>
          <cell r="M24">
            <v>1.0291928705755637</v>
          </cell>
        </row>
        <row r="26">
          <cell r="L26">
            <v>9.854626799097041E-2</v>
          </cell>
          <cell r="M26">
            <v>0.1449727125518423</v>
          </cell>
        </row>
        <row r="32">
          <cell r="L32" t="str">
            <v>Stuffer</v>
          </cell>
          <cell r="M32" t="str">
            <v>H3.3</v>
          </cell>
        </row>
        <row r="38">
          <cell r="L38">
            <v>1.0000000000000002</v>
          </cell>
          <cell r="M38">
            <v>1.2085400211691444</v>
          </cell>
        </row>
        <row r="40">
          <cell r="L40">
            <v>7.6153527692182033E-2</v>
          </cell>
          <cell r="M40">
            <v>6.2994921139581467E-2</v>
          </cell>
        </row>
        <row r="46">
          <cell r="L46" t="str">
            <v>Stuffer</v>
          </cell>
          <cell r="M46" t="str">
            <v>H3.3</v>
          </cell>
        </row>
        <row r="52">
          <cell r="L52">
            <v>1</v>
          </cell>
          <cell r="M52">
            <v>0.94202287860430689</v>
          </cell>
        </row>
        <row r="54">
          <cell r="L54">
            <v>6.6421626505981421E-2</v>
          </cell>
          <cell r="M54">
            <v>1.6995413322116775E-2</v>
          </cell>
        </row>
        <row r="60">
          <cell r="L60" t="str">
            <v>Stuffer</v>
          </cell>
          <cell r="M60" t="str">
            <v>H3.3</v>
          </cell>
        </row>
        <row r="66">
          <cell r="L66">
            <v>1.0000000000000002</v>
          </cell>
          <cell r="M66">
            <v>0.71611888642988186</v>
          </cell>
        </row>
        <row r="68">
          <cell r="L68">
            <v>5.2509141594228446E-2</v>
          </cell>
          <cell r="M68">
            <v>8.613821899946332E-2</v>
          </cell>
        </row>
        <row r="74">
          <cell r="L74" t="str">
            <v>Stuffer</v>
          </cell>
          <cell r="M74" t="str">
            <v>H3.3</v>
          </cell>
        </row>
        <row r="80">
          <cell r="L80">
            <v>1</v>
          </cell>
          <cell r="M80">
            <v>0.87898665932210274</v>
          </cell>
        </row>
        <row r="82">
          <cell r="L82">
            <v>8.3087788849208255E-2</v>
          </cell>
          <cell r="M82">
            <v>0.13375767317179271</v>
          </cell>
        </row>
        <row r="88">
          <cell r="L88" t="str">
            <v>Stuffer</v>
          </cell>
          <cell r="M88" t="str">
            <v>H3.3</v>
          </cell>
        </row>
        <row r="94">
          <cell r="L94">
            <v>1</v>
          </cell>
          <cell r="M94">
            <v>0.88404408352700836</v>
          </cell>
        </row>
        <row r="96">
          <cell r="L96">
            <v>0.10209401281597677</v>
          </cell>
          <cell r="M96">
            <v>0.13656220177541373</v>
          </cell>
        </row>
        <row r="102">
          <cell r="L102" t="str">
            <v>Stuffer</v>
          </cell>
          <cell r="M102" t="str">
            <v>H3.3</v>
          </cell>
        </row>
        <row r="108">
          <cell r="L108">
            <v>1.0000000000000002</v>
          </cell>
          <cell r="M108">
            <v>0.97874654492376689</v>
          </cell>
        </row>
        <row r="110">
          <cell r="L110">
            <v>5.2651934733757837E-2</v>
          </cell>
          <cell r="M110">
            <v>6.6500745039643996E-2</v>
          </cell>
        </row>
        <row r="116">
          <cell r="L116" t="str">
            <v>Stuffer</v>
          </cell>
          <cell r="M116" t="str">
            <v>H3.3</v>
          </cell>
        </row>
        <row r="122">
          <cell r="L122">
            <v>1</v>
          </cell>
          <cell r="M122">
            <v>1.0862553390783956</v>
          </cell>
        </row>
        <row r="124">
          <cell r="L124">
            <v>0.20312704022854244</v>
          </cell>
          <cell r="M124">
            <v>0.23086010498658899</v>
          </cell>
        </row>
        <row r="130">
          <cell r="L130" t="str">
            <v>Stuffer</v>
          </cell>
          <cell r="M130" t="str">
            <v>H3.3</v>
          </cell>
        </row>
        <row r="136">
          <cell r="L136">
            <v>1.0000000000000002</v>
          </cell>
          <cell r="M136">
            <v>0.49048171565224025</v>
          </cell>
        </row>
        <row r="138">
          <cell r="L138">
            <v>0.26523332449204989</v>
          </cell>
          <cell r="M138">
            <v>7.2432280024777765E-2</v>
          </cell>
        </row>
        <row r="144">
          <cell r="L144" t="str">
            <v>Stuffer</v>
          </cell>
          <cell r="M144" t="str">
            <v>H3.3</v>
          </cell>
        </row>
        <row r="150">
          <cell r="L150">
            <v>1.0000000000000002</v>
          </cell>
          <cell r="M150">
            <v>0.88431027174508203</v>
          </cell>
        </row>
        <row r="152">
          <cell r="L152">
            <v>0.22365800320406892</v>
          </cell>
          <cell r="M152">
            <v>0.17583350307997239</v>
          </cell>
        </row>
        <row r="158">
          <cell r="L158" t="str">
            <v>Stuffer</v>
          </cell>
          <cell r="M158" t="str">
            <v>H3.3</v>
          </cell>
        </row>
        <row r="164">
          <cell r="L164">
            <v>0.99999999999999978</v>
          </cell>
          <cell r="M164">
            <v>0.89959743995986052</v>
          </cell>
        </row>
        <row r="166">
          <cell r="L166">
            <v>7.8638119058763181E-2</v>
          </cell>
          <cell r="M166">
            <v>9.215449652932349E-2</v>
          </cell>
        </row>
        <row r="172">
          <cell r="L172" t="str">
            <v>Stuffer</v>
          </cell>
          <cell r="M172" t="str">
            <v>H3.3</v>
          </cell>
        </row>
        <row r="178">
          <cell r="L178">
            <v>1</v>
          </cell>
          <cell r="M178">
            <v>0.75802201937522473</v>
          </cell>
        </row>
        <row r="180">
          <cell r="L180">
            <v>0.36162865897007374</v>
          </cell>
          <cell r="M180">
            <v>0.38601070820768874</v>
          </cell>
        </row>
        <row r="186">
          <cell r="L186" t="str">
            <v>Stuffer</v>
          </cell>
          <cell r="M186" t="str">
            <v>H3.3</v>
          </cell>
        </row>
        <row r="192">
          <cell r="L192">
            <v>1</v>
          </cell>
          <cell r="M192">
            <v>0.95441220203625343</v>
          </cell>
        </row>
        <row r="194">
          <cell r="L194">
            <v>7.4197873112180707E-2</v>
          </cell>
          <cell r="M194">
            <v>8.6236001378719326E-2</v>
          </cell>
        </row>
        <row r="200">
          <cell r="L200" t="str">
            <v>Stuffer</v>
          </cell>
          <cell r="M200" t="str">
            <v>H3.3</v>
          </cell>
        </row>
        <row r="206">
          <cell r="L206">
            <v>1</v>
          </cell>
          <cell r="M206">
            <v>0.69768418404061505</v>
          </cell>
        </row>
        <row r="208">
          <cell r="L208">
            <v>7.1142829314701658E-2</v>
          </cell>
          <cell r="M208">
            <v>4.6343061648047634E-2</v>
          </cell>
        </row>
        <row r="214">
          <cell r="L214" t="str">
            <v>Stuffer</v>
          </cell>
          <cell r="M214" t="str">
            <v>H3.3</v>
          </cell>
        </row>
        <row r="220">
          <cell r="L220">
            <v>1</v>
          </cell>
          <cell r="M220">
            <v>0.85069883652993927</v>
          </cell>
        </row>
        <row r="222">
          <cell r="L222">
            <v>7.0109174365672822E-2</v>
          </cell>
          <cell r="M222">
            <v>2.9186093639856411E-2</v>
          </cell>
        </row>
        <row r="228">
          <cell r="L228" t="str">
            <v>Stuffer</v>
          </cell>
          <cell r="M228" t="str">
            <v>H3.3</v>
          </cell>
        </row>
        <row r="234">
          <cell r="L234">
            <v>1</v>
          </cell>
          <cell r="M234">
            <v>0.88098431406393141</v>
          </cell>
        </row>
        <row r="236">
          <cell r="L236">
            <v>0.12705695143575491</v>
          </cell>
          <cell r="M236">
            <v>6.8814382457935183E-2</v>
          </cell>
        </row>
        <row r="242">
          <cell r="L242" t="str">
            <v>Stuffer</v>
          </cell>
          <cell r="M242" t="str">
            <v>H3.3</v>
          </cell>
        </row>
        <row r="248">
          <cell r="L248">
            <v>1</v>
          </cell>
          <cell r="M248">
            <v>0.8110938219279884</v>
          </cell>
        </row>
        <row r="250">
          <cell r="L250">
            <v>5.3313034767558547E-2</v>
          </cell>
          <cell r="M250">
            <v>7.204465201370211E-2</v>
          </cell>
        </row>
        <row r="256">
          <cell r="L256" t="str">
            <v>Stuffer</v>
          </cell>
          <cell r="M256" t="str">
            <v>H3.3</v>
          </cell>
        </row>
        <row r="262">
          <cell r="L262">
            <v>1</v>
          </cell>
          <cell r="M262">
            <v>0.83638354391588976</v>
          </cell>
        </row>
        <row r="264">
          <cell r="L264">
            <v>5.1079246147155206E-2</v>
          </cell>
          <cell r="M264">
            <v>5.1724660879614359E-2</v>
          </cell>
        </row>
        <row r="270">
          <cell r="L270" t="str">
            <v>Stuffer</v>
          </cell>
          <cell r="M270" t="str">
            <v>H3.3</v>
          </cell>
        </row>
        <row r="276">
          <cell r="L276">
            <v>1.0000000000000002</v>
          </cell>
          <cell r="M276">
            <v>0.93938529213045785</v>
          </cell>
        </row>
        <row r="278">
          <cell r="L278">
            <v>0.14226648340658138</v>
          </cell>
          <cell r="M278">
            <v>0.11463001030073978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up H3.3"/>
      <sheetName val="Sheet1"/>
      <sheetName val="up H3.1 3.2"/>
      <sheetName val="Sheet2"/>
      <sheetName val="up H3K4me3"/>
      <sheetName val="Sheet3"/>
      <sheetName val="up H3K27me3"/>
      <sheetName val="Sheet4"/>
      <sheetName val="down H3.3"/>
      <sheetName val="Sheet5"/>
      <sheetName val="down H3.1 3.2"/>
      <sheetName val="Sheet6"/>
      <sheetName val="down H3K4me3"/>
      <sheetName val="Sheet7"/>
      <sheetName val="down H3K27me3"/>
      <sheetName val="Sheet8"/>
      <sheetName val="exer-related H3.3"/>
      <sheetName val="Sheet10"/>
      <sheetName val="exer-related H3.1 3.2"/>
      <sheetName val="Sheet11"/>
      <sheetName val="exer-related H3K4me3"/>
      <sheetName val="Sheet12"/>
      <sheetName val="exer-related H3K27me3"/>
      <sheetName val="Sheet13"/>
    </sheetNames>
    <sheetDataSet>
      <sheetData sheetId="0">
        <row r="3">
          <cell r="L3" t="str">
            <v>Stuffer</v>
          </cell>
          <cell r="M3" t="str">
            <v>H3.3</v>
          </cell>
        </row>
        <row r="6">
          <cell r="L6">
            <v>15.111889660126169</v>
          </cell>
          <cell r="M6">
            <v>13.06240735272784</v>
          </cell>
        </row>
        <row r="8">
          <cell r="L8">
            <v>1.4455835025133255</v>
          </cell>
          <cell r="M8">
            <v>1.3220868002685036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16.406729626488016</v>
          </cell>
          <cell r="M21">
            <v>20.812001465614181</v>
          </cell>
        </row>
        <row r="23">
          <cell r="L23">
            <v>0.96490621223394535</v>
          </cell>
          <cell r="M23">
            <v>0.61396412487446828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19.938459250215502</v>
          </cell>
          <cell r="M36">
            <v>90.69348326698352</v>
          </cell>
        </row>
        <row r="38">
          <cell r="L38">
            <v>0.60587092635887974</v>
          </cell>
          <cell r="M38">
            <v>9.058692477643504E-2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12.899046696942603</v>
          </cell>
          <cell r="M51">
            <v>100.57154243426741</v>
          </cell>
        </row>
        <row r="53">
          <cell r="L53">
            <v>0.94994078714651098</v>
          </cell>
          <cell r="M53">
            <v>4.7150688210702043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10.481976302368141</v>
          </cell>
          <cell r="M66">
            <v>5.7092032060448812</v>
          </cell>
        </row>
        <row r="68">
          <cell r="L68">
            <v>0.11644989858036325</v>
          </cell>
          <cell r="M68">
            <v>2.6069628177593627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9.8056394781763103</v>
          </cell>
          <cell r="M81">
            <v>17.159133794928348</v>
          </cell>
        </row>
        <row r="83">
          <cell r="L83">
            <v>1.1176829247368056</v>
          </cell>
          <cell r="M83">
            <v>2.138950444564391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16.260518145419365</v>
          </cell>
          <cell r="M96">
            <v>19.8570970677677</v>
          </cell>
        </row>
        <row r="98">
          <cell r="L98">
            <v>0.67270381387751987</v>
          </cell>
          <cell r="M98">
            <v>0.79066319326451584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13.506191899209913</v>
          </cell>
          <cell r="M111">
            <v>18.914252413014133</v>
          </cell>
        </row>
        <row r="113">
          <cell r="L113">
            <v>2.0392012085891884</v>
          </cell>
          <cell r="M113">
            <v>0.65956177130078064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18.602431472439601</v>
          </cell>
          <cell r="M126">
            <v>17.315722255362964</v>
          </cell>
        </row>
        <row r="128">
          <cell r="L128">
            <v>1.1694896532257664</v>
          </cell>
          <cell r="M128">
            <v>0.32819772724753626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15.435913108793752</v>
          </cell>
          <cell r="M141">
            <v>19.947102791631302</v>
          </cell>
        </row>
        <row r="143">
          <cell r="L143">
            <v>0.66435777000556895</v>
          </cell>
          <cell r="M143">
            <v>0.70255225776009667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9.8478685491870621</v>
          </cell>
          <cell r="M156">
            <v>9.7080435942043835</v>
          </cell>
        </row>
        <row r="158">
          <cell r="L158">
            <v>3.0018584623784608</v>
          </cell>
          <cell r="M158">
            <v>3.3483189534235542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14.138266545188468</v>
          </cell>
          <cell r="M171">
            <v>15.828796968023571</v>
          </cell>
        </row>
        <row r="173">
          <cell r="L173">
            <v>0.60939794215691245</v>
          </cell>
          <cell r="M173">
            <v>1.5567913195964489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9.9463454955104691</v>
          </cell>
          <cell r="M186">
            <v>9.3881814790207763</v>
          </cell>
        </row>
        <row r="188">
          <cell r="L188">
            <v>3.9632691965402853</v>
          </cell>
          <cell r="M188">
            <v>4.0877742053063084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11.401339529031926</v>
          </cell>
          <cell r="M201">
            <v>17.176358165073211</v>
          </cell>
        </row>
        <row r="203">
          <cell r="L203">
            <v>1.6761626886106222</v>
          </cell>
          <cell r="M203">
            <v>2.9182512523580688</v>
          </cell>
        </row>
      </sheetData>
      <sheetData sheetId="1" refreshError="1"/>
      <sheetData sheetId="2">
        <row r="3">
          <cell r="L3" t="str">
            <v>Stuffer</v>
          </cell>
          <cell r="M3" t="str">
            <v>H3.3</v>
          </cell>
        </row>
        <row r="6">
          <cell r="L6">
            <v>4.7788005860435474</v>
          </cell>
          <cell r="M6">
            <v>3.057387367298424</v>
          </cell>
        </row>
        <row r="8">
          <cell r="L8">
            <v>0.43212142329201714</v>
          </cell>
          <cell r="M8">
            <v>1.0266269406333564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6.5833517924403058</v>
          </cell>
          <cell r="M21">
            <v>5.760980344001883</v>
          </cell>
        </row>
        <row r="23">
          <cell r="L23">
            <v>0.409841933155626</v>
          </cell>
          <cell r="M23">
            <v>9.9465398633031152E-2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10.346609490688884</v>
          </cell>
          <cell r="M36">
            <v>7.0251902366116425</v>
          </cell>
        </row>
        <row r="38">
          <cell r="L38">
            <v>0.69131035714489419</v>
          </cell>
          <cell r="M38">
            <v>0.49022492710661364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5.8635157324767126</v>
          </cell>
          <cell r="M51">
            <v>6.4874555380926058</v>
          </cell>
        </row>
        <row r="53">
          <cell r="L53">
            <v>6.1080778354763776E-2</v>
          </cell>
          <cell r="M53">
            <v>0.61645101506528777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4.2631799413463725</v>
          </cell>
          <cell r="M66">
            <v>0.28293788063821312</v>
          </cell>
        </row>
        <row r="68">
          <cell r="L68">
            <v>0.85976921441139809</v>
          </cell>
          <cell r="M68">
            <v>7.1209923512923254E-2</v>
          </cell>
        </row>
        <row r="83">
          <cell r="L83">
            <v>1.7772205956801144</v>
          </cell>
          <cell r="M83">
            <v>1.3537939210459682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8.5828049465139653</v>
          </cell>
          <cell r="M96">
            <v>6.1024961320248519</v>
          </cell>
        </row>
        <row r="98">
          <cell r="L98">
            <v>9.4395459320163688E-2</v>
          </cell>
          <cell r="M98">
            <v>0.37806570091058866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7.3300857004424298</v>
          </cell>
          <cell r="M111">
            <v>7.2260303500526337</v>
          </cell>
        </row>
        <row r="113">
          <cell r="L113">
            <v>0.75677657300608925</v>
          </cell>
          <cell r="M113">
            <v>0.68426042711723367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8.2081166549509206</v>
          </cell>
          <cell r="M126">
            <v>6.1842908195575337</v>
          </cell>
        </row>
        <row r="128">
          <cell r="L128">
            <v>2.7872245359900738E-2</v>
          </cell>
          <cell r="M128">
            <v>0.60323594594922014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6.5112412438487448</v>
          </cell>
          <cell r="M141">
            <v>7.1240054879469428</v>
          </cell>
        </row>
        <row r="143">
          <cell r="L143">
            <v>0.85405490947393259</v>
          </cell>
          <cell r="M143">
            <v>1.0378747768318919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5.0286354220502414</v>
          </cell>
          <cell r="M156">
            <v>3.120025320941473</v>
          </cell>
        </row>
        <row r="158">
          <cell r="L158">
            <v>2.3059513627425012</v>
          </cell>
          <cell r="M158">
            <v>1.5575347888246556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5.5190866142234389</v>
          </cell>
          <cell r="M171">
            <v>4.8754282317887299</v>
          </cell>
        </row>
        <row r="173">
          <cell r="L173">
            <v>1.5803417978302507</v>
          </cell>
          <cell r="M173">
            <v>1.3030026434866164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5.0836316236008718</v>
          </cell>
          <cell r="M186">
            <v>4.2764272495564617</v>
          </cell>
        </row>
        <row r="188">
          <cell r="L188">
            <v>2.5264956747117489</v>
          </cell>
          <cell r="M188">
            <v>1.8498583323127167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5.6309096543826982</v>
          </cell>
          <cell r="M201">
            <v>4.6274801221305859</v>
          </cell>
        </row>
        <row r="203">
          <cell r="L203">
            <v>1.0173445984681504</v>
          </cell>
          <cell r="M203">
            <v>1.2876284110292127</v>
          </cell>
        </row>
      </sheetData>
      <sheetData sheetId="3" refreshError="1"/>
      <sheetData sheetId="4">
        <row r="3">
          <cell r="L3" t="str">
            <v>Stuffer</v>
          </cell>
          <cell r="M3" t="str">
            <v>H3.3</v>
          </cell>
        </row>
        <row r="6">
          <cell r="L6">
            <v>5.8310064814080338</v>
          </cell>
          <cell r="M6">
            <v>6.3272338584824617</v>
          </cell>
        </row>
        <row r="8">
          <cell r="L8">
            <v>0.18333071319441929</v>
          </cell>
          <cell r="M8">
            <v>2.2665778224881423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14.563847131160106</v>
          </cell>
          <cell r="M21">
            <v>16.306609987483881</v>
          </cell>
        </row>
        <row r="23">
          <cell r="L23">
            <v>1.2093083756308596</v>
          </cell>
          <cell r="M23">
            <v>1.4089638663040562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16.20490859602803</v>
          </cell>
          <cell r="M36">
            <v>14.687456215022372</v>
          </cell>
        </row>
        <row r="38">
          <cell r="L38">
            <v>0.81588236701401184</v>
          </cell>
          <cell r="M38">
            <v>4.9937199451695946E-2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10.525910572608275</v>
          </cell>
          <cell r="M51">
            <v>15.789951064478853</v>
          </cell>
        </row>
        <row r="53">
          <cell r="L53">
            <v>0.49945547833056958</v>
          </cell>
          <cell r="M53">
            <v>2.2033652230279155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5.2427739334579151</v>
          </cell>
          <cell r="M66">
            <v>2.4712036377604285</v>
          </cell>
        </row>
        <row r="68">
          <cell r="L68">
            <v>5.9349425228503172E-3</v>
          </cell>
          <cell r="M68">
            <v>1.0807725323192217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10.054329312297099</v>
          </cell>
          <cell r="M81">
            <v>12.22529312994261</v>
          </cell>
        </row>
        <row r="83">
          <cell r="L83">
            <v>1.7265720985314719</v>
          </cell>
          <cell r="M83">
            <v>3.2387986971648579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13.388867793796042</v>
          </cell>
          <cell r="M96">
            <v>13.02171663690547</v>
          </cell>
        </row>
        <row r="98">
          <cell r="L98">
            <v>1.1380876914343747</v>
          </cell>
          <cell r="M98">
            <v>1.6316148475107963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12.609068448657734</v>
          </cell>
          <cell r="M111">
            <v>16.108303362157717</v>
          </cell>
        </row>
        <row r="113">
          <cell r="L113">
            <v>1.1658098151901268</v>
          </cell>
          <cell r="M113">
            <v>1.2277380118085279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13.306066191107231</v>
          </cell>
          <cell r="M126">
            <v>13.240363514415264</v>
          </cell>
        </row>
        <row r="128">
          <cell r="L128">
            <v>0.13798627374282946</v>
          </cell>
          <cell r="M128">
            <v>0.15619198497473485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15.525525150392744</v>
          </cell>
          <cell r="M141">
            <v>13.457818034571952</v>
          </cell>
        </row>
        <row r="143">
          <cell r="L143">
            <v>0.26294881235338163</v>
          </cell>
          <cell r="M143">
            <v>0.60613483808755131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8.671018659402792</v>
          </cell>
          <cell r="M156">
            <v>8.3105116750114956</v>
          </cell>
        </row>
        <row r="158">
          <cell r="L158">
            <v>4.307366123625477</v>
          </cell>
          <cell r="M158">
            <v>3.4715857130580305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14.763166716060296</v>
          </cell>
          <cell r="M171">
            <v>12.555640859158864</v>
          </cell>
        </row>
        <row r="173">
          <cell r="L173">
            <v>0.45520572160075101</v>
          </cell>
          <cell r="M173">
            <v>0.88423723347572802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7.2140871960707695</v>
          </cell>
          <cell r="M186">
            <v>10.772860065080303</v>
          </cell>
        </row>
        <row r="188">
          <cell r="L188">
            <v>3.5208849918414016</v>
          </cell>
          <cell r="M188">
            <v>4.586570571357087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11.673056088897919</v>
          </cell>
          <cell r="M201">
            <v>11.321622713140686</v>
          </cell>
        </row>
        <row r="203">
          <cell r="L203">
            <v>1.952560577264508</v>
          </cell>
          <cell r="M203">
            <v>1.6082681154727141</v>
          </cell>
        </row>
      </sheetData>
      <sheetData sheetId="5" refreshError="1"/>
      <sheetData sheetId="6">
        <row r="3">
          <cell r="L3" t="str">
            <v>Stuffer</v>
          </cell>
          <cell r="M3" t="str">
            <v>H3.3</v>
          </cell>
        </row>
        <row r="6">
          <cell r="L6">
            <v>8.3583878069683628</v>
          </cell>
          <cell r="M6">
            <v>3.3813104771172093</v>
          </cell>
        </row>
        <row r="8">
          <cell r="L8">
            <v>0.47225480643063167</v>
          </cell>
          <cell r="M8">
            <v>1.3395528605551033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10.153382647195658</v>
          </cell>
          <cell r="M21">
            <v>6.4311777345442067</v>
          </cell>
        </row>
        <row r="23">
          <cell r="L23">
            <v>0.78661359201174241</v>
          </cell>
          <cell r="M23">
            <v>0.19379801081882886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10.238220273782265</v>
          </cell>
          <cell r="M36">
            <v>9.5478833683807931</v>
          </cell>
        </row>
        <row r="38">
          <cell r="L38">
            <v>0.14133069532521692</v>
          </cell>
          <cell r="M38">
            <v>1.2747718236212644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10.549737667835457</v>
          </cell>
          <cell r="M51">
            <v>5.7382998164224457</v>
          </cell>
        </row>
        <row r="53">
          <cell r="L53">
            <v>0.19472355523994178</v>
          </cell>
          <cell r="M53">
            <v>0.24781644593512508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6.5746634851295642</v>
          </cell>
          <cell r="M66">
            <v>3.2751898162719622</v>
          </cell>
        </row>
        <row r="68">
          <cell r="L68">
            <v>1.6446910869041222</v>
          </cell>
          <cell r="M68">
            <v>1.5675795762935949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9.6082223985680955</v>
          </cell>
          <cell r="M81">
            <v>6.7869583729261489</v>
          </cell>
        </row>
        <row r="83">
          <cell r="L83">
            <v>0.35551246912098255</v>
          </cell>
          <cell r="M83">
            <v>0.26435324893131429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12.745157028256184</v>
          </cell>
          <cell r="M96">
            <v>8.7610810860670654</v>
          </cell>
        </row>
        <row r="98">
          <cell r="L98">
            <v>0.95465334671764845</v>
          </cell>
          <cell r="M98">
            <v>0.23653067304692676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12.071805385715631</v>
          </cell>
          <cell r="M111">
            <v>7.6004489223246718</v>
          </cell>
        </row>
        <row r="113">
          <cell r="L113">
            <v>0.21935475864213805</v>
          </cell>
          <cell r="M113">
            <v>0.84302797047593414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13.041323923993492</v>
          </cell>
          <cell r="M126">
            <v>9.5399820946894813</v>
          </cell>
        </row>
        <row r="128">
          <cell r="L128">
            <v>0.68352255468824663</v>
          </cell>
          <cell r="M128">
            <v>0.12139485652319193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9.8897667300297538</v>
          </cell>
          <cell r="M141">
            <v>5.5417042395779177</v>
          </cell>
        </row>
        <row r="143">
          <cell r="L143">
            <v>0.89005707559449365</v>
          </cell>
          <cell r="M143">
            <v>1.9973631967733274E-2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8.5577328356687996</v>
          </cell>
          <cell r="M156">
            <v>4.0570425998511652</v>
          </cell>
        </row>
        <row r="158">
          <cell r="L158">
            <v>2.9249276065660701</v>
          </cell>
          <cell r="M158">
            <v>0.81223548418076597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12.10278626706917</v>
          </cell>
          <cell r="M171">
            <v>6.3834506899609957</v>
          </cell>
        </row>
        <row r="173">
          <cell r="L173">
            <v>0.41350256423222298</v>
          </cell>
          <cell r="M173">
            <v>0.259328627691358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7.0088274296225146</v>
          </cell>
          <cell r="M186">
            <v>8.6322093730528131</v>
          </cell>
        </row>
        <row r="188">
          <cell r="L188">
            <v>2.2601991677347346</v>
          </cell>
          <cell r="M188">
            <v>1.1575893314136834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9.6878824908407548</v>
          </cell>
          <cell r="M201">
            <v>5.7942174334825465</v>
          </cell>
        </row>
        <row r="203">
          <cell r="L203">
            <v>0.92822923669740298</v>
          </cell>
          <cell r="M203">
            <v>0.29506620076186862</v>
          </cell>
        </row>
      </sheetData>
      <sheetData sheetId="7" refreshError="1"/>
      <sheetData sheetId="8">
        <row r="3">
          <cell r="L3" t="str">
            <v>Stuffer</v>
          </cell>
          <cell r="M3" t="str">
            <v>H3.3</v>
          </cell>
        </row>
        <row r="6">
          <cell r="L6">
            <v>13.437269449960326</v>
          </cell>
          <cell r="M6">
            <v>21.163009499102241</v>
          </cell>
        </row>
        <row r="8">
          <cell r="L8">
            <v>1.5387938470362617</v>
          </cell>
          <cell r="M8">
            <v>1.5193773954719663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17.218035805000056</v>
          </cell>
          <cell r="M21">
            <v>16.078577460501055</v>
          </cell>
        </row>
        <row r="23">
          <cell r="L23">
            <v>4.6892817483881188E-3</v>
          </cell>
          <cell r="M23">
            <v>0.54005003297577892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21.444385884008401</v>
          </cell>
          <cell r="M36">
            <v>39.81882718869474</v>
          </cell>
        </row>
        <row r="38">
          <cell r="L38">
            <v>1.9453189942280786</v>
          </cell>
          <cell r="M38">
            <v>10.657784672783567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15.572417965973127</v>
          </cell>
          <cell r="M51">
            <v>11.993808117766141</v>
          </cell>
        </row>
        <row r="53">
          <cell r="L53">
            <v>1.6134409556811076</v>
          </cell>
          <cell r="M53">
            <v>1.4419417819502924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11.372312651252283</v>
          </cell>
          <cell r="M66">
            <v>16.044985645747555</v>
          </cell>
        </row>
        <row r="68">
          <cell r="L68">
            <v>4.0730789281951187</v>
          </cell>
          <cell r="M68">
            <v>6.4014475865242337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15.927333645735796</v>
          </cell>
          <cell r="M81">
            <v>95.884565591717717</v>
          </cell>
        </row>
        <row r="83">
          <cell r="L83">
            <v>1.0086689769096844</v>
          </cell>
          <cell r="M83">
            <v>0.37940399428827121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16.809070776999718</v>
          </cell>
          <cell r="M96">
            <v>110.7055810510026</v>
          </cell>
        </row>
        <row r="98">
          <cell r="L98">
            <v>0.23920852360472811</v>
          </cell>
          <cell r="M98">
            <v>8.4812519527697479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14.273242021520016</v>
          </cell>
          <cell r="M111">
            <v>14.588469078820159</v>
          </cell>
        </row>
        <row r="113">
          <cell r="L113">
            <v>0.84823786999280515</v>
          </cell>
          <cell r="M113">
            <v>2.2204119929884136E-2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16.884234932305112</v>
          </cell>
          <cell r="M126">
            <v>22.590620386086499</v>
          </cell>
        </row>
        <row r="128">
          <cell r="L128">
            <v>0.23939716348801809</v>
          </cell>
          <cell r="M128">
            <v>1.7881402494113892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15.891710398728764</v>
          </cell>
          <cell r="M141">
            <v>18.547879039895371</v>
          </cell>
        </row>
        <row r="143">
          <cell r="L143">
            <v>0.55020530765954501</v>
          </cell>
          <cell r="M143">
            <v>1.3823374504229553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18.684346510877077</v>
          </cell>
          <cell r="M156">
            <v>24.764659470269244</v>
          </cell>
        </row>
        <row r="158">
          <cell r="L158">
            <v>0.53399492771022228</v>
          </cell>
          <cell r="M158">
            <v>0.70153584864672958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12.356680360970882</v>
          </cell>
          <cell r="M171">
            <v>37.379436179523992</v>
          </cell>
        </row>
        <row r="173">
          <cell r="L173">
            <v>5.3839481168497523</v>
          </cell>
          <cell r="M173">
            <v>10.57754555397098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19.171271881044838</v>
          </cell>
          <cell r="M186">
            <v>30.273273612360164</v>
          </cell>
        </row>
        <row r="188">
          <cell r="L188">
            <v>0.55797154565906393</v>
          </cell>
          <cell r="M188">
            <v>4.3167336536711138</v>
          </cell>
        </row>
      </sheetData>
      <sheetData sheetId="9" refreshError="1"/>
      <sheetData sheetId="10">
        <row r="3">
          <cell r="L3" t="str">
            <v>Stuffer</v>
          </cell>
          <cell r="M3" t="str">
            <v>H3.3</v>
          </cell>
        </row>
        <row r="6">
          <cell r="L6">
            <v>5.7392766705687874</v>
          </cell>
          <cell r="M6">
            <v>6.2424291536875165</v>
          </cell>
        </row>
        <row r="8">
          <cell r="L8">
            <v>1.299202692844359E-2</v>
          </cell>
          <cell r="M8">
            <v>0.2642812251797424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8.9315165800365115</v>
          </cell>
          <cell r="M21">
            <v>6.3746802607957092</v>
          </cell>
        </row>
        <row r="23">
          <cell r="L23">
            <v>7.2247581162597552E-2</v>
          </cell>
          <cell r="M23">
            <v>0.60491437633174139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17.113449242872019</v>
          </cell>
          <cell r="M36">
            <v>21.524676070875451</v>
          </cell>
        </row>
        <row r="38">
          <cell r="L38">
            <v>4.4948857386232248</v>
          </cell>
          <cell r="M38">
            <v>7.8844333069617987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8.8324627252057972</v>
          </cell>
          <cell r="M51">
            <v>4.3008338966027058</v>
          </cell>
        </row>
        <row r="53">
          <cell r="L53">
            <v>1.3478099552104399</v>
          </cell>
          <cell r="M53">
            <v>1.4520229696144884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4.9929908363501694</v>
          </cell>
          <cell r="M66">
            <v>3.2518302559895584</v>
          </cell>
        </row>
        <row r="68">
          <cell r="L68">
            <v>2.0557457305327334</v>
          </cell>
          <cell r="M68">
            <v>1.5242721752930311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7.812195430579723</v>
          </cell>
          <cell r="M81">
            <v>6.779823782387183</v>
          </cell>
        </row>
        <row r="83">
          <cell r="L83">
            <v>0.25241214914822363</v>
          </cell>
          <cell r="M83">
            <v>0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9.4389414735923971</v>
          </cell>
          <cell r="M96">
            <v>7.9427692105240615</v>
          </cell>
        </row>
        <row r="98">
          <cell r="L98">
            <v>0.80433331719448109</v>
          </cell>
          <cell r="M98">
            <v>0.27748816291081679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10.392816171546913</v>
          </cell>
          <cell r="M111">
            <v>8.4232885155272506</v>
          </cell>
        </row>
        <row r="113">
          <cell r="L113">
            <v>0.30844836994562286</v>
          </cell>
          <cell r="M113">
            <v>6.8598524148013595E-2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9.8721029566466285</v>
          </cell>
          <cell r="M126">
            <v>6.6414263195558085</v>
          </cell>
        </row>
        <row r="128">
          <cell r="L128">
            <v>0.19621611499290381</v>
          </cell>
          <cell r="M128">
            <v>0.19682433006981404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6.5337557141512885</v>
          </cell>
          <cell r="M141">
            <v>5.0699464944779953</v>
          </cell>
        </row>
        <row r="143">
          <cell r="L143">
            <v>0.6386283563543117</v>
          </cell>
          <cell r="M143">
            <v>8.673105993726038E-2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9.0421277698581832</v>
          </cell>
          <cell r="M156">
            <v>8.3594209520168299</v>
          </cell>
        </row>
        <row r="158">
          <cell r="L158">
            <v>2.2901145279350179</v>
          </cell>
          <cell r="M158">
            <v>1.5522392014856254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8.5761951326682482</v>
          </cell>
          <cell r="M171">
            <v>21.964004077611165</v>
          </cell>
        </row>
        <row r="173">
          <cell r="L173">
            <v>0.45171899780384145</v>
          </cell>
          <cell r="M173">
            <v>8.5558058736090956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8.1662879063016618</v>
          </cell>
          <cell r="M186">
            <v>8.0581712733695809</v>
          </cell>
        </row>
        <row r="188">
          <cell r="L188">
            <v>0.58691971543581511</v>
          </cell>
          <cell r="M188">
            <v>1.1620875775238748</v>
          </cell>
        </row>
      </sheetData>
      <sheetData sheetId="11" refreshError="1"/>
      <sheetData sheetId="12">
        <row r="3">
          <cell r="L3" t="str">
            <v>Stuffer</v>
          </cell>
          <cell r="M3" t="str">
            <v>H3.3</v>
          </cell>
        </row>
        <row r="6">
          <cell r="L6">
            <v>14.364523170192786</v>
          </cell>
          <cell r="M6">
            <v>15.292101855040928</v>
          </cell>
        </row>
        <row r="8">
          <cell r="L8">
            <v>0.45498287808322724</v>
          </cell>
          <cell r="M8">
            <v>1.839022983739836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12.470215769466876</v>
          </cell>
          <cell r="M21">
            <v>11.134993181087971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17.364202840842452</v>
          </cell>
          <cell r="M36">
            <v>24.45012456151952</v>
          </cell>
        </row>
        <row r="38">
          <cell r="L38">
            <v>1.6064136096746584</v>
          </cell>
          <cell r="M38">
            <v>6.2483995915182886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12.150152707109672</v>
          </cell>
          <cell r="M51">
            <v>9.7881080750240059</v>
          </cell>
        </row>
        <row r="53">
          <cell r="L53">
            <v>0.4130663255859921</v>
          </cell>
          <cell r="M53">
            <v>1.0169150988674878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12.640056863723281</v>
          </cell>
          <cell r="M66">
            <v>8.5374736250681007</v>
          </cell>
        </row>
        <row r="68">
          <cell r="L68">
            <v>4.6745860794089804</v>
          </cell>
          <cell r="M68">
            <v>3.7982600585903081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13.727070203101192</v>
          </cell>
          <cell r="M81">
            <v>15.547258654568964</v>
          </cell>
        </row>
        <row r="83">
          <cell r="L83">
            <v>0.14486911964058224</v>
          </cell>
          <cell r="M83">
            <v>1.0625181609696224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16.123040562850697</v>
          </cell>
          <cell r="M96">
            <v>16.443845029648632</v>
          </cell>
        </row>
        <row r="98">
          <cell r="L98">
            <v>0.3705331360423183</v>
          </cell>
          <cell r="M98">
            <v>2.3149531686921008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13.427312341697149</v>
          </cell>
          <cell r="M111">
            <v>10.65323170886775</v>
          </cell>
        </row>
        <row r="113">
          <cell r="L113">
            <v>0.71432044064984468</v>
          </cell>
          <cell r="M113">
            <v>1.1668868200396698E-2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13.396820796809514</v>
          </cell>
          <cell r="M126">
            <v>16.967805759735466</v>
          </cell>
        </row>
        <row r="128">
          <cell r="L128">
            <v>3.1154443595668546E-2</v>
          </cell>
          <cell r="M128">
            <v>1.4776201654738832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10.196795881157435</v>
          </cell>
          <cell r="M141">
            <v>13.196221200684452</v>
          </cell>
        </row>
        <row r="143">
          <cell r="L143">
            <v>0.8118522839363197</v>
          </cell>
          <cell r="M143">
            <v>8.3192977794782408E-2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14.108635348646132</v>
          </cell>
          <cell r="M156">
            <v>22.06328568344334</v>
          </cell>
        </row>
        <row r="158">
          <cell r="L158">
            <v>1.0357488695170989</v>
          </cell>
          <cell r="M158">
            <v>5.2024004250709259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30.050697356156995</v>
          </cell>
          <cell r="M171">
            <v>58.568046586489942</v>
          </cell>
        </row>
        <row r="173">
          <cell r="L173">
            <v>8.1127754504158993</v>
          </cell>
          <cell r="M173">
            <v>23.438396599769074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15.437298241254478</v>
          </cell>
          <cell r="M186">
            <v>26.929091008872273</v>
          </cell>
        </row>
        <row r="188">
          <cell r="L188">
            <v>3.6725354426671362</v>
          </cell>
          <cell r="M188">
            <v>5.8384399951498969</v>
          </cell>
        </row>
      </sheetData>
      <sheetData sheetId="13" refreshError="1"/>
      <sheetData sheetId="14">
        <row r="3">
          <cell r="L3" t="str">
            <v>Stuffer</v>
          </cell>
          <cell r="M3" t="str">
            <v>H3.3</v>
          </cell>
        </row>
        <row r="6">
          <cell r="L6">
            <v>3.7126265928442375</v>
          </cell>
          <cell r="M6">
            <v>5.4137603452113412</v>
          </cell>
        </row>
        <row r="8">
          <cell r="L8">
            <v>0.82720871155957965</v>
          </cell>
          <cell r="M8">
            <v>1.1965818831959911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11.034498264206777</v>
          </cell>
          <cell r="M21">
            <v>7.2872764677942161</v>
          </cell>
        </row>
        <row r="23">
          <cell r="L23">
            <v>0.9554889782162731</v>
          </cell>
          <cell r="M23">
            <v>0.47060379829528481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17.820171307339471</v>
          </cell>
          <cell r="M36">
            <v>16.283437545008404</v>
          </cell>
        </row>
        <row r="38">
          <cell r="L38">
            <v>2.1128954414507981</v>
          </cell>
          <cell r="M38">
            <v>4.2506021019271136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10.166411902380723</v>
          </cell>
          <cell r="M51">
            <v>5.4507006224047778</v>
          </cell>
        </row>
        <row r="53">
          <cell r="L53">
            <v>0.77291752242093492</v>
          </cell>
          <cell r="M53">
            <v>1.120046666237176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8.1427308620781069</v>
          </cell>
          <cell r="M66">
            <v>7.1099697512817084</v>
          </cell>
        </row>
        <row r="68">
          <cell r="L68">
            <v>3.4736390777932464</v>
          </cell>
          <cell r="M68">
            <v>3.0413671128437345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10.897944621337018</v>
          </cell>
          <cell r="M81">
            <v>6.3494708917478277</v>
          </cell>
        </row>
        <row r="83">
          <cell r="L83">
            <v>0.40677954795120108</v>
          </cell>
          <cell r="M83">
            <v>0.45920369877040074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16.222911158835558</v>
          </cell>
          <cell r="M96">
            <v>9.6353786441245255</v>
          </cell>
        </row>
        <row r="98">
          <cell r="L98">
            <v>0.1777476409864098</v>
          </cell>
          <cell r="M98">
            <v>0.62109844382106372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12.375137487441354</v>
          </cell>
          <cell r="M111">
            <v>6.6250366077984104</v>
          </cell>
        </row>
        <row r="113">
          <cell r="L113">
            <v>0.42918666648020887</v>
          </cell>
          <cell r="M113">
            <v>0.61643255399387198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10.810018614166289</v>
          </cell>
          <cell r="M126">
            <v>8.1970494541869794</v>
          </cell>
        </row>
        <row r="128">
          <cell r="L128">
            <v>0.59153516291419117</v>
          </cell>
          <cell r="M128">
            <v>0.65444439500485274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11.199154616006581</v>
          </cell>
          <cell r="M141">
            <v>6.1183704554932881</v>
          </cell>
        </row>
        <row r="143">
          <cell r="L143">
            <v>0.88220376406605339</v>
          </cell>
          <cell r="M143">
            <v>4.4003772705922817E-3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10.206638142114098</v>
          </cell>
          <cell r="M156">
            <v>6.0706905959215511</v>
          </cell>
        </row>
        <row r="158">
          <cell r="L158">
            <v>0.12349252095829</v>
          </cell>
          <cell r="M158">
            <v>0.13620026766983839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4.743707919226404</v>
          </cell>
          <cell r="M171">
            <v>5.2567283391905493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13.568216707066547</v>
          </cell>
          <cell r="M186">
            <v>5.2789030015731049</v>
          </cell>
        </row>
        <row r="188">
          <cell r="L188">
            <v>2.12752192881109</v>
          </cell>
          <cell r="M188">
            <v>9.3461614224280787E-2</v>
          </cell>
        </row>
      </sheetData>
      <sheetData sheetId="15" refreshError="1"/>
      <sheetData sheetId="16">
        <row r="3">
          <cell r="L3" t="str">
            <v>Stuffer</v>
          </cell>
          <cell r="M3" t="str">
            <v>H3.3</v>
          </cell>
        </row>
        <row r="6">
          <cell r="L6">
            <v>17.023128271252599</v>
          </cell>
          <cell r="M6">
            <v>24.039925554249031</v>
          </cell>
        </row>
        <row r="8">
          <cell r="L8">
            <v>0</v>
          </cell>
          <cell r="M8">
            <v>0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17.417472345011038</v>
          </cell>
          <cell r="M21">
            <v>24.546787104444075</v>
          </cell>
        </row>
        <row r="23">
          <cell r="L23">
            <v>0</v>
          </cell>
          <cell r="M23">
            <v>0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20.676292518364473</v>
          </cell>
          <cell r="M36">
            <v>19.177353024801285</v>
          </cell>
        </row>
        <row r="38">
          <cell r="L38">
            <v>0</v>
          </cell>
          <cell r="M38">
            <v>0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8.8699731483960349</v>
          </cell>
          <cell r="M51">
            <v>18.225197423348565</v>
          </cell>
        </row>
        <row r="53">
          <cell r="L53">
            <v>0</v>
          </cell>
          <cell r="M53">
            <v>0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14.222273237765663</v>
          </cell>
          <cell r="M66">
            <v>22.902925869430867</v>
          </cell>
        </row>
        <row r="68">
          <cell r="L68">
            <v>0</v>
          </cell>
          <cell r="M68">
            <v>0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17.044972924289485</v>
          </cell>
          <cell r="M81">
            <v>28.359834238475685</v>
          </cell>
        </row>
        <row r="83">
          <cell r="L83">
            <v>0</v>
          </cell>
          <cell r="M83">
            <v>0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17.589965452955802</v>
          </cell>
          <cell r="M96">
            <v>19.993761765646902</v>
          </cell>
        </row>
        <row r="98">
          <cell r="L98">
            <v>0</v>
          </cell>
          <cell r="M98">
            <v>0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7.3698333273680836</v>
          </cell>
          <cell r="M111">
            <v>20.902769019680072</v>
          </cell>
        </row>
        <row r="113">
          <cell r="L113">
            <v>0</v>
          </cell>
          <cell r="M113">
            <v>0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21.72255950056811</v>
          </cell>
          <cell r="M126">
            <v>22.375333319507821</v>
          </cell>
        </row>
        <row r="128">
          <cell r="L128">
            <v>0</v>
          </cell>
          <cell r="M128">
            <v>0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14.362002530207254</v>
          </cell>
          <cell r="M141">
            <v>31.521201991663499</v>
          </cell>
        </row>
        <row r="143">
          <cell r="L143">
            <v>0</v>
          </cell>
          <cell r="M143">
            <v>0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16.824467352055532</v>
          </cell>
          <cell r="M156">
            <v>18.009436560089007</v>
          </cell>
        </row>
        <row r="158">
          <cell r="L158">
            <v>0</v>
          </cell>
          <cell r="M158">
            <v>0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4.1166904587886046</v>
          </cell>
          <cell r="M171">
            <v>13.374024490961705</v>
          </cell>
        </row>
        <row r="173">
          <cell r="L173">
            <v>0</v>
          </cell>
          <cell r="M173">
            <v>0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18.727286842307716</v>
          </cell>
          <cell r="M186">
            <v>19.588086822117653</v>
          </cell>
        </row>
        <row r="188">
          <cell r="L188">
            <v>0</v>
          </cell>
          <cell r="M188">
            <v>0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14.198789037882436</v>
          </cell>
          <cell r="M201">
            <v>26.123797007288324</v>
          </cell>
        </row>
        <row r="203">
          <cell r="L203">
            <v>0</v>
          </cell>
          <cell r="M203">
            <v>0</v>
          </cell>
        </row>
        <row r="213">
          <cell r="L213" t="str">
            <v>Stuffer</v>
          </cell>
          <cell r="M213" t="str">
            <v>H3.3</v>
          </cell>
        </row>
        <row r="216">
          <cell r="L216">
            <v>15.475089281986175</v>
          </cell>
          <cell r="M216">
            <v>18.706822465763707</v>
          </cell>
        </row>
        <row r="218">
          <cell r="L218">
            <v>0</v>
          </cell>
          <cell r="M218">
            <v>0</v>
          </cell>
        </row>
        <row r="228">
          <cell r="L228" t="str">
            <v>Stuffer</v>
          </cell>
          <cell r="M228" t="str">
            <v>H3.3</v>
          </cell>
        </row>
        <row r="231">
          <cell r="L231">
            <v>17.774127494898721</v>
          </cell>
          <cell r="M231">
            <v>18.098897135805931</v>
          </cell>
        </row>
        <row r="243">
          <cell r="L243" t="str">
            <v>Stuffer</v>
          </cell>
          <cell r="M243" t="str">
            <v>H3.3</v>
          </cell>
        </row>
        <row r="246">
          <cell r="L246">
            <v>16.164012067002311</v>
          </cell>
          <cell r="M246">
            <v>18.478225024116565</v>
          </cell>
        </row>
        <row r="258">
          <cell r="L258" t="str">
            <v>Stuffer</v>
          </cell>
          <cell r="M258" t="str">
            <v>H3.3</v>
          </cell>
        </row>
        <row r="261">
          <cell r="L261">
            <v>19.551554526767621</v>
          </cell>
          <cell r="M261">
            <v>30.559763349219359</v>
          </cell>
        </row>
        <row r="273">
          <cell r="L273" t="str">
            <v>Stuffer</v>
          </cell>
          <cell r="M273" t="str">
            <v>H3.3</v>
          </cell>
        </row>
        <row r="276">
          <cell r="L276">
            <v>20.548675484738645</v>
          </cell>
          <cell r="M276">
            <v>14.286724713639737</v>
          </cell>
        </row>
      </sheetData>
      <sheetData sheetId="17" refreshError="1"/>
      <sheetData sheetId="18">
        <row r="3">
          <cell r="L3" t="str">
            <v>Stuffer</v>
          </cell>
          <cell r="M3" t="str">
            <v>H3.3</v>
          </cell>
        </row>
        <row r="6">
          <cell r="L6">
            <v>7.0852452840769864</v>
          </cell>
          <cell r="M6">
            <v>6.7484082834509778</v>
          </cell>
        </row>
        <row r="8">
          <cell r="L8">
            <v>0</v>
          </cell>
          <cell r="M8">
            <v>0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8.4425388568440258</v>
          </cell>
          <cell r="M21">
            <v>7.62592403057329</v>
          </cell>
        </row>
        <row r="23">
          <cell r="L23">
            <v>0</v>
          </cell>
          <cell r="M23">
            <v>0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6.3559263420708136</v>
          </cell>
          <cell r="M36">
            <v>4.6561431887112112</v>
          </cell>
        </row>
        <row r="38">
          <cell r="L38">
            <v>0</v>
          </cell>
          <cell r="M38">
            <v>0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6.2996083339136142</v>
          </cell>
          <cell r="M51">
            <v>5.295168444783739</v>
          </cell>
        </row>
        <row r="53">
          <cell r="L53">
            <v>0</v>
          </cell>
          <cell r="M53">
            <v>0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11.190773183268094</v>
          </cell>
          <cell r="M66">
            <v>4.7461561152580707</v>
          </cell>
        </row>
        <row r="68">
          <cell r="L68">
            <v>0</v>
          </cell>
          <cell r="M68">
            <v>0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4.2121546298800734</v>
          </cell>
          <cell r="M81">
            <v>6.1431095232547399</v>
          </cell>
        </row>
        <row r="83">
          <cell r="L83">
            <v>0</v>
          </cell>
          <cell r="M83">
            <v>0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8.0855649233791773</v>
          </cell>
          <cell r="M96">
            <v>3.3261571719606269</v>
          </cell>
        </row>
        <row r="98">
          <cell r="L98">
            <v>0</v>
          </cell>
          <cell r="M98">
            <v>0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6.5083146474284188</v>
          </cell>
          <cell r="M111">
            <v>3.9680918576728224</v>
          </cell>
        </row>
        <row r="113">
          <cell r="L113">
            <v>0</v>
          </cell>
          <cell r="M113">
            <v>0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8.8341267273165123</v>
          </cell>
          <cell r="M126">
            <v>5.7574533657308438</v>
          </cell>
        </row>
        <row r="128">
          <cell r="L128">
            <v>0</v>
          </cell>
          <cell r="M128">
            <v>0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7.0590189085567969</v>
          </cell>
          <cell r="M141">
            <v>5.9544138293300755</v>
          </cell>
        </row>
        <row r="143">
          <cell r="L143">
            <v>0</v>
          </cell>
          <cell r="M143">
            <v>0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7.2493859518598036</v>
          </cell>
          <cell r="M156">
            <v>5.909976748396045</v>
          </cell>
        </row>
        <row r="158">
          <cell r="L158">
            <v>0</v>
          </cell>
          <cell r="M158">
            <v>0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2.6528924919228749</v>
          </cell>
          <cell r="M171">
            <v>8.0704112346171336E-2</v>
          </cell>
        </row>
        <row r="173">
          <cell r="L173">
            <v>0</v>
          </cell>
          <cell r="M173">
            <v>0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8.0697702897255841</v>
          </cell>
          <cell r="M186">
            <v>4.1222238219549023</v>
          </cell>
        </row>
        <row r="188">
          <cell r="L188">
            <v>0</v>
          </cell>
          <cell r="M188">
            <v>0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6.3159116979228607</v>
          </cell>
          <cell r="M201">
            <v>8.3604005910697161</v>
          </cell>
        </row>
        <row r="203">
          <cell r="L203">
            <v>0</v>
          </cell>
          <cell r="M203">
            <v>0</v>
          </cell>
        </row>
        <row r="213">
          <cell r="L213" t="str">
            <v>Stuffer</v>
          </cell>
          <cell r="M213" t="str">
            <v>H3.3</v>
          </cell>
        </row>
        <row r="216">
          <cell r="L216">
            <v>10.591849127334703</v>
          </cell>
          <cell r="M216">
            <v>7.0811342703273175</v>
          </cell>
        </row>
        <row r="218">
          <cell r="L218">
            <v>0</v>
          </cell>
          <cell r="M218">
            <v>0</v>
          </cell>
        </row>
        <row r="228">
          <cell r="L228" t="str">
            <v>Stuffer</v>
          </cell>
          <cell r="M228" t="str">
            <v>H3.3</v>
          </cell>
        </row>
        <row r="231">
          <cell r="L231">
            <v>8.2883265520073017</v>
          </cell>
          <cell r="M231">
            <v>5.4199598113553291</v>
          </cell>
        </row>
        <row r="243">
          <cell r="L243" t="str">
            <v>Stuffer</v>
          </cell>
          <cell r="M243" t="str">
            <v>H3.3</v>
          </cell>
        </row>
        <row r="246">
          <cell r="L246">
            <v>10.125439012673352</v>
          </cell>
          <cell r="M246">
            <v>5.9917817116400931</v>
          </cell>
        </row>
        <row r="258">
          <cell r="L258" t="str">
            <v>Stuffer</v>
          </cell>
          <cell r="M258" t="str">
            <v>H3.3</v>
          </cell>
        </row>
        <row r="261">
          <cell r="L261">
            <v>5.5407800569401902</v>
          </cell>
          <cell r="M261">
            <v>5.1802723280677387</v>
          </cell>
        </row>
        <row r="273">
          <cell r="L273" t="str">
            <v>Stuffer</v>
          </cell>
          <cell r="M273" t="str">
            <v>H3.3</v>
          </cell>
        </row>
        <row r="276">
          <cell r="L276">
            <v>11.822610359041001</v>
          </cell>
          <cell r="M276">
            <v>6.2048498095785583</v>
          </cell>
        </row>
      </sheetData>
      <sheetData sheetId="19" refreshError="1"/>
      <sheetData sheetId="20">
        <row r="3">
          <cell r="L3" t="str">
            <v>Stuffer</v>
          </cell>
          <cell r="M3" t="str">
            <v>H3.3</v>
          </cell>
        </row>
        <row r="6">
          <cell r="L6">
            <v>13.143418751518787</v>
          </cell>
          <cell r="M6">
            <v>11.167613380876713</v>
          </cell>
        </row>
        <row r="8">
          <cell r="L8">
            <v>0</v>
          </cell>
          <cell r="M8">
            <v>0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28.087000582327509</v>
          </cell>
          <cell r="M21">
            <v>20.368511514529985</v>
          </cell>
        </row>
        <row r="23">
          <cell r="L23">
            <v>0</v>
          </cell>
          <cell r="M23">
            <v>0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13.845193507511192</v>
          </cell>
          <cell r="M36">
            <v>15.153764185937904</v>
          </cell>
        </row>
        <row r="38">
          <cell r="L38">
            <v>0</v>
          </cell>
          <cell r="M38">
            <v>0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15.068757191676415</v>
          </cell>
          <cell r="M51">
            <v>17.630359577112138</v>
          </cell>
        </row>
        <row r="53">
          <cell r="L53">
            <v>0</v>
          </cell>
          <cell r="M53">
            <v>0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15.566339335283249</v>
          </cell>
          <cell r="M66">
            <v>18.68974060194925</v>
          </cell>
        </row>
        <row r="68">
          <cell r="L68">
            <v>0</v>
          </cell>
          <cell r="M68">
            <v>0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13.687907455047862</v>
          </cell>
          <cell r="M81">
            <v>17.462756483785789</v>
          </cell>
        </row>
        <row r="83">
          <cell r="L83">
            <v>0</v>
          </cell>
          <cell r="M83">
            <v>0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11.227332091392327</v>
          </cell>
          <cell r="M96">
            <v>14.396449342362825</v>
          </cell>
        </row>
        <row r="98">
          <cell r="L98">
            <v>0</v>
          </cell>
          <cell r="M98">
            <v>0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13.216376164654687</v>
          </cell>
          <cell r="M111">
            <v>14.903047450180068</v>
          </cell>
        </row>
        <row r="113">
          <cell r="L113">
            <v>0</v>
          </cell>
          <cell r="M113">
            <v>0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18.275794843163592</v>
          </cell>
          <cell r="M126">
            <v>19.77755249401697</v>
          </cell>
        </row>
        <row r="128">
          <cell r="L128">
            <v>0</v>
          </cell>
          <cell r="M128">
            <v>0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13.725055428031627</v>
          </cell>
          <cell r="M141">
            <v>18.543444651520556</v>
          </cell>
        </row>
        <row r="143">
          <cell r="L143">
            <v>0</v>
          </cell>
          <cell r="M143">
            <v>0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9.0621992391454409</v>
          </cell>
          <cell r="M156">
            <v>11.847723718274649</v>
          </cell>
        </row>
        <row r="158">
          <cell r="L158">
            <v>0</v>
          </cell>
          <cell r="M158">
            <v>0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0.81838511510100331</v>
          </cell>
          <cell r="M171">
            <v>8.404629947165617</v>
          </cell>
        </row>
        <row r="173">
          <cell r="L173">
            <v>0</v>
          </cell>
          <cell r="M173">
            <v>0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12.983750190925372</v>
          </cell>
          <cell r="M186">
            <v>13.221601629904017</v>
          </cell>
        </row>
        <row r="188">
          <cell r="L188">
            <v>0</v>
          </cell>
          <cell r="M188">
            <v>0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12.041928670385161</v>
          </cell>
          <cell r="M201">
            <v>14.453509342217988</v>
          </cell>
        </row>
        <row r="203">
          <cell r="L203">
            <v>0</v>
          </cell>
          <cell r="M203">
            <v>0</v>
          </cell>
        </row>
        <row r="213">
          <cell r="L213" t="str">
            <v>Stuffer</v>
          </cell>
          <cell r="M213" t="str">
            <v>H3.3</v>
          </cell>
        </row>
        <row r="216">
          <cell r="L216">
            <v>13.093105886227296</v>
          </cell>
          <cell r="M216">
            <v>12.940650727219793</v>
          </cell>
        </row>
        <row r="218">
          <cell r="L218">
            <v>0</v>
          </cell>
          <cell r="M218">
            <v>0</v>
          </cell>
        </row>
        <row r="228">
          <cell r="L228" t="str">
            <v>Stuffer</v>
          </cell>
          <cell r="M228" t="str">
            <v>H3.3</v>
          </cell>
        </row>
        <row r="231">
          <cell r="L231">
            <v>12.576749654138144</v>
          </cell>
          <cell r="M231">
            <v>11.289280418364333</v>
          </cell>
        </row>
        <row r="243">
          <cell r="L243" t="str">
            <v>Stuffer</v>
          </cell>
          <cell r="M243" t="str">
            <v>H3.3</v>
          </cell>
        </row>
        <row r="246">
          <cell r="L246">
            <v>16.619795120121676</v>
          </cell>
          <cell r="M246">
            <v>15.444104192088231</v>
          </cell>
        </row>
        <row r="258">
          <cell r="L258" t="str">
            <v>Stuffer</v>
          </cell>
          <cell r="M258" t="str">
            <v>H3.3</v>
          </cell>
        </row>
        <row r="261">
          <cell r="L261">
            <v>18.441568220068337</v>
          </cell>
          <cell r="M261">
            <v>18.851366525269171</v>
          </cell>
        </row>
        <row r="273">
          <cell r="L273" t="str">
            <v>Stuffer</v>
          </cell>
          <cell r="M273" t="str">
            <v>H3.3</v>
          </cell>
        </row>
        <row r="276">
          <cell r="L276">
            <v>14.652720140619985</v>
          </cell>
          <cell r="M276">
            <v>10.090920467516712</v>
          </cell>
        </row>
      </sheetData>
      <sheetData sheetId="21" refreshError="1"/>
      <sheetData sheetId="22">
        <row r="3">
          <cell r="L3" t="str">
            <v>Stuffer</v>
          </cell>
          <cell r="M3" t="str">
            <v>H3.3</v>
          </cell>
        </row>
        <row r="6">
          <cell r="L6">
            <v>12.480712624861088</v>
          </cell>
          <cell r="M6">
            <v>5.4819789805068169</v>
          </cell>
        </row>
        <row r="8">
          <cell r="L8">
            <v>0</v>
          </cell>
          <cell r="M8">
            <v>0</v>
          </cell>
        </row>
        <row r="18">
          <cell r="L18" t="str">
            <v>Stuffer</v>
          </cell>
          <cell r="M18" t="str">
            <v>H3.3</v>
          </cell>
        </row>
        <row r="21">
          <cell r="L21">
            <v>11.278449880670752</v>
          </cell>
          <cell r="M21">
            <v>8.0963259258692855</v>
          </cell>
        </row>
        <row r="23">
          <cell r="L23">
            <v>0</v>
          </cell>
          <cell r="M23">
            <v>0</v>
          </cell>
        </row>
        <row r="33">
          <cell r="L33" t="str">
            <v>Stuffer</v>
          </cell>
          <cell r="M33" t="str">
            <v>H3.3</v>
          </cell>
        </row>
        <row r="36">
          <cell r="L36">
            <v>12.02698877207132</v>
          </cell>
          <cell r="M36">
            <v>5.2717334406091201</v>
          </cell>
        </row>
        <row r="38">
          <cell r="L38">
            <v>0</v>
          </cell>
          <cell r="M38">
            <v>0</v>
          </cell>
        </row>
        <row r="48">
          <cell r="L48" t="str">
            <v>Stuffer</v>
          </cell>
          <cell r="M48" t="str">
            <v>H3.3</v>
          </cell>
        </row>
        <row r="51">
          <cell r="L51">
            <v>9.7786985903197809</v>
          </cell>
          <cell r="M51">
            <v>5.484842521524615</v>
          </cell>
        </row>
        <row r="53">
          <cell r="L53">
            <v>0</v>
          </cell>
          <cell r="M53">
            <v>0</v>
          </cell>
        </row>
        <row r="63">
          <cell r="L63" t="str">
            <v>Stuffer</v>
          </cell>
          <cell r="M63" t="str">
            <v>H3.3</v>
          </cell>
        </row>
        <row r="66">
          <cell r="L66">
            <v>11.696463453475788</v>
          </cell>
          <cell r="M66">
            <v>6.2215330319972626</v>
          </cell>
        </row>
        <row r="68">
          <cell r="L68">
            <v>0</v>
          </cell>
          <cell r="M68">
            <v>0</v>
          </cell>
        </row>
        <row r="78">
          <cell r="L78" t="str">
            <v>Stuffer</v>
          </cell>
          <cell r="M78" t="str">
            <v>H3.3</v>
          </cell>
        </row>
        <row r="81">
          <cell r="L81">
            <v>13.079732055563193</v>
          </cell>
          <cell r="M81">
            <v>9.4773399087670249</v>
          </cell>
        </row>
        <row r="83">
          <cell r="L83">
            <v>0</v>
          </cell>
          <cell r="M83">
            <v>0</v>
          </cell>
        </row>
        <row r="93">
          <cell r="L93" t="str">
            <v>Stuffer</v>
          </cell>
          <cell r="M93" t="str">
            <v>H3.3</v>
          </cell>
        </row>
        <row r="96">
          <cell r="L96">
            <v>13.16423496457079</v>
          </cell>
          <cell r="M96">
            <v>8.8002283432314137</v>
          </cell>
        </row>
        <row r="98">
          <cell r="L98">
            <v>0</v>
          </cell>
          <cell r="M98">
            <v>0</v>
          </cell>
        </row>
        <row r="108">
          <cell r="L108" t="str">
            <v>Stuffer</v>
          </cell>
          <cell r="M108" t="str">
            <v>H3.3</v>
          </cell>
        </row>
        <row r="111">
          <cell r="L111">
            <v>12.114200015203911</v>
          </cell>
          <cell r="M111">
            <v>5.3317181355266534</v>
          </cell>
        </row>
        <row r="113">
          <cell r="L113">
            <v>0</v>
          </cell>
          <cell r="M113">
            <v>0</v>
          </cell>
        </row>
        <row r="123">
          <cell r="L123" t="str">
            <v>Stuffer</v>
          </cell>
          <cell r="M123" t="str">
            <v>H3.3</v>
          </cell>
        </row>
        <row r="126">
          <cell r="L126">
            <v>11.315504655043423</v>
          </cell>
          <cell r="M126">
            <v>5.5775648389649017</v>
          </cell>
        </row>
        <row r="128">
          <cell r="L128">
            <v>0</v>
          </cell>
          <cell r="M128">
            <v>0</v>
          </cell>
        </row>
        <row r="138">
          <cell r="L138" t="str">
            <v>Stuffer</v>
          </cell>
          <cell r="M138" t="str">
            <v>H3.3</v>
          </cell>
        </row>
        <row r="141">
          <cell r="L141">
            <v>11.74130078171846</v>
          </cell>
          <cell r="M141">
            <v>8.3559363460909122</v>
          </cell>
        </row>
        <row r="143">
          <cell r="L143">
            <v>0</v>
          </cell>
          <cell r="M143">
            <v>0</v>
          </cell>
        </row>
        <row r="153">
          <cell r="L153" t="str">
            <v>Stuffer</v>
          </cell>
          <cell r="M153" t="str">
            <v>H3.3</v>
          </cell>
        </row>
        <row r="156">
          <cell r="L156">
            <v>9.0694385878950143</v>
          </cell>
          <cell r="M156">
            <v>9.6569300327591918</v>
          </cell>
        </row>
        <row r="158">
          <cell r="L158">
            <v>0</v>
          </cell>
          <cell r="M158">
            <v>0</v>
          </cell>
        </row>
        <row r="168">
          <cell r="L168" t="str">
            <v>Stuffer</v>
          </cell>
          <cell r="M168" t="str">
            <v>H3.3</v>
          </cell>
        </row>
        <row r="171">
          <cell r="L171">
            <v>5.439176065460722</v>
          </cell>
          <cell r="M171">
            <v>5.5887845119947404</v>
          </cell>
        </row>
        <row r="173">
          <cell r="L173">
            <v>0</v>
          </cell>
          <cell r="M173">
            <v>0</v>
          </cell>
        </row>
        <row r="183">
          <cell r="L183" t="str">
            <v>Stuffer</v>
          </cell>
          <cell r="M183" t="str">
            <v>H3.3</v>
          </cell>
        </row>
        <row r="186">
          <cell r="L186">
            <v>14.070987063940359</v>
          </cell>
          <cell r="M186">
            <v>7.495283837636169</v>
          </cell>
        </row>
        <row r="188">
          <cell r="L188">
            <v>0</v>
          </cell>
          <cell r="M188">
            <v>0</v>
          </cell>
        </row>
        <row r="198">
          <cell r="L198" t="str">
            <v>Stuffer</v>
          </cell>
          <cell r="M198" t="str">
            <v>H3.3</v>
          </cell>
        </row>
        <row r="201">
          <cell r="L201">
            <v>7.6015042063538072</v>
          </cell>
          <cell r="M201">
            <v>9.0392250975937927</v>
          </cell>
        </row>
        <row r="203">
          <cell r="L203">
            <v>0</v>
          </cell>
          <cell r="M203">
            <v>0</v>
          </cell>
        </row>
        <row r="213">
          <cell r="L213" t="str">
            <v>Stuffer</v>
          </cell>
          <cell r="M213" t="str">
            <v>H3.3</v>
          </cell>
        </row>
        <row r="216">
          <cell r="L216">
            <v>8.8408098497895526</v>
          </cell>
          <cell r="M216">
            <v>6.6863227048335663</v>
          </cell>
        </row>
        <row r="218">
          <cell r="L218">
            <v>0</v>
          </cell>
          <cell r="M218">
            <v>0</v>
          </cell>
        </row>
        <row r="228">
          <cell r="L228" t="str">
            <v>Stuffer</v>
          </cell>
          <cell r="M228" t="str">
            <v>H3.3</v>
          </cell>
        </row>
        <row r="231">
          <cell r="L231">
            <v>12.702847858333394</v>
          </cell>
          <cell r="M231">
            <v>7.2277101642284753</v>
          </cell>
        </row>
        <row r="243">
          <cell r="L243" t="str">
            <v>Stuffer</v>
          </cell>
          <cell r="M243" t="str">
            <v>H3.3</v>
          </cell>
        </row>
        <row r="246">
          <cell r="L246">
            <v>9.1723931348997105</v>
          </cell>
          <cell r="M246">
            <v>5.567677771983333</v>
          </cell>
        </row>
        <row r="258">
          <cell r="L258" t="str">
            <v>Stuffer</v>
          </cell>
          <cell r="M258" t="str">
            <v>H3.3</v>
          </cell>
        </row>
        <row r="261">
          <cell r="L261">
            <v>15.643746730445447</v>
          </cell>
          <cell r="M261">
            <v>12.138311833732107</v>
          </cell>
        </row>
        <row r="273">
          <cell r="L273" t="str">
            <v>Stuffer</v>
          </cell>
          <cell r="M273" t="str">
            <v>H3.3</v>
          </cell>
        </row>
        <row r="276">
          <cell r="L276">
            <v>10.766179754705407</v>
          </cell>
          <cell r="M276">
            <v>8.3313264427242615</v>
          </cell>
        </row>
      </sheetData>
      <sheetData sheetId="23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671D6-E386-49D3-9E62-E73775CCB305}">
  <dimension ref="E1:AJ75"/>
  <sheetViews>
    <sheetView tabSelected="1" topLeftCell="E1" zoomScale="70" zoomScaleNormal="70" workbookViewId="0">
      <selection activeCell="H1" sqref="H1"/>
    </sheetView>
  </sheetViews>
  <sheetFormatPr defaultRowHeight="18.75" x14ac:dyDescent="0.4"/>
  <sheetData>
    <row r="1" spans="5:36" x14ac:dyDescent="0.4">
      <c r="E1" s="15" t="s">
        <v>302</v>
      </c>
      <c r="F1" s="9"/>
      <c r="G1" s="9"/>
      <c r="H1" s="9"/>
      <c r="I1" s="9"/>
      <c r="L1" s="1" t="s">
        <v>0</v>
      </c>
      <c r="AC1" s="1" t="s">
        <v>276</v>
      </c>
    </row>
    <row r="2" spans="5:36" x14ac:dyDescent="0.2">
      <c r="E2" s="9" t="s">
        <v>35</v>
      </c>
      <c r="F2" s="11"/>
      <c r="G2" s="63" t="s">
        <v>305</v>
      </c>
      <c r="H2" s="63" t="s">
        <v>304</v>
      </c>
      <c r="I2" s="63" t="s">
        <v>303</v>
      </c>
      <c r="M2" t="s">
        <v>28</v>
      </c>
      <c r="N2" t="s">
        <v>29</v>
      </c>
      <c r="O2" t="s">
        <v>30</v>
      </c>
      <c r="AD2" t="s">
        <v>27</v>
      </c>
      <c r="AE2" t="s">
        <v>26</v>
      </c>
    </row>
    <row r="3" spans="5:36" x14ac:dyDescent="0.2">
      <c r="E3" s="9"/>
      <c r="F3" s="11">
        <v>1</v>
      </c>
      <c r="G3" s="11">
        <v>44.5</v>
      </c>
      <c r="H3" s="11">
        <v>23.8</v>
      </c>
      <c r="I3" s="9">
        <f>G3/(H3*1000)*100</f>
        <v>0.18697478991596639</v>
      </c>
      <c r="L3" t="s">
        <v>1</v>
      </c>
      <c r="M3">
        <v>4161618</v>
      </c>
      <c r="N3">
        <v>2657</v>
      </c>
      <c r="O3">
        <f>M3/N3</f>
        <v>1566.2845314264207</v>
      </c>
      <c r="Q3" s="2" t="s">
        <v>2</v>
      </c>
      <c r="R3" t="s">
        <v>3</v>
      </c>
      <c r="S3">
        <f>AVERAGE(O3:O5)</f>
        <v>1578.5291527480938</v>
      </c>
      <c r="AC3" t="s">
        <v>1</v>
      </c>
      <c r="AD3">
        <v>2992</v>
      </c>
      <c r="AE3">
        <v>2317</v>
      </c>
      <c r="AF3">
        <f>AD3/AE3</f>
        <v>1.2913249892101857</v>
      </c>
      <c r="AH3" s="2" t="s">
        <v>2</v>
      </c>
      <c r="AI3" t="s">
        <v>3</v>
      </c>
      <c r="AJ3">
        <f>AVERAGE(AF3:AF5)</f>
        <v>1.2688173395250926</v>
      </c>
    </row>
    <row r="4" spans="5:36" x14ac:dyDescent="0.2">
      <c r="E4" s="9"/>
      <c r="F4" s="11">
        <v>2</v>
      </c>
      <c r="G4" s="11">
        <v>42.6</v>
      </c>
      <c r="H4" s="11">
        <v>22.5</v>
      </c>
      <c r="I4" s="9">
        <f>G4/(H4*1000)*100</f>
        <v>0.18933333333333335</v>
      </c>
      <c r="L4" t="s">
        <v>4</v>
      </c>
      <c r="M4">
        <v>3783464</v>
      </c>
      <c r="N4">
        <v>2343</v>
      </c>
      <c r="O4">
        <f t="shared" ref="O4:O14" si="0">M4/N4</f>
        <v>1614.7947076397782</v>
      </c>
      <c r="Q4" s="2"/>
      <c r="R4" t="s">
        <v>5</v>
      </c>
      <c r="S4">
        <f>STDEVP(O3:O5)</f>
        <v>26.090397163757704</v>
      </c>
      <c r="AC4" t="s">
        <v>4</v>
      </c>
      <c r="AD4">
        <v>2510</v>
      </c>
      <c r="AE4">
        <v>2172</v>
      </c>
      <c r="AF4">
        <f>AD4/AE4</f>
        <v>1.1556169429097607</v>
      </c>
      <c r="AH4" s="2"/>
      <c r="AI4" t="s">
        <v>5</v>
      </c>
      <c r="AJ4">
        <f>STDEVP(AF3:AF5)</f>
        <v>8.47468749354367E-2</v>
      </c>
    </row>
    <row r="5" spans="5:36" x14ac:dyDescent="0.2">
      <c r="E5" s="9"/>
      <c r="F5" s="11">
        <v>3</v>
      </c>
      <c r="G5" s="11">
        <v>49.6</v>
      </c>
      <c r="H5" s="11">
        <v>23.9</v>
      </c>
      <c r="I5" s="9">
        <f>G5/(H5*1000)*100</f>
        <v>0.20753138075313809</v>
      </c>
      <c r="L5" t="s">
        <v>6</v>
      </c>
      <c r="M5">
        <v>3404373</v>
      </c>
      <c r="N5">
        <v>2190</v>
      </c>
      <c r="O5">
        <f t="shared" si="0"/>
        <v>1554.5082191780823</v>
      </c>
      <c r="Q5" s="2"/>
      <c r="R5" t="s">
        <v>7</v>
      </c>
      <c r="S5">
        <f>S4/SQRT(3)</f>
        <v>15.06329782575976</v>
      </c>
      <c r="AC5" t="s">
        <v>6</v>
      </c>
      <c r="AD5">
        <v>3774</v>
      </c>
      <c r="AE5">
        <v>2776</v>
      </c>
      <c r="AF5">
        <f>AD5/AE5</f>
        <v>1.3595100864553313</v>
      </c>
      <c r="AH5" s="2"/>
      <c r="AI5" t="s">
        <v>7</v>
      </c>
      <c r="AJ5">
        <f>AJ4/SQRT(3)</f>
        <v>4.8928631056953928E-2</v>
      </c>
    </row>
    <row r="6" spans="5:36" x14ac:dyDescent="0.4">
      <c r="E6" s="9"/>
      <c r="F6" s="13" t="s">
        <v>230</v>
      </c>
      <c r="G6" s="9">
        <f>AVERAGE(G3:G5)</f>
        <v>45.566666666666663</v>
      </c>
      <c r="H6" s="9">
        <f t="shared" ref="H6:I6" si="1">AVERAGE(H3:H5)</f>
        <v>23.399999999999995</v>
      </c>
      <c r="I6" s="9">
        <f t="shared" si="1"/>
        <v>0.1946131680008126</v>
      </c>
      <c r="L6" t="s">
        <v>8</v>
      </c>
      <c r="M6">
        <v>3822982</v>
      </c>
      <c r="N6">
        <v>1911</v>
      </c>
      <c r="O6">
        <f t="shared" si="0"/>
        <v>2000.5138670852957</v>
      </c>
      <c r="Q6" s="2" t="s">
        <v>9</v>
      </c>
      <c r="R6" t="s">
        <v>3</v>
      </c>
      <c r="S6">
        <f>AVERAGE(O6:O8)</f>
        <v>1988.6696838595174</v>
      </c>
      <c r="AC6" t="s">
        <v>8</v>
      </c>
      <c r="AD6">
        <v>2268</v>
      </c>
      <c r="AE6">
        <v>2325</v>
      </c>
      <c r="AF6">
        <f>AD6/AE6</f>
        <v>0.97548387096774192</v>
      </c>
      <c r="AH6" s="2" t="s">
        <v>9</v>
      </c>
      <c r="AI6" t="s">
        <v>3</v>
      </c>
      <c r="AJ6">
        <f>AVERAGE(AF6:AF8)</f>
        <v>1.0738235197451447</v>
      </c>
    </row>
    <row r="7" spans="5:36" x14ac:dyDescent="0.4">
      <c r="E7" s="9"/>
      <c r="F7" s="13" t="s">
        <v>40</v>
      </c>
      <c r="G7" s="9">
        <f>STDEVP(G3:G5)</f>
        <v>2.9555973263547854</v>
      </c>
      <c r="H7" s="9">
        <f t="shared" ref="H7:I7" si="2">STDEVP(H3:H5)</f>
        <v>0.63770421565696622</v>
      </c>
      <c r="I7" s="9">
        <f t="shared" si="2"/>
        <v>9.185163663889712E-3</v>
      </c>
      <c r="L7" t="s">
        <v>10</v>
      </c>
      <c r="M7">
        <v>4703569</v>
      </c>
      <c r="N7">
        <v>2273</v>
      </c>
      <c r="O7">
        <f t="shared" si="0"/>
        <v>2069.3220413550375</v>
      </c>
      <c r="Q7" s="2"/>
      <c r="R7" t="s">
        <v>5</v>
      </c>
      <c r="S7">
        <f>STDEVP(O6:O8)</f>
        <v>71.182154812559929</v>
      </c>
      <c r="AC7" t="s">
        <v>10</v>
      </c>
      <c r="AD7">
        <v>2355</v>
      </c>
      <c r="AE7">
        <v>2133</v>
      </c>
      <c r="AF7">
        <f>AD7/AE7</f>
        <v>1.1040787623066104</v>
      </c>
      <c r="AH7" s="2"/>
      <c r="AI7" t="s">
        <v>5</v>
      </c>
      <c r="AJ7">
        <f>STDEVP(AF6:AF8)</f>
        <v>7.1230968438109429E-2</v>
      </c>
    </row>
    <row r="8" spans="5:36" x14ac:dyDescent="0.4">
      <c r="E8" s="9"/>
      <c r="F8" s="13" t="s">
        <v>41</v>
      </c>
      <c r="G8" s="9">
        <f>G7/SQRT(3)</f>
        <v>1.7064149119870737</v>
      </c>
      <c r="H8" s="9">
        <f t="shared" ref="H8:I8" si="3">H7/SQRT(3)</f>
        <v>0.36817870057290863</v>
      </c>
      <c r="I8" s="9">
        <f t="shared" si="3"/>
        <v>5.3030567138974945E-3</v>
      </c>
      <c r="L8" t="s">
        <v>11</v>
      </c>
      <c r="M8">
        <v>3854920</v>
      </c>
      <c r="N8">
        <v>2033</v>
      </c>
      <c r="O8">
        <f t="shared" si="0"/>
        <v>1896.1731431382193</v>
      </c>
      <c r="Q8" s="2"/>
      <c r="R8" t="s">
        <v>7</v>
      </c>
      <c r="S8">
        <f>S7/SQRT(3)</f>
        <v>41.097036242529093</v>
      </c>
      <c r="AC8" t="s">
        <v>11</v>
      </c>
      <c r="AD8">
        <v>2406</v>
      </c>
      <c r="AE8">
        <v>2107</v>
      </c>
      <c r="AF8">
        <f>AD8/AE8</f>
        <v>1.141907925961082</v>
      </c>
      <c r="AH8" s="2"/>
      <c r="AI8" t="s">
        <v>7</v>
      </c>
      <c r="AJ8">
        <f>AJ7/SQRT(3)</f>
        <v>4.1125218802380216E-2</v>
      </c>
    </row>
    <row r="9" spans="5:36" x14ac:dyDescent="0.4">
      <c r="E9" s="9"/>
      <c r="F9" s="13"/>
      <c r="G9" s="9"/>
      <c r="H9" s="9"/>
      <c r="I9" s="9"/>
      <c r="L9" t="s">
        <v>12</v>
      </c>
      <c r="M9">
        <v>4381816</v>
      </c>
      <c r="N9">
        <v>2296</v>
      </c>
      <c r="O9">
        <f t="shared" si="0"/>
        <v>1908.4564459930314</v>
      </c>
      <c r="Q9" s="2" t="s">
        <v>13</v>
      </c>
      <c r="R9" t="s">
        <v>3</v>
      </c>
      <c r="S9">
        <f>AVERAGE(O9:O11)</f>
        <v>2041.202670467753</v>
      </c>
      <c r="AC9" t="s">
        <v>12</v>
      </c>
      <c r="AD9">
        <v>2101</v>
      </c>
      <c r="AE9">
        <v>2271</v>
      </c>
      <c r="AF9">
        <f>AD9/AE9</f>
        <v>0.92514310876265959</v>
      </c>
      <c r="AH9" s="2" t="s">
        <v>13</v>
      </c>
      <c r="AI9" t="s">
        <v>3</v>
      </c>
      <c r="AJ9">
        <f>AVERAGE(AF9:AF11)</f>
        <v>0.97822374725996875</v>
      </c>
    </row>
    <row r="10" spans="5:36" x14ac:dyDescent="0.2">
      <c r="E10" s="9" t="s">
        <v>36</v>
      </c>
      <c r="F10" s="11"/>
      <c r="G10" s="63" t="s">
        <v>305</v>
      </c>
      <c r="H10" s="63" t="s">
        <v>304</v>
      </c>
      <c r="I10" s="63" t="s">
        <v>303</v>
      </c>
      <c r="L10" t="s">
        <v>14</v>
      </c>
      <c r="M10">
        <v>4922813</v>
      </c>
      <c r="N10">
        <v>2399</v>
      </c>
      <c r="O10">
        <f t="shared" si="0"/>
        <v>2052.0270946227597</v>
      </c>
      <c r="Q10" s="2"/>
      <c r="R10" t="s">
        <v>5</v>
      </c>
      <c r="S10">
        <f>STDEVP(O9:O11)</f>
        <v>104.24914654132066</v>
      </c>
      <c r="AC10" t="s">
        <v>14</v>
      </c>
      <c r="AD10">
        <v>2045</v>
      </c>
      <c r="AE10">
        <v>2178</v>
      </c>
      <c r="AF10">
        <f>AD10/AE10</f>
        <v>0.93893480257116624</v>
      </c>
      <c r="AH10" s="2"/>
      <c r="AI10" t="s">
        <v>5</v>
      </c>
      <c r="AJ10">
        <f>STDEVP(AF9:AF11)</f>
        <v>6.5557392809704906E-2</v>
      </c>
    </row>
    <row r="11" spans="5:36" x14ac:dyDescent="0.2">
      <c r="E11" s="9"/>
      <c r="F11" s="11">
        <v>1</v>
      </c>
      <c r="G11" s="11">
        <v>61.4</v>
      </c>
      <c r="H11" s="11">
        <v>30</v>
      </c>
      <c r="I11" s="9">
        <f>G11/(H11*1000)*100</f>
        <v>0.20466666666666666</v>
      </c>
      <c r="L11" t="s">
        <v>15</v>
      </c>
      <c r="M11">
        <v>5109300</v>
      </c>
      <c r="N11">
        <v>2362</v>
      </c>
      <c r="O11">
        <f t="shared" si="0"/>
        <v>2163.1244707874685</v>
      </c>
      <c r="Q11" s="2"/>
      <c r="R11" t="s">
        <v>7</v>
      </c>
      <c r="S11">
        <f>S10/SQRT(3)</f>
        <v>60.188272818420231</v>
      </c>
      <c r="AC11" t="s">
        <v>15</v>
      </c>
      <c r="AD11">
        <v>2472</v>
      </c>
      <c r="AE11">
        <v>2309</v>
      </c>
      <c r="AF11">
        <f>AD11/AE11</f>
        <v>1.0705933304460806</v>
      </c>
      <c r="AH11" s="2"/>
      <c r="AI11" t="s">
        <v>7</v>
      </c>
      <c r="AJ11">
        <f>AJ10/SQRT(3)</f>
        <v>3.7849578386053163E-2</v>
      </c>
    </row>
    <row r="12" spans="5:36" x14ac:dyDescent="0.2">
      <c r="E12" s="9"/>
      <c r="F12" s="11">
        <v>2</v>
      </c>
      <c r="G12" s="9">
        <v>59.5</v>
      </c>
      <c r="H12" s="11">
        <v>30.6</v>
      </c>
      <c r="I12" s="9">
        <f>G12/(H12*1000)*100</f>
        <v>0.19444444444444445</v>
      </c>
      <c r="L12" t="s">
        <v>16</v>
      </c>
      <c r="M12">
        <v>4935429</v>
      </c>
      <c r="N12">
        <v>2409</v>
      </c>
      <c r="O12">
        <f t="shared" si="0"/>
        <v>2048.7459526774596</v>
      </c>
      <c r="Q12" s="2" t="s">
        <v>17</v>
      </c>
      <c r="R12" t="s">
        <v>3</v>
      </c>
      <c r="S12">
        <f>AVERAGE(O12:O14)</f>
        <v>2004.8295032150943</v>
      </c>
      <c r="AC12" t="s">
        <v>16</v>
      </c>
      <c r="AD12">
        <v>2391</v>
      </c>
      <c r="AE12">
        <v>2374</v>
      </c>
      <c r="AF12">
        <f>AD12/AE12</f>
        <v>1.0071609098567817</v>
      </c>
      <c r="AH12" s="2" t="s">
        <v>17</v>
      </c>
      <c r="AI12" t="s">
        <v>3</v>
      </c>
      <c r="AJ12">
        <f>AVERAGE(AF12:AF14)</f>
        <v>0.97622147317635333</v>
      </c>
    </row>
    <row r="13" spans="5:36" x14ac:dyDescent="0.2">
      <c r="E13" s="9"/>
      <c r="F13" s="11">
        <v>3</v>
      </c>
      <c r="G13" s="9">
        <v>69.099999999999994</v>
      </c>
      <c r="H13" s="11">
        <v>32.9</v>
      </c>
      <c r="I13" s="9">
        <f>G13/(H13*1000)*100</f>
        <v>0.2100303951367781</v>
      </c>
      <c r="L13" t="s">
        <v>18</v>
      </c>
      <c r="M13">
        <v>4643781</v>
      </c>
      <c r="N13">
        <v>2556</v>
      </c>
      <c r="O13">
        <f t="shared" si="0"/>
        <v>1816.8157276995305</v>
      </c>
      <c r="Q13" s="2"/>
      <c r="R13" t="s">
        <v>5</v>
      </c>
      <c r="S13">
        <f>STDEVP(O12:O14)</f>
        <v>139.09454062217191</v>
      </c>
      <c r="AC13" t="s">
        <v>18</v>
      </c>
      <c r="AD13">
        <v>2395</v>
      </c>
      <c r="AE13">
        <v>2422</v>
      </c>
      <c r="AF13">
        <f>AD13/AE13</f>
        <v>0.98885218827415355</v>
      </c>
      <c r="AH13" s="2"/>
      <c r="AI13" t="s">
        <v>5</v>
      </c>
      <c r="AJ13">
        <f>STDEVP(AF12:AF14)</f>
        <v>3.1702480617778889E-2</v>
      </c>
    </row>
    <row r="14" spans="5:36" x14ac:dyDescent="0.4">
      <c r="E14" s="9"/>
      <c r="F14" s="13" t="s">
        <v>230</v>
      </c>
      <c r="G14" s="9">
        <f>AVERAGE(G11:G13)</f>
        <v>63.333333333333336</v>
      </c>
      <c r="H14" s="9">
        <f t="shared" ref="H14:I14" si="4">AVERAGE(H11:H13)</f>
        <v>31.166666666666668</v>
      </c>
      <c r="I14" s="9">
        <f t="shared" si="4"/>
        <v>0.2030471687492964</v>
      </c>
      <c r="L14" t="s">
        <v>19</v>
      </c>
      <c r="M14">
        <v>4405300</v>
      </c>
      <c r="N14">
        <v>2050</v>
      </c>
      <c r="O14">
        <f t="shared" si="0"/>
        <v>2148.9268292682927</v>
      </c>
      <c r="Q14" s="2"/>
      <c r="R14" t="s">
        <v>7</v>
      </c>
      <c r="S14">
        <f>S13/SQRT(3)</f>
        <v>80.306270471018294</v>
      </c>
      <c r="AC14" t="s">
        <v>19</v>
      </c>
      <c r="AD14">
        <v>2188</v>
      </c>
      <c r="AE14">
        <v>2346</v>
      </c>
      <c r="AF14">
        <f>AD14/AE14</f>
        <v>0.93265132139812446</v>
      </c>
      <c r="AH14" s="2"/>
      <c r="AI14" t="s">
        <v>7</v>
      </c>
      <c r="AJ14">
        <f>AJ13/SQRT(3)</f>
        <v>1.8303435718653536E-2</v>
      </c>
    </row>
    <row r="15" spans="5:36" x14ac:dyDescent="0.4">
      <c r="E15" s="9"/>
      <c r="F15" s="13" t="s">
        <v>40</v>
      </c>
      <c r="G15" s="9">
        <f>STDEVP(G11:G13)</f>
        <v>4.1507696742759492</v>
      </c>
      <c r="H15" s="9">
        <f t="shared" ref="H15:I15" si="5">STDEVP(H11:H13)</f>
        <v>1.2498888839501774</v>
      </c>
      <c r="I15" s="9">
        <f t="shared" si="5"/>
        <v>6.4651653690754587E-3</v>
      </c>
    </row>
    <row r="16" spans="5:36" x14ac:dyDescent="0.4">
      <c r="E16" s="9"/>
      <c r="F16" s="13" t="s">
        <v>41</v>
      </c>
      <c r="G16" s="9">
        <f>G15/SQRT(3)</f>
        <v>2.3964479887873549</v>
      </c>
      <c r="H16" s="9">
        <f t="shared" ref="H16:I16" si="6">H15/SQRT(3)</f>
        <v>0.72162368360575591</v>
      </c>
      <c r="I16" s="9">
        <f t="shared" si="6"/>
        <v>3.7326649661911624E-3</v>
      </c>
    </row>
    <row r="17" spans="5:26" x14ac:dyDescent="0.4">
      <c r="E17" s="9"/>
      <c r="F17" s="13"/>
      <c r="G17" s="9"/>
      <c r="H17" s="9"/>
      <c r="I17" s="9"/>
      <c r="L17" s="4" t="s">
        <v>20</v>
      </c>
      <c r="M17" t="s">
        <v>31</v>
      </c>
      <c r="N17" s="5" t="s">
        <v>21</v>
      </c>
      <c r="O17" s="5" t="s">
        <v>22</v>
      </c>
      <c r="P17" s="5"/>
      <c r="Q17" s="5"/>
      <c r="R17" s="5"/>
      <c r="S17" s="3"/>
      <c r="T17" s="3"/>
      <c r="U17" s="3"/>
      <c r="V17" s="3"/>
      <c r="W17" s="3"/>
      <c r="X17" s="3"/>
      <c r="Y17" s="3"/>
      <c r="Z17" s="3"/>
    </row>
    <row r="18" spans="5:26" x14ac:dyDescent="0.2">
      <c r="E18" s="9" t="s">
        <v>37</v>
      </c>
      <c r="F18" s="11"/>
      <c r="G18" s="63" t="s">
        <v>305</v>
      </c>
      <c r="H18" s="63" t="s">
        <v>304</v>
      </c>
      <c r="I18" s="63" t="s">
        <v>303</v>
      </c>
      <c r="L18" s="5" t="s">
        <v>1</v>
      </c>
      <c r="M18" s="5">
        <v>2657</v>
      </c>
      <c r="N18" s="5">
        <v>920</v>
      </c>
      <c r="O18" s="5">
        <f>(N18/M18)*100</f>
        <v>34.625517500940909</v>
      </c>
      <c r="P18" s="6" t="s">
        <v>2</v>
      </c>
      <c r="Q18" s="5" t="s">
        <v>3</v>
      </c>
      <c r="R18" s="5">
        <f>AVERAGE(O18:O20)</f>
        <v>34.062706727400247</v>
      </c>
      <c r="S18" s="3"/>
      <c r="T18" s="3"/>
      <c r="U18" s="3"/>
      <c r="V18" s="3"/>
      <c r="W18" s="3"/>
      <c r="X18" s="3"/>
      <c r="Y18" s="3"/>
      <c r="Z18" s="3"/>
    </row>
    <row r="19" spans="5:26" x14ac:dyDescent="0.2">
      <c r="E19" s="9"/>
      <c r="F19" s="11">
        <v>1</v>
      </c>
      <c r="G19" s="9">
        <v>62.6</v>
      </c>
      <c r="H19" s="11">
        <v>34.1</v>
      </c>
      <c r="I19" s="9">
        <f>G19/(H19*1000)*100</f>
        <v>0.18357771260997069</v>
      </c>
      <c r="L19" s="5" t="s">
        <v>4</v>
      </c>
      <c r="M19" s="5">
        <v>2343</v>
      </c>
      <c r="N19" s="5">
        <v>894</v>
      </c>
      <c r="O19" s="5">
        <f>(N19/M19)*100</f>
        <v>38.156209987195908</v>
      </c>
      <c r="P19" s="6"/>
      <c r="Q19" s="5" t="s">
        <v>5</v>
      </c>
      <c r="R19" s="5">
        <f>STDEVP(O18:O20)</f>
        <v>3.5941983474211696</v>
      </c>
      <c r="S19" s="3"/>
      <c r="T19" s="3"/>
      <c r="U19" s="3"/>
      <c r="V19" s="3"/>
      <c r="W19" s="3"/>
      <c r="X19" s="3"/>
      <c r="Y19" s="3"/>
      <c r="Z19" s="3"/>
    </row>
    <row r="20" spans="5:26" x14ac:dyDescent="0.2">
      <c r="E20" s="9"/>
      <c r="F20" s="11">
        <v>2</v>
      </c>
      <c r="G20" s="9">
        <v>60.3</v>
      </c>
      <c r="H20" s="9">
        <v>36.299999999999997</v>
      </c>
      <c r="I20" s="9">
        <f>G20/(H20*1000)*100</f>
        <v>0.16611570247933885</v>
      </c>
      <c r="L20" s="5" t="s">
        <v>6</v>
      </c>
      <c r="M20" s="5">
        <v>2190</v>
      </c>
      <c r="N20" s="5">
        <v>644</v>
      </c>
      <c r="O20" s="5">
        <f>(N20/M20)*100</f>
        <v>29.406392694063925</v>
      </c>
      <c r="P20" s="6"/>
      <c r="Q20" s="5" t="s">
        <v>7</v>
      </c>
      <c r="R20" s="5">
        <f>R19/SQRT(3)</f>
        <v>2.0751113834045203</v>
      </c>
      <c r="S20" s="3"/>
      <c r="T20" s="3"/>
      <c r="U20" s="3"/>
      <c r="V20" s="3"/>
      <c r="W20" s="3"/>
      <c r="X20" s="3"/>
      <c r="Y20" s="3"/>
      <c r="Z20" s="3"/>
    </row>
    <row r="21" spans="5:26" x14ac:dyDescent="0.2">
      <c r="E21" s="9"/>
      <c r="F21" s="11">
        <v>3</v>
      </c>
      <c r="G21" s="9">
        <v>59.7</v>
      </c>
      <c r="H21" s="9">
        <v>34.6</v>
      </c>
      <c r="I21" s="9">
        <f>G21/(H21*1000)*100</f>
        <v>0.17254335260115608</v>
      </c>
      <c r="L21" s="5" t="s">
        <v>8</v>
      </c>
      <c r="M21" s="5">
        <v>1911</v>
      </c>
      <c r="N21" s="5">
        <v>455</v>
      </c>
      <c r="O21" s="5">
        <f>(N21/M21)*100</f>
        <v>23.809523809523807</v>
      </c>
      <c r="P21" s="6" t="s">
        <v>9</v>
      </c>
      <c r="Q21" s="5" t="s">
        <v>3</v>
      </c>
      <c r="R21" s="5">
        <f>AVERAGE(O21:O23)</f>
        <v>21.52434124304337</v>
      </c>
      <c r="S21" s="3"/>
      <c r="T21" s="3"/>
      <c r="U21" s="3"/>
      <c r="V21" s="3"/>
      <c r="W21" s="3"/>
      <c r="X21" s="3"/>
      <c r="Y21" s="3"/>
      <c r="Z21" s="3"/>
    </row>
    <row r="22" spans="5:26" x14ac:dyDescent="0.4">
      <c r="E22" s="9"/>
      <c r="F22" s="13" t="s">
        <v>230</v>
      </c>
      <c r="G22" s="9">
        <f>AVERAGE(G19:G21)</f>
        <v>60.866666666666674</v>
      </c>
      <c r="H22" s="9">
        <f>AVERAGE(H19:H21)</f>
        <v>35</v>
      </c>
      <c r="I22" s="9">
        <f t="shared" ref="H22:I22" si="7">AVERAGE(I19:I21)</f>
        <v>0.17407892256348853</v>
      </c>
      <c r="L22" s="5" t="s">
        <v>10</v>
      </c>
      <c r="M22" s="5">
        <v>2273</v>
      </c>
      <c r="N22" s="5">
        <v>533</v>
      </c>
      <c r="O22" s="5">
        <f t="shared" ref="O22:O29" si="8">(N22/M22)*100</f>
        <v>23.449186097668278</v>
      </c>
      <c r="P22" s="6"/>
      <c r="Q22" s="5" t="s">
        <v>5</v>
      </c>
      <c r="R22" s="5">
        <f>STDEVP(O21:O23)</f>
        <v>2.9805714196543258</v>
      </c>
      <c r="S22" s="3"/>
      <c r="T22" s="3"/>
      <c r="U22" s="3"/>
      <c r="V22" s="3"/>
      <c r="W22" s="3"/>
      <c r="X22" s="3"/>
      <c r="Y22" s="3"/>
      <c r="Z22" s="3"/>
    </row>
    <row r="23" spans="5:26" x14ac:dyDescent="0.4">
      <c r="E23" s="9"/>
      <c r="F23" s="13" t="s">
        <v>40</v>
      </c>
      <c r="G23" s="9">
        <f>STDEVP(G19:G21)</f>
        <v>1.2498888839501785</v>
      </c>
      <c r="H23" s="9">
        <f t="shared" ref="H23:I23" si="9">STDEVP(H19:H21)</f>
        <v>0.941629792788367</v>
      </c>
      <c r="I23" s="9">
        <f t="shared" si="9"/>
        <v>7.2110531261615103E-3</v>
      </c>
      <c r="L23" s="5" t="s">
        <v>11</v>
      </c>
      <c r="M23" s="5">
        <v>2033</v>
      </c>
      <c r="N23" s="5">
        <v>352</v>
      </c>
      <c r="O23" s="5">
        <f t="shared" si="8"/>
        <v>17.314313821938025</v>
      </c>
      <c r="P23" s="6"/>
      <c r="Q23" s="5" t="s">
        <v>7</v>
      </c>
      <c r="R23" s="5">
        <f>R22/SQRT(3)</f>
        <v>1.7208337114763301</v>
      </c>
      <c r="S23" s="5"/>
      <c r="T23" s="5"/>
      <c r="U23" s="5"/>
      <c r="V23" s="5"/>
      <c r="W23" s="5"/>
      <c r="X23" s="5"/>
      <c r="Y23" s="5"/>
      <c r="Z23" s="5"/>
    </row>
    <row r="24" spans="5:26" x14ac:dyDescent="0.4">
      <c r="E24" s="9"/>
      <c r="F24" s="13" t="s">
        <v>41</v>
      </c>
      <c r="G24" s="9">
        <f>G23/SQRT(3)</f>
        <v>0.72162368360575646</v>
      </c>
      <c r="H24" s="9">
        <f t="shared" ref="H24:I24" si="10">H23/SQRT(3)</f>
        <v>0.54365021434333527</v>
      </c>
      <c r="I24" s="9">
        <f t="shared" si="10"/>
        <v>4.1633034635300409E-3</v>
      </c>
      <c r="L24" s="5" t="s">
        <v>12</v>
      </c>
      <c r="M24" s="5">
        <v>2296</v>
      </c>
      <c r="N24" s="5">
        <v>375</v>
      </c>
      <c r="O24" s="5">
        <f t="shared" si="8"/>
        <v>16.332752613240416</v>
      </c>
      <c r="P24" s="6" t="s">
        <v>13</v>
      </c>
      <c r="Q24" s="5" t="s">
        <v>3</v>
      </c>
      <c r="R24" s="5">
        <f>AVERAGE(O24:O26)</f>
        <v>14.700712631831189</v>
      </c>
      <c r="S24" s="5"/>
      <c r="T24" s="5"/>
      <c r="U24" s="5"/>
      <c r="V24" s="5"/>
      <c r="W24" s="5"/>
      <c r="X24" s="5"/>
      <c r="Y24" s="5"/>
      <c r="Z24" s="5"/>
    </row>
    <row r="25" spans="5:26" x14ac:dyDescent="0.2">
      <c r="E25" s="9"/>
      <c r="F25" s="11"/>
      <c r="G25" s="9"/>
      <c r="H25" s="9"/>
      <c r="I25" s="9"/>
      <c r="L25" s="5" t="s">
        <v>14</v>
      </c>
      <c r="M25" s="5">
        <v>2399</v>
      </c>
      <c r="N25" s="5">
        <v>265</v>
      </c>
      <c r="O25" s="5">
        <f t="shared" si="8"/>
        <v>11.046269278866195</v>
      </c>
      <c r="P25" s="6"/>
      <c r="Q25" s="5" t="s">
        <v>5</v>
      </c>
      <c r="R25" s="5">
        <f>STDEVP(O24:O26)</f>
        <v>2.5889911882319794</v>
      </c>
      <c r="S25" s="5"/>
      <c r="T25" s="5"/>
      <c r="U25" s="5"/>
      <c r="V25" s="5"/>
      <c r="W25" s="5"/>
      <c r="X25" s="5"/>
      <c r="Y25" s="5"/>
      <c r="Z25" s="5"/>
    </row>
    <row r="26" spans="5:26" x14ac:dyDescent="0.2">
      <c r="E26" s="9" t="s">
        <v>38</v>
      </c>
      <c r="F26" s="11"/>
      <c r="G26" s="63" t="s">
        <v>305</v>
      </c>
      <c r="H26" s="63" t="s">
        <v>304</v>
      </c>
      <c r="I26" s="63" t="s">
        <v>303</v>
      </c>
      <c r="L26" s="5" t="s">
        <v>15</v>
      </c>
      <c r="M26" s="5">
        <v>2362</v>
      </c>
      <c r="N26" s="5">
        <v>395</v>
      </c>
      <c r="O26" s="5">
        <f t="shared" si="8"/>
        <v>16.723116003386959</v>
      </c>
      <c r="P26" s="6"/>
      <c r="Q26" s="5" t="s">
        <v>7</v>
      </c>
      <c r="R26" s="5">
        <f>R25/SQRT(3)</f>
        <v>1.4947547594553023</v>
      </c>
      <c r="S26" s="5"/>
      <c r="T26" s="5"/>
      <c r="U26" s="5"/>
      <c r="V26" s="5"/>
      <c r="W26" s="5"/>
      <c r="X26" s="5"/>
      <c r="Y26" s="5"/>
      <c r="Z26" s="5"/>
    </row>
    <row r="27" spans="5:26" x14ac:dyDescent="0.2">
      <c r="E27" s="9"/>
      <c r="F27" s="11">
        <v>1</v>
      </c>
      <c r="G27" s="9">
        <v>63</v>
      </c>
      <c r="H27" s="9">
        <v>38.4</v>
      </c>
      <c r="I27" s="9">
        <f>G27/(H27*1000)*100</f>
        <v>0.1640625</v>
      </c>
      <c r="L27" s="5" t="s">
        <v>16</v>
      </c>
      <c r="M27" s="5">
        <v>2409</v>
      </c>
      <c r="N27" s="5">
        <v>527</v>
      </c>
      <c r="O27" s="5">
        <f t="shared" si="8"/>
        <v>21.876297218762971</v>
      </c>
      <c r="P27" s="6" t="s">
        <v>17</v>
      </c>
      <c r="Q27" s="5" t="s">
        <v>3</v>
      </c>
      <c r="R27" s="5">
        <f>AVERAGE(O27:O29)</f>
        <v>20.897427520571664</v>
      </c>
      <c r="S27" s="5"/>
      <c r="T27" s="5"/>
      <c r="U27" s="5"/>
      <c r="V27" s="5"/>
      <c r="W27" s="5"/>
      <c r="X27" s="5"/>
      <c r="Y27" s="5"/>
      <c r="Z27" s="5"/>
    </row>
    <row r="28" spans="5:26" x14ac:dyDescent="0.2">
      <c r="E28" s="9"/>
      <c r="F28" s="11">
        <v>2</v>
      </c>
      <c r="G28" s="9">
        <v>62.1</v>
      </c>
      <c r="H28" s="9">
        <v>33.700000000000003</v>
      </c>
      <c r="I28" s="9">
        <f>G28/(H28*1000)*100</f>
        <v>0.18427299703264094</v>
      </c>
      <c r="L28" s="5" t="s">
        <v>18</v>
      </c>
      <c r="M28" s="5">
        <v>2556</v>
      </c>
      <c r="N28" s="5">
        <v>456</v>
      </c>
      <c r="O28" s="5">
        <f t="shared" si="8"/>
        <v>17.84037558685446</v>
      </c>
      <c r="P28" s="6"/>
      <c r="Q28" s="5" t="s">
        <v>5</v>
      </c>
      <c r="R28" s="5">
        <f>STDEVP(O27:O29)</f>
        <v>2.207758577950095</v>
      </c>
      <c r="S28" s="5"/>
      <c r="T28" s="5"/>
      <c r="U28" s="5"/>
      <c r="V28" s="5"/>
      <c r="W28" s="5"/>
      <c r="X28" s="5"/>
      <c r="Y28" s="5"/>
      <c r="Z28" s="5"/>
    </row>
    <row r="29" spans="5:26" x14ac:dyDescent="0.2">
      <c r="E29" s="9"/>
      <c r="F29" s="11">
        <v>3</v>
      </c>
      <c r="G29" s="9">
        <v>52.3</v>
      </c>
      <c r="H29" s="9">
        <v>31.2</v>
      </c>
      <c r="I29" s="9">
        <f>G29/(H29*1000)*100</f>
        <v>0.16762820512820512</v>
      </c>
      <c r="L29" s="5" t="s">
        <v>19</v>
      </c>
      <c r="M29" s="5">
        <v>2050</v>
      </c>
      <c r="N29" s="5">
        <v>471</v>
      </c>
      <c r="O29" s="5">
        <f t="shared" si="8"/>
        <v>22.975609756097562</v>
      </c>
      <c r="P29" s="6"/>
      <c r="Q29" s="5" t="s">
        <v>7</v>
      </c>
      <c r="R29" s="5">
        <f>R28/SQRT(3)</f>
        <v>1.2746500092851929</v>
      </c>
      <c r="S29" s="5"/>
      <c r="T29" s="5"/>
      <c r="U29" s="5"/>
      <c r="V29" s="5"/>
      <c r="W29" s="5"/>
      <c r="X29" s="5"/>
      <c r="Y29" s="5"/>
      <c r="Z29" s="5"/>
    </row>
    <row r="30" spans="5:26" x14ac:dyDescent="0.4">
      <c r="E30" s="9"/>
      <c r="F30" s="13" t="s">
        <v>230</v>
      </c>
      <c r="G30" s="9">
        <f>AVERAGE(G27:G29)</f>
        <v>59.133333333333326</v>
      </c>
      <c r="H30" s="9">
        <f t="shared" ref="H30:I30" si="11">AVERAGE(H27:H29)</f>
        <v>34.43333333333333</v>
      </c>
      <c r="I30" s="9">
        <f t="shared" si="11"/>
        <v>0.17198790072028203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5:26" x14ac:dyDescent="0.4">
      <c r="E31" s="9"/>
      <c r="F31" s="13" t="s">
        <v>40</v>
      </c>
      <c r="G31" s="9">
        <f>STDEVP(G27:G29)</f>
        <v>4.8458458727266835</v>
      </c>
      <c r="H31" s="9">
        <f t="shared" ref="H31:I31" si="12">STDEVP(H27:H29)</f>
        <v>2.9847761874031504</v>
      </c>
      <c r="I31" s="9">
        <f t="shared" si="12"/>
        <v>8.8079985171917504E-3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5:26" x14ac:dyDescent="0.4">
      <c r="E32" s="9"/>
      <c r="F32" s="13" t="s">
        <v>41</v>
      </c>
      <c r="G32" s="9">
        <f>G31/SQRT(3)</f>
        <v>2.7977504190701881</v>
      </c>
      <c r="H32" s="9">
        <f t="shared" ref="H32:I32" si="13">H31/SQRT(3)</f>
        <v>1.723261335267994</v>
      </c>
      <c r="I32" s="9">
        <f t="shared" si="13"/>
        <v>5.0853003149224823E-3</v>
      </c>
      <c r="L32" s="4" t="s">
        <v>23</v>
      </c>
      <c r="M32" t="s">
        <v>31</v>
      </c>
      <c r="N32" s="5" t="s">
        <v>21</v>
      </c>
      <c r="O32" s="5" t="s">
        <v>22</v>
      </c>
      <c r="P32" s="5"/>
      <c r="Q32" s="5"/>
      <c r="R32" s="5"/>
      <c r="S32" s="3"/>
      <c r="T32" s="3"/>
      <c r="U32" s="3"/>
      <c r="V32" s="3"/>
      <c r="W32" s="3"/>
      <c r="X32" s="3"/>
      <c r="Y32" s="3"/>
      <c r="Z32" s="3"/>
    </row>
    <row r="33" spans="12:26" x14ac:dyDescent="0.4">
      <c r="L33" s="5" t="s">
        <v>1</v>
      </c>
      <c r="M33" s="5">
        <v>2657</v>
      </c>
      <c r="N33" s="5">
        <v>1067</v>
      </c>
      <c r="O33" s="5">
        <f t="shared" ref="O33:O44" si="14">(N33/M33)*100</f>
        <v>40.158073014678209</v>
      </c>
      <c r="P33" s="6" t="s">
        <v>2</v>
      </c>
      <c r="Q33" s="5" t="s">
        <v>3</v>
      </c>
      <c r="R33" s="5">
        <f>AVERAGE(O33:O35)</f>
        <v>43.865408182456527</v>
      </c>
      <c r="S33" s="3"/>
      <c r="T33" s="3"/>
      <c r="U33" s="3"/>
      <c r="V33" s="3"/>
      <c r="W33" s="3"/>
      <c r="X33" s="3"/>
      <c r="Y33" s="3"/>
      <c r="Z33" s="3"/>
    </row>
    <row r="34" spans="12:26" x14ac:dyDescent="0.4">
      <c r="L34" s="5" t="s">
        <v>4</v>
      </c>
      <c r="M34" s="5">
        <v>2343</v>
      </c>
      <c r="N34" s="5">
        <v>1095</v>
      </c>
      <c r="O34" s="5">
        <f t="shared" si="14"/>
        <v>46.734955185659409</v>
      </c>
      <c r="P34" s="6"/>
      <c r="Q34" s="5" t="s">
        <v>5</v>
      </c>
      <c r="R34" s="5">
        <f>STDEVP(O33:O35)</f>
        <v>2.7495771225492844</v>
      </c>
      <c r="S34" s="3"/>
      <c r="T34" s="3"/>
      <c r="U34" s="3"/>
      <c r="V34" s="3"/>
      <c r="W34" s="3"/>
      <c r="X34" s="3"/>
      <c r="Y34" s="3"/>
      <c r="Z34" s="3"/>
    </row>
    <row r="35" spans="12:26" x14ac:dyDescent="0.4">
      <c r="L35" s="5" t="s">
        <v>6</v>
      </c>
      <c r="M35" s="5">
        <v>2190</v>
      </c>
      <c r="N35" s="5">
        <v>979</v>
      </c>
      <c r="O35" s="5">
        <f t="shared" si="14"/>
        <v>44.703196347031962</v>
      </c>
      <c r="P35" s="6"/>
      <c r="Q35" s="5" t="s">
        <v>7</v>
      </c>
      <c r="R35" s="5">
        <f>R34/SQRT(3)</f>
        <v>1.587469091861466</v>
      </c>
      <c r="S35" s="3"/>
      <c r="T35" s="3"/>
      <c r="U35" s="3"/>
      <c r="V35" s="3"/>
      <c r="W35" s="3"/>
      <c r="X35" s="3"/>
      <c r="Y35" s="3"/>
      <c r="Z35" s="3"/>
    </row>
    <row r="36" spans="12:26" x14ac:dyDescent="0.4">
      <c r="L36" s="5" t="s">
        <v>8</v>
      </c>
      <c r="M36" s="5">
        <v>1911</v>
      </c>
      <c r="N36" s="5">
        <v>945</v>
      </c>
      <c r="O36" s="5">
        <f t="shared" si="14"/>
        <v>49.450549450549453</v>
      </c>
      <c r="P36" s="6" t="s">
        <v>9</v>
      </c>
      <c r="Q36" s="5" t="s">
        <v>3</v>
      </c>
      <c r="R36" s="5">
        <f>AVERAGE(O36:O38)</f>
        <v>43.350606910448498</v>
      </c>
      <c r="S36" s="3"/>
      <c r="T36" s="3"/>
      <c r="U36" s="3"/>
      <c r="V36" s="3"/>
      <c r="W36" s="3"/>
      <c r="X36" s="3"/>
      <c r="Y36" s="3"/>
      <c r="Z36" s="3"/>
    </row>
    <row r="37" spans="12:26" x14ac:dyDescent="0.4">
      <c r="L37" s="5" t="s">
        <v>10</v>
      </c>
      <c r="M37" s="5">
        <v>2273</v>
      </c>
      <c r="N37" s="5">
        <v>998</v>
      </c>
      <c r="O37" s="5">
        <f t="shared" si="14"/>
        <v>43.906731192256935</v>
      </c>
      <c r="P37" s="6"/>
      <c r="Q37" s="5" t="s">
        <v>5</v>
      </c>
      <c r="R37" s="5">
        <f>STDEVP(O36:O38)</f>
        <v>5.2224451089208639</v>
      </c>
      <c r="S37" s="5"/>
      <c r="T37" s="5"/>
      <c r="U37" s="5"/>
      <c r="V37" s="5"/>
      <c r="W37" s="5"/>
      <c r="X37" s="5"/>
      <c r="Y37" s="5"/>
      <c r="Z37" s="5"/>
    </row>
    <row r="38" spans="12:26" x14ac:dyDescent="0.4">
      <c r="L38" s="5" t="s">
        <v>11</v>
      </c>
      <c r="M38" s="5">
        <v>2033</v>
      </c>
      <c r="N38" s="5">
        <v>746</v>
      </c>
      <c r="O38" s="5">
        <f t="shared" si="14"/>
        <v>36.694540088539107</v>
      </c>
      <c r="P38" s="6"/>
      <c r="Q38" s="5" t="s">
        <v>7</v>
      </c>
      <c r="R38" s="5">
        <f>R37/SQRT(3)</f>
        <v>3.0151800894635055</v>
      </c>
      <c r="S38" s="5"/>
      <c r="T38" s="5"/>
      <c r="U38" s="5"/>
      <c r="V38" s="5"/>
      <c r="W38" s="5"/>
      <c r="X38" s="5"/>
      <c r="Y38" s="5"/>
      <c r="Z38" s="5"/>
    </row>
    <row r="39" spans="12:26" x14ac:dyDescent="0.4">
      <c r="L39" s="5" t="s">
        <v>12</v>
      </c>
      <c r="M39" s="5">
        <v>2296</v>
      </c>
      <c r="N39" s="5">
        <v>1064</v>
      </c>
      <c r="O39" s="5">
        <f t="shared" si="14"/>
        <v>46.341463414634148</v>
      </c>
      <c r="P39" s="6" t="s">
        <v>13</v>
      </c>
      <c r="Q39" s="5" t="s">
        <v>3</v>
      </c>
      <c r="R39" s="5">
        <f>AVERAGE(O39:O41)</f>
        <v>50.103547076563956</v>
      </c>
      <c r="S39" s="5"/>
      <c r="T39" s="5"/>
      <c r="U39" s="5"/>
      <c r="V39" s="5"/>
      <c r="W39" s="5"/>
      <c r="X39" s="5"/>
      <c r="Y39" s="5"/>
      <c r="Z39" s="5"/>
    </row>
    <row r="40" spans="12:26" x14ac:dyDescent="0.4">
      <c r="L40" s="5" t="s">
        <v>14</v>
      </c>
      <c r="M40" s="5">
        <v>2399</v>
      </c>
      <c r="N40" s="5">
        <v>1248</v>
      </c>
      <c r="O40" s="5">
        <f t="shared" si="14"/>
        <v>52.021675698207581</v>
      </c>
      <c r="P40" s="6"/>
      <c r="Q40" s="5" t="s">
        <v>5</v>
      </c>
      <c r="R40" s="5">
        <f>STDEVP(O39:O41)</f>
        <v>2.6603672101876246</v>
      </c>
      <c r="S40" s="5"/>
      <c r="T40" s="5"/>
      <c r="U40" s="5"/>
      <c r="V40" s="5"/>
      <c r="W40" s="5"/>
      <c r="X40" s="5"/>
      <c r="Y40" s="5"/>
      <c r="Z40" s="5"/>
    </row>
    <row r="41" spans="12:26" x14ac:dyDescent="0.4">
      <c r="L41" s="5" t="s">
        <v>15</v>
      </c>
      <c r="M41" s="5">
        <v>2362</v>
      </c>
      <c r="N41" s="5">
        <v>1227</v>
      </c>
      <c r="O41" s="5">
        <f t="shared" si="14"/>
        <v>51.947502116850131</v>
      </c>
      <c r="P41" s="6"/>
      <c r="Q41" s="5" t="s">
        <v>7</v>
      </c>
      <c r="R41" s="5">
        <f>R40/SQRT(3)</f>
        <v>1.5359637249450788</v>
      </c>
      <c r="S41" s="5"/>
      <c r="T41" s="5"/>
      <c r="U41" s="5"/>
      <c r="V41" s="5"/>
      <c r="W41" s="5"/>
      <c r="X41" s="5"/>
      <c r="Y41" s="5"/>
      <c r="Z41" s="5"/>
    </row>
    <row r="42" spans="12:26" x14ac:dyDescent="0.4">
      <c r="L42" s="5" t="s">
        <v>16</v>
      </c>
      <c r="M42" s="5">
        <v>2409</v>
      </c>
      <c r="N42" s="5">
        <v>1097</v>
      </c>
      <c r="O42" s="5">
        <f t="shared" si="14"/>
        <v>45.53756745537568</v>
      </c>
      <c r="P42" s="6" t="s">
        <v>17</v>
      </c>
      <c r="Q42" s="5" t="s">
        <v>3</v>
      </c>
      <c r="R42" s="5">
        <f>AVERAGE(O42:O44)</f>
        <v>48.146706995984424</v>
      </c>
      <c r="S42" s="5"/>
      <c r="T42" s="5"/>
      <c r="U42" s="5"/>
      <c r="V42" s="5"/>
      <c r="W42" s="5"/>
      <c r="X42" s="5"/>
      <c r="Y42" s="5"/>
      <c r="Z42" s="5"/>
    </row>
    <row r="43" spans="12:26" x14ac:dyDescent="0.4">
      <c r="L43" s="5" t="s">
        <v>18</v>
      </c>
      <c r="M43" s="5">
        <v>2556</v>
      </c>
      <c r="N43" s="5">
        <v>1230</v>
      </c>
      <c r="O43" s="5">
        <f t="shared" si="14"/>
        <v>48.122065727699528</v>
      </c>
      <c r="P43" s="6"/>
      <c r="Q43" s="5" t="s">
        <v>5</v>
      </c>
      <c r="R43" s="5">
        <f>STDEVP(O42:O44)</f>
        <v>2.1404841885086854</v>
      </c>
      <c r="S43" s="5"/>
      <c r="T43" s="5"/>
      <c r="U43" s="5"/>
      <c r="V43" s="5"/>
      <c r="W43" s="5"/>
      <c r="X43" s="5"/>
      <c r="Y43" s="5"/>
      <c r="Z43" s="5"/>
    </row>
    <row r="44" spans="12:26" x14ac:dyDescent="0.4">
      <c r="L44" s="5" t="s">
        <v>19</v>
      </c>
      <c r="M44" s="5">
        <v>2050</v>
      </c>
      <c r="N44" s="5">
        <v>1041</v>
      </c>
      <c r="O44" s="5">
        <f t="shared" si="14"/>
        <v>50.780487804878049</v>
      </c>
      <c r="P44" s="6"/>
      <c r="Q44" s="5" t="s">
        <v>7</v>
      </c>
      <c r="R44" s="5">
        <f>R43/SQRT(3)</f>
        <v>1.2358091224316272</v>
      </c>
      <c r="S44" s="5"/>
      <c r="T44" s="5"/>
      <c r="U44" s="5"/>
      <c r="V44" s="5"/>
      <c r="W44" s="5"/>
      <c r="X44" s="5"/>
      <c r="Y44" s="5"/>
      <c r="Z44" s="5"/>
    </row>
    <row r="45" spans="12:26" x14ac:dyDescent="0.4"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2:26" x14ac:dyDescent="0.4"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2:26" x14ac:dyDescent="0.4">
      <c r="L47" s="4" t="s">
        <v>24</v>
      </c>
      <c r="M47" t="s">
        <v>31</v>
      </c>
      <c r="N47" s="5" t="s">
        <v>21</v>
      </c>
      <c r="O47" s="5" t="s">
        <v>22</v>
      </c>
      <c r="P47" s="5"/>
      <c r="Q47" s="5"/>
      <c r="R47" s="5"/>
      <c r="S47" s="3"/>
      <c r="T47" s="3"/>
      <c r="U47" s="3"/>
      <c r="V47" s="3"/>
      <c r="W47" s="3"/>
      <c r="X47" s="3"/>
      <c r="Y47" s="3"/>
      <c r="Z47" s="3"/>
    </row>
    <row r="48" spans="12:26" x14ac:dyDescent="0.4">
      <c r="L48" s="5" t="s">
        <v>1</v>
      </c>
      <c r="M48" s="5">
        <v>2657</v>
      </c>
      <c r="N48" s="5">
        <v>6</v>
      </c>
      <c r="O48" s="5">
        <f>(N48/M48)*100</f>
        <v>0.22581859239744073</v>
      </c>
      <c r="P48" s="6" t="s">
        <v>2</v>
      </c>
      <c r="Q48" s="5" t="s">
        <v>3</v>
      </c>
      <c r="R48" s="5">
        <f>AVERAGE(O48:O50)</f>
        <v>4.5817304556759284</v>
      </c>
      <c r="S48" s="3"/>
      <c r="T48" s="3"/>
      <c r="U48" s="3"/>
      <c r="V48" s="3"/>
      <c r="W48" s="3"/>
      <c r="X48" s="3"/>
      <c r="Y48" s="3"/>
      <c r="Z48" s="3"/>
    </row>
    <row r="49" spans="12:26" x14ac:dyDescent="0.4">
      <c r="L49" s="5" t="s">
        <v>4</v>
      </c>
      <c r="M49" s="5">
        <v>2343</v>
      </c>
      <c r="N49" s="5">
        <v>152</v>
      </c>
      <c r="O49" s="5">
        <f t="shared" ref="O49:O59" si="15">(N49/M49)*100</f>
        <v>6.4874093043107122</v>
      </c>
      <c r="P49" s="6"/>
      <c r="Q49" s="5" t="s">
        <v>5</v>
      </c>
      <c r="R49" s="5">
        <f>STDEVP(O48:O50)</f>
        <v>3.0881073956300074</v>
      </c>
      <c r="S49" s="3"/>
      <c r="T49" s="3"/>
      <c r="U49" s="3"/>
      <c r="V49" s="3"/>
      <c r="W49" s="3"/>
      <c r="X49" s="3"/>
      <c r="Y49" s="3"/>
      <c r="Z49" s="3"/>
    </row>
    <row r="50" spans="12:26" x14ac:dyDescent="0.4">
      <c r="L50" s="5" t="s">
        <v>6</v>
      </c>
      <c r="M50" s="5">
        <v>2190</v>
      </c>
      <c r="N50" s="5">
        <v>154</v>
      </c>
      <c r="O50" s="5">
        <f t="shared" si="15"/>
        <v>7.0319634703196341</v>
      </c>
      <c r="P50" s="6"/>
      <c r="Q50" s="5" t="s">
        <v>7</v>
      </c>
      <c r="R50" s="5">
        <f>R49/SQRT(3)</f>
        <v>1.7829196361534589</v>
      </c>
      <c r="S50" s="3"/>
      <c r="T50" s="3"/>
      <c r="U50" s="3"/>
      <c r="V50" s="3"/>
      <c r="W50" s="3"/>
      <c r="X50" s="3"/>
      <c r="Y50" s="3"/>
      <c r="Z50" s="3"/>
    </row>
    <row r="51" spans="12:26" x14ac:dyDescent="0.4">
      <c r="L51" s="5" t="s">
        <v>8</v>
      </c>
      <c r="M51" s="5">
        <v>1911</v>
      </c>
      <c r="N51" s="5">
        <v>102</v>
      </c>
      <c r="O51" s="5">
        <f t="shared" si="15"/>
        <v>5.3375196232339093</v>
      </c>
      <c r="P51" s="6" t="s">
        <v>9</v>
      </c>
      <c r="Q51" s="5" t="s">
        <v>3</v>
      </c>
      <c r="R51" s="5">
        <f>AVERAGE(O51:O53)</f>
        <v>4.9723502822753289</v>
      </c>
      <c r="S51" s="3"/>
      <c r="T51" s="3"/>
      <c r="U51" s="3"/>
      <c r="V51" s="3"/>
      <c r="W51" s="3"/>
      <c r="X51" s="3"/>
      <c r="Y51" s="3"/>
      <c r="Z51" s="3"/>
    </row>
    <row r="52" spans="12:26" x14ac:dyDescent="0.4">
      <c r="L52" s="5" t="s">
        <v>10</v>
      </c>
      <c r="M52" s="5">
        <v>2273</v>
      </c>
      <c r="N52" s="5">
        <v>116</v>
      </c>
      <c r="O52" s="5">
        <f t="shared" si="15"/>
        <v>5.1033875934887813</v>
      </c>
      <c r="P52" s="6"/>
      <c r="Q52" s="5" t="s">
        <v>5</v>
      </c>
      <c r="R52" s="5">
        <f>STDEVP(O51:O53)</f>
        <v>0.36365756152638645</v>
      </c>
      <c r="S52" s="3"/>
      <c r="T52" s="3"/>
      <c r="U52" s="3"/>
      <c r="V52" s="3"/>
      <c r="W52" s="3"/>
      <c r="X52" s="3"/>
      <c r="Y52" s="3"/>
      <c r="Z52" s="3"/>
    </row>
    <row r="53" spans="12:26" x14ac:dyDescent="0.4">
      <c r="L53" s="5" t="s">
        <v>11</v>
      </c>
      <c r="M53" s="5">
        <v>2033</v>
      </c>
      <c r="N53" s="5">
        <v>91</v>
      </c>
      <c r="O53" s="5">
        <f t="shared" si="15"/>
        <v>4.4761436301032953</v>
      </c>
      <c r="P53" s="6"/>
      <c r="Q53" s="5" t="s">
        <v>7</v>
      </c>
      <c r="R53" s="5">
        <f>R52/SQRT(3)</f>
        <v>0.20995779104010212</v>
      </c>
      <c r="S53" s="5"/>
      <c r="T53" s="5"/>
      <c r="U53" s="5"/>
      <c r="V53" s="5"/>
      <c r="W53" s="5"/>
      <c r="X53" s="5"/>
      <c r="Y53" s="5"/>
      <c r="Z53" s="5"/>
    </row>
    <row r="54" spans="12:26" x14ac:dyDescent="0.4">
      <c r="L54" s="5" t="s">
        <v>12</v>
      </c>
      <c r="M54" s="5">
        <v>2296</v>
      </c>
      <c r="N54" s="5">
        <v>63</v>
      </c>
      <c r="O54" s="5">
        <f t="shared" si="15"/>
        <v>2.7439024390243905</v>
      </c>
      <c r="P54" s="6" t="s">
        <v>13</v>
      </c>
      <c r="Q54" s="5" t="s">
        <v>3</v>
      </c>
      <c r="R54" s="5">
        <f>AVERAGE(O54:O56)</f>
        <v>2.3099786878917872</v>
      </c>
      <c r="S54" s="5"/>
      <c r="T54" s="5"/>
      <c r="U54" s="5"/>
      <c r="V54" s="5"/>
      <c r="W54" s="5"/>
      <c r="X54" s="5"/>
      <c r="Y54" s="5"/>
      <c r="Z54" s="5"/>
    </row>
    <row r="55" spans="12:26" x14ac:dyDescent="0.4">
      <c r="L55" s="5" t="s">
        <v>14</v>
      </c>
      <c r="M55" s="5">
        <v>2399</v>
      </c>
      <c r="N55" s="5">
        <v>73</v>
      </c>
      <c r="O55" s="5">
        <f t="shared" si="15"/>
        <v>3.0429345560650267</v>
      </c>
      <c r="P55" s="6"/>
      <c r="Q55" s="5" t="s">
        <v>5</v>
      </c>
      <c r="R55" s="5">
        <f>STDEVP(O54:O56)</f>
        <v>0.83409075693993973</v>
      </c>
      <c r="S55" s="5"/>
      <c r="T55" s="5"/>
      <c r="U55" s="5"/>
      <c r="V55" s="5"/>
      <c r="W55" s="5"/>
      <c r="X55" s="5"/>
      <c r="Y55" s="5"/>
      <c r="Z55" s="5"/>
    </row>
    <row r="56" spans="12:26" x14ac:dyDescent="0.4">
      <c r="L56" s="5" t="s">
        <v>15</v>
      </c>
      <c r="M56" s="5">
        <v>2362</v>
      </c>
      <c r="N56" s="5">
        <v>27</v>
      </c>
      <c r="O56" s="5">
        <f t="shared" si="15"/>
        <v>1.1430990685859441</v>
      </c>
      <c r="P56" s="6"/>
      <c r="Q56" s="5" t="s">
        <v>7</v>
      </c>
      <c r="R56" s="5">
        <f>R55/SQRT(3)</f>
        <v>0.48156252304785296</v>
      </c>
      <c r="S56" s="5"/>
      <c r="T56" s="5"/>
      <c r="U56" s="5"/>
      <c r="V56" s="5"/>
      <c r="W56" s="5"/>
      <c r="X56" s="5"/>
      <c r="Y56" s="5"/>
      <c r="Z56" s="5"/>
    </row>
    <row r="57" spans="12:26" x14ac:dyDescent="0.4">
      <c r="L57" s="5" t="s">
        <v>16</v>
      </c>
      <c r="M57" s="5">
        <v>2409</v>
      </c>
      <c r="N57" s="5">
        <v>31</v>
      </c>
      <c r="O57" s="5">
        <f t="shared" si="15"/>
        <v>1.2868410128684102</v>
      </c>
      <c r="P57" s="6" t="s">
        <v>17</v>
      </c>
      <c r="Q57" s="5" t="s">
        <v>3</v>
      </c>
      <c r="R57" s="5">
        <f>AVERAGE(O57:O59)</f>
        <v>0.95282196134889985</v>
      </c>
      <c r="S57" s="5"/>
      <c r="T57" s="5"/>
      <c r="U57" s="5"/>
      <c r="V57" s="5"/>
      <c r="W57" s="5"/>
      <c r="X57" s="5"/>
      <c r="Y57" s="5"/>
      <c r="Z57" s="5"/>
    </row>
    <row r="58" spans="12:26" x14ac:dyDescent="0.4">
      <c r="L58" s="5" t="s">
        <v>18</v>
      </c>
      <c r="M58" s="5">
        <v>2556</v>
      </c>
      <c r="N58" s="5">
        <v>9</v>
      </c>
      <c r="O58" s="5">
        <f t="shared" si="15"/>
        <v>0.35211267605633806</v>
      </c>
      <c r="P58" s="6"/>
      <c r="Q58" s="5" t="s">
        <v>5</v>
      </c>
      <c r="R58" s="5">
        <f>STDEVP(O57:O59)</f>
        <v>0.42565402735266045</v>
      </c>
      <c r="S58" s="5"/>
      <c r="T58" s="5"/>
      <c r="U58" s="5"/>
      <c r="V58" s="5"/>
      <c r="W58" s="5"/>
      <c r="X58" s="5"/>
      <c r="Y58" s="5"/>
      <c r="Z58" s="5"/>
    </row>
    <row r="59" spans="12:26" x14ac:dyDescent="0.4">
      <c r="L59" s="5" t="s">
        <v>19</v>
      </c>
      <c r="M59" s="5">
        <v>2050</v>
      </c>
      <c r="N59" s="5">
        <v>25</v>
      </c>
      <c r="O59" s="5">
        <f t="shared" si="15"/>
        <v>1.2195121951219512</v>
      </c>
      <c r="P59" s="6"/>
      <c r="Q59" s="5" t="s">
        <v>7</v>
      </c>
      <c r="R59" s="5">
        <f>R58/SQRT(3)</f>
        <v>0.24575146727370686</v>
      </c>
      <c r="S59" s="5"/>
      <c r="T59" s="5"/>
      <c r="U59" s="5"/>
      <c r="V59" s="5"/>
      <c r="W59" s="5"/>
      <c r="X59" s="5"/>
      <c r="Y59" s="5"/>
      <c r="Z59" s="5"/>
    </row>
    <row r="60" spans="12:26" x14ac:dyDescent="0.4"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2:26" x14ac:dyDescent="0.4"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2:26" x14ac:dyDescent="0.4">
      <c r="L62" s="4" t="s">
        <v>25</v>
      </c>
      <c r="M62" t="s">
        <v>31</v>
      </c>
      <c r="N62" s="5" t="s">
        <v>21</v>
      </c>
      <c r="O62" s="5" t="s">
        <v>22</v>
      </c>
      <c r="P62" s="5"/>
      <c r="Q62" s="5"/>
      <c r="R62" s="5"/>
      <c r="S62" s="3"/>
      <c r="T62" s="3"/>
      <c r="U62" s="3"/>
      <c r="V62" s="3"/>
      <c r="W62" s="3"/>
      <c r="X62" s="3"/>
      <c r="Y62" s="3"/>
      <c r="Z62" s="3"/>
    </row>
    <row r="63" spans="12:26" x14ac:dyDescent="0.4">
      <c r="L63" s="5" t="s">
        <v>1</v>
      </c>
      <c r="M63" s="5">
        <v>2657</v>
      </c>
      <c r="N63" s="5">
        <v>664</v>
      </c>
      <c r="O63" s="5">
        <f>(N63/M63)*100</f>
        <v>24.990590891983441</v>
      </c>
      <c r="P63" s="6" t="s">
        <v>2</v>
      </c>
      <c r="Q63" s="5" t="s">
        <v>3</v>
      </c>
      <c r="R63" s="5">
        <f>AVERAGE(O63:O65)</f>
        <v>17.490154634467299</v>
      </c>
      <c r="S63" s="3"/>
      <c r="T63" s="3"/>
      <c r="U63" s="3"/>
      <c r="V63" s="3"/>
      <c r="W63" s="3"/>
      <c r="X63" s="3"/>
      <c r="Y63" s="3"/>
      <c r="Z63" s="3"/>
    </row>
    <row r="64" spans="12:26" x14ac:dyDescent="0.4">
      <c r="L64" s="5" t="s">
        <v>4</v>
      </c>
      <c r="M64" s="5">
        <v>2343</v>
      </c>
      <c r="N64" s="5">
        <v>202</v>
      </c>
      <c r="O64" s="5">
        <f t="shared" ref="O64:O74" si="16">(N64/M64)*100</f>
        <v>8.6214255228339738</v>
      </c>
      <c r="P64" s="6"/>
      <c r="Q64" s="5" t="s">
        <v>5</v>
      </c>
      <c r="R64" s="5">
        <f>STDEVP(O63:O65)</f>
        <v>6.7523607092439288</v>
      </c>
      <c r="S64" s="3"/>
      <c r="T64" s="3"/>
      <c r="U64" s="3"/>
      <c r="V64" s="3"/>
      <c r="W64" s="3"/>
      <c r="X64" s="3"/>
      <c r="Y64" s="3"/>
      <c r="Z64" s="3"/>
    </row>
    <row r="65" spans="12:26" x14ac:dyDescent="0.4">
      <c r="L65" s="5" t="s">
        <v>6</v>
      </c>
      <c r="M65" s="5">
        <v>2190</v>
      </c>
      <c r="N65" s="5">
        <v>413</v>
      </c>
      <c r="O65" s="5">
        <f t="shared" si="16"/>
        <v>18.858447488584478</v>
      </c>
      <c r="P65" s="6"/>
      <c r="Q65" s="5" t="s">
        <v>7</v>
      </c>
      <c r="R65" s="5">
        <f>R64/SQRT(3)</f>
        <v>3.8984772731474351</v>
      </c>
      <c r="S65" s="3"/>
      <c r="T65" s="3"/>
      <c r="U65" s="3"/>
      <c r="V65" s="3"/>
      <c r="W65" s="3"/>
      <c r="X65" s="3"/>
      <c r="Y65" s="3"/>
      <c r="Z65" s="3"/>
    </row>
    <row r="66" spans="12:26" x14ac:dyDescent="0.4">
      <c r="L66" s="5" t="s">
        <v>8</v>
      </c>
      <c r="M66" s="5">
        <v>1911</v>
      </c>
      <c r="N66" s="5">
        <v>409</v>
      </c>
      <c r="O66" s="5">
        <f t="shared" si="16"/>
        <v>21.402407116692832</v>
      </c>
      <c r="P66" s="6" t="s">
        <v>9</v>
      </c>
      <c r="Q66" s="5" t="s">
        <v>3</v>
      </c>
      <c r="R66" s="5">
        <f>AVERAGE(O66:O68)</f>
        <v>30.152701564232803</v>
      </c>
      <c r="S66" s="3"/>
      <c r="T66" s="3"/>
      <c r="U66" s="3"/>
      <c r="V66" s="3"/>
      <c r="W66" s="3"/>
      <c r="X66" s="3"/>
      <c r="Y66" s="3"/>
      <c r="Z66" s="3"/>
    </row>
    <row r="67" spans="12:26" x14ac:dyDescent="0.4">
      <c r="L67" s="5" t="s">
        <v>10</v>
      </c>
      <c r="M67" s="5">
        <v>2273</v>
      </c>
      <c r="N67" s="5">
        <v>626</v>
      </c>
      <c r="O67" s="5">
        <f t="shared" si="16"/>
        <v>27.540695116586011</v>
      </c>
      <c r="P67" s="6"/>
      <c r="Q67" s="5" t="s">
        <v>5</v>
      </c>
      <c r="R67" s="5">
        <f>STDEVP(O66:O68)</f>
        <v>8.4160979128089171</v>
      </c>
      <c r="S67" s="5"/>
      <c r="T67" s="5"/>
      <c r="U67" s="5"/>
      <c r="V67" s="5"/>
      <c r="W67" s="5"/>
      <c r="X67" s="5"/>
      <c r="Y67" s="5"/>
      <c r="Z67" s="5"/>
    </row>
    <row r="68" spans="12:26" x14ac:dyDescent="0.4">
      <c r="L68" s="5" t="s">
        <v>11</v>
      </c>
      <c r="M68" s="5">
        <v>2033</v>
      </c>
      <c r="N68" s="5">
        <v>844</v>
      </c>
      <c r="O68" s="5">
        <f t="shared" si="16"/>
        <v>41.515002459419577</v>
      </c>
      <c r="P68" s="6"/>
      <c r="Q68" s="5" t="s">
        <v>7</v>
      </c>
      <c r="R68" s="5">
        <f>R67/SQRT(3)</f>
        <v>4.8590363954864761</v>
      </c>
      <c r="S68" s="5"/>
      <c r="T68" s="5"/>
      <c r="U68" s="5"/>
      <c r="V68" s="5"/>
      <c r="W68" s="5"/>
      <c r="X68" s="5"/>
      <c r="Y68" s="5"/>
      <c r="Z68" s="5"/>
    </row>
    <row r="69" spans="12:26" x14ac:dyDescent="0.4">
      <c r="L69" s="5" t="s">
        <v>12</v>
      </c>
      <c r="M69" s="5">
        <v>2296</v>
      </c>
      <c r="N69" s="5">
        <v>794</v>
      </c>
      <c r="O69" s="5">
        <f t="shared" si="16"/>
        <v>34.581881533101047</v>
      </c>
      <c r="P69" s="6" t="s">
        <v>13</v>
      </c>
      <c r="Q69" s="5" t="s">
        <v>3</v>
      </c>
      <c r="R69" s="5">
        <f>AVERAGE(O69:O71)</f>
        <v>32.885761603713071</v>
      </c>
      <c r="S69" s="5"/>
      <c r="T69" s="5"/>
      <c r="U69" s="5"/>
      <c r="V69" s="5"/>
      <c r="W69" s="5"/>
      <c r="X69" s="5"/>
      <c r="Y69" s="5"/>
      <c r="Z69" s="5"/>
    </row>
    <row r="70" spans="12:26" x14ac:dyDescent="0.4">
      <c r="L70" s="5" t="s">
        <v>14</v>
      </c>
      <c r="M70" s="5">
        <v>2399</v>
      </c>
      <c r="N70" s="5">
        <v>813</v>
      </c>
      <c r="O70" s="5">
        <f t="shared" si="16"/>
        <v>33.889120466861193</v>
      </c>
      <c r="P70" s="6"/>
      <c r="Q70" s="5" t="s">
        <v>5</v>
      </c>
      <c r="R70" s="5">
        <f>STDEVP(O69:O71)</f>
        <v>1.929657791291602</v>
      </c>
      <c r="S70" s="5"/>
      <c r="T70" s="5"/>
      <c r="U70" s="5"/>
      <c r="V70" s="5"/>
      <c r="W70" s="5"/>
      <c r="X70" s="5"/>
      <c r="Y70" s="5"/>
      <c r="Z70" s="5"/>
    </row>
    <row r="71" spans="12:26" x14ac:dyDescent="0.4">
      <c r="L71" s="5" t="s">
        <v>15</v>
      </c>
      <c r="M71" s="5">
        <v>2362</v>
      </c>
      <c r="N71" s="5">
        <v>713</v>
      </c>
      <c r="O71" s="5">
        <f t="shared" si="16"/>
        <v>30.186282811176966</v>
      </c>
      <c r="P71" s="6"/>
      <c r="Q71" s="5" t="s">
        <v>7</v>
      </c>
      <c r="R71" s="5">
        <f>R70/SQRT(3)</f>
        <v>1.1140884452460651</v>
      </c>
      <c r="S71" s="5"/>
      <c r="T71" s="5"/>
      <c r="U71" s="5"/>
      <c r="V71" s="5"/>
      <c r="W71" s="5"/>
      <c r="X71" s="5"/>
      <c r="Y71" s="5"/>
      <c r="Z71" s="5"/>
    </row>
    <row r="72" spans="12:26" x14ac:dyDescent="0.4">
      <c r="L72" s="5" t="s">
        <v>16</v>
      </c>
      <c r="M72" s="5">
        <v>2409</v>
      </c>
      <c r="N72" s="5">
        <v>754</v>
      </c>
      <c r="O72" s="5">
        <f t="shared" si="16"/>
        <v>31.299294312992942</v>
      </c>
      <c r="P72" s="6" t="s">
        <v>17</v>
      </c>
      <c r="Q72" s="5" t="s">
        <v>3</v>
      </c>
      <c r="R72" s="5">
        <f>AVERAGE(O72:O74)</f>
        <v>32.393287424534037</v>
      </c>
      <c r="S72" s="5"/>
      <c r="T72" s="5"/>
      <c r="U72" s="5"/>
      <c r="V72" s="5"/>
      <c r="W72" s="5"/>
      <c r="X72" s="5"/>
      <c r="Y72" s="5"/>
      <c r="Z72" s="5"/>
    </row>
    <row r="73" spans="12:26" x14ac:dyDescent="0.4">
      <c r="L73" s="5" t="s">
        <v>18</v>
      </c>
      <c r="M73" s="5">
        <v>2556</v>
      </c>
      <c r="N73" s="5">
        <v>861</v>
      </c>
      <c r="O73" s="5">
        <f t="shared" si="16"/>
        <v>33.685446009389672</v>
      </c>
      <c r="P73" s="6"/>
      <c r="Q73" s="5" t="s">
        <v>5</v>
      </c>
      <c r="R73" s="5">
        <f>STDEVP(O72:O74)</f>
        <v>0.98416873406434635</v>
      </c>
      <c r="S73" s="5"/>
      <c r="T73" s="5"/>
      <c r="U73" s="5"/>
      <c r="V73" s="5"/>
      <c r="W73" s="5"/>
      <c r="X73" s="5"/>
      <c r="Y73" s="5"/>
      <c r="Z73" s="5"/>
    </row>
    <row r="74" spans="12:26" x14ac:dyDescent="0.4">
      <c r="L74" s="5" t="s">
        <v>19</v>
      </c>
      <c r="M74" s="5">
        <v>2050</v>
      </c>
      <c r="N74" s="5">
        <v>660</v>
      </c>
      <c r="O74" s="5">
        <f t="shared" si="16"/>
        <v>32.195121951219512</v>
      </c>
      <c r="P74" s="6"/>
      <c r="Q74" s="5" t="s">
        <v>7</v>
      </c>
      <c r="R74" s="5">
        <f>R73/SQRT(3)</f>
        <v>0.56821008354006364</v>
      </c>
      <c r="S74" s="5"/>
      <c r="T74" s="5"/>
      <c r="U74" s="5"/>
      <c r="V74" s="5"/>
      <c r="W74" s="5"/>
      <c r="X74" s="5"/>
      <c r="Y74" s="5"/>
      <c r="Z74" s="5"/>
    </row>
    <row r="75" spans="12:26" x14ac:dyDescent="0.4">
      <c r="P75" s="2"/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28EB1-A99B-47C3-97D8-57393EFFDD5B}">
  <dimension ref="A1:AC42"/>
  <sheetViews>
    <sheetView zoomScale="70" zoomScaleNormal="70" workbookViewId="0">
      <selection activeCell="B1" sqref="B1"/>
    </sheetView>
  </sheetViews>
  <sheetFormatPr defaultRowHeight="18.75" x14ac:dyDescent="0.4"/>
  <sheetData>
    <row r="1" spans="1:26" x14ac:dyDescent="0.4">
      <c r="A1" s="1" t="s">
        <v>47</v>
      </c>
    </row>
    <row r="2" spans="1:26" x14ac:dyDescent="0.4">
      <c r="A2" s="7" t="s">
        <v>32</v>
      </c>
      <c r="E2" s="1" t="s">
        <v>42</v>
      </c>
      <c r="I2" s="1" t="s">
        <v>43</v>
      </c>
      <c r="J2" s="1"/>
      <c r="K2" s="1"/>
      <c r="L2" s="1"/>
    </row>
    <row r="3" spans="1:26" x14ac:dyDescent="0.4">
      <c r="A3" s="1" t="s">
        <v>33</v>
      </c>
      <c r="B3" s="8"/>
      <c r="C3" s="8" t="s">
        <v>34</v>
      </c>
      <c r="E3" s="1" t="s">
        <v>33</v>
      </c>
      <c r="F3" s="8"/>
      <c r="G3" s="8" t="s">
        <v>34</v>
      </c>
      <c r="I3" s="1" t="s">
        <v>33</v>
      </c>
      <c r="J3" s="1"/>
      <c r="K3" s="1"/>
      <c r="L3" s="1"/>
    </row>
    <row r="4" spans="1:26" x14ac:dyDescent="0.4">
      <c r="A4" s="2" t="s">
        <v>2</v>
      </c>
      <c r="B4" s="2">
        <v>1</v>
      </c>
      <c r="C4" s="2">
        <v>6.9843260000000003</v>
      </c>
      <c r="E4" s="2" t="s">
        <v>2</v>
      </c>
      <c r="F4" s="2">
        <v>1</v>
      </c>
      <c r="G4" s="2">
        <v>269.54425800000001</v>
      </c>
      <c r="I4" s="2" t="s">
        <v>2</v>
      </c>
      <c r="J4" s="2">
        <f>C4/G4</f>
        <v>2.5911611146248199E-2</v>
      </c>
      <c r="K4" s="2"/>
      <c r="L4" s="2" t="s">
        <v>2</v>
      </c>
      <c r="M4" t="s">
        <v>3</v>
      </c>
      <c r="N4">
        <f>AVERAGE(J4:J6)</f>
        <v>2.6568209595288158E-2</v>
      </c>
      <c r="P4" s="9"/>
      <c r="Q4" s="9"/>
      <c r="R4" s="9"/>
      <c r="S4" s="9"/>
      <c r="T4" s="9"/>
      <c r="U4" s="9"/>
      <c r="V4" s="10"/>
      <c r="W4" s="10"/>
      <c r="X4" s="10"/>
      <c r="Y4" s="9"/>
      <c r="Z4" s="10"/>
    </row>
    <row r="5" spans="1:26" x14ac:dyDescent="0.2">
      <c r="A5" s="2"/>
      <c r="B5" s="2">
        <v>2</v>
      </c>
      <c r="C5" s="2">
        <v>5.0488200000000001</v>
      </c>
      <c r="E5" s="2"/>
      <c r="F5" s="2">
        <v>2</v>
      </c>
      <c r="G5" s="2">
        <v>196.29673</v>
      </c>
      <c r="I5" s="2"/>
      <c r="J5" s="2">
        <f t="shared" ref="J5:J15" si="0">C5/G5</f>
        <v>2.5720346946176843E-2</v>
      </c>
      <c r="K5" s="2"/>
      <c r="L5" s="2"/>
      <c r="M5" t="s">
        <v>5</v>
      </c>
      <c r="N5">
        <f>STDEVP(J4:J6)</f>
        <v>1.0666764256152944E-3</v>
      </c>
      <c r="P5" s="9"/>
      <c r="Q5" s="11" t="s">
        <v>35</v>
      </c>
      <c r="R5" s="11" t="s">
        <v>36</v>
      </c>
      <c r="S5" s="11" t="s">
        <v>37</v>
      </c>
      <c r="T5" s="11" t="s">
        <v>38</v>
      </c>
      <c r="U5" s="9"/>
      <c r="V5" s="9"/>
      <c r="W5" s="11" t="s">
        <v>35</v>
      </c>
      <c r="X5" s="11" t="s">
        <v>36</v>
      </c>
      <c r="Y5" s="11" t="s">
        <v>37</v>
      </c>
      <c r="Z5" s="11" t="s">
        <v>38</v>
      </c>
    </row>
    <row r="6" spans="1:26" x14ac:dyDescent="0.4">
      <c r="A6" s="2"/>
      <c r="B6" s="2">
        <v>3</v>
      </c>
      <c r="C6" s="2">
        <v>4.6454769999999996</v>
      </c>
      <c r="E6" s="2"/>
      <c r="F6" s="2">
        <v>3</v>
      </c>
      <c r="G6" s="2">
        <v>165.48040800000001</v>
      </c>
      <c r="I6" s="2"/>
      <c r="J6" s="2">
        <f t="shared" si="0"/>
        <v>2.8072670693439428E-2</v>
      </c>
      <c r="K6" s="2"/>
      <c r="L6" s="2"/>
      <c r="M6" t="s">
        <v>7</v>
      </c>
      <c r="N6">
        <f>N5/SQRT(3)</f>
        <v>6.1584592146721813E-4</v>
      </c>
      <c r="P6" s="9">
        <v>1</v>
      </c>
      <c r="Q6">
        <v>2.5911611146248199E-2</v>
      </c>
      <c r="R6">
        <v>8.5749059098380292E-2</v>
      </c>
      <c r="S6">
        <v>0.13625097808957604</v>
      </c>
      <c r="T6">
        <v>0.15443447230381346</v>
      </c>
      <c r="U6" s="9"/>
      <c r="V6" s="9">
        <v>1</v>
      </c>
      <c r="W6" s="9">
        <f>Q6/Q9</f>
        <v>0.97528631175973579</v>
      </c>
      <c r="X6" s="9">
        <f>R6/Q9</f>
        <v>3.2275061212099074</v>
      </c>
      <c r="Y6" s="9">
        <f>S6/Q9</f>
        <v>5.1283462515946141</v>
      </c>
      <c r="Z6" s="9">
        <f>T6/Q9</f>
        <v>5.8127542147665947</v>
      </c>
    </row>
    <row r="7" spans="1:26" x14ac:dyDescent="0.4">
      <c r="A7" s="2" t="s">
        <v>9</v>
      </c>
      <c r="B7" s="2">
        <v>1</v>
      </c>
      <c r="C7" s="2">
        <v>7.5357700000000003</v>
      </c>
      <c r="E7" s="2" t="s">
        <v>9</v>
      </c>
      <c r="F7" s="2">
        <v>1</v>
      </c>
      <c r="G7" s="2">
        <v>87.881664000000001</v>
      </c>
      <c r="I7" s="2" t="s">
        <v>9</v>
      </c>
      <c r="J7" s="2">
        <f t="shared" si="0"/>
        <v>8.5749059098380292E-2</v>
      </c>
      <c r="K7" s="2"/>
      <c r="L7" s="2" t="s">
        <v>9</v>
      </c>
      <c r="M7" t="s">
        <v>3</v>
      </c>
      <c r="N7">
        <f>AVERAGE(J7:J9)</f>
        <v>8.8378640609928324E-2</v>
      </c>
      <c r="P7" s="9">
        <v>2</v>
      </c>
      <c r="Q7">
        <v>2.5720346946176843E-2</v>
      </c>
      <c r="R7">
        <v>8.0241501483321626E-2</v>
      </c>
      <c r="S7">
        <v>0.13238462835485784</v>
      </c>
      <c r="T7">
        <v>0.10445477648235317</v>
      </c>
      <c r="U7" s="9"/>
      <c r="V7" s="9">
        <v>2</v>
      </c>
      <c r="W7" s="9">
        <f>Q7/Q9</f>
        <v>0.96808732458728897</v>
      </c>
      <c r="X7" s="9">
        <f>R7/Q9</f>
        <v>3.0202073344660905</v>
      </c>
      <c r="Y7" s="9">
        <f>S7/Q9</f>
        <v>4.9828208363101805</v>
      </c>
      <c r="Z7" s="9">
        <f>T7/Q9</f>
        <v>3.9315700257377579</v>
      </c>
    </row>
    <row r="8" spans="1:26" x14ac:dyDescent="0.4">
      <c r="A8" s="2"/>
      <c r="B8" s="2">
        <v>2</v>
      </c>
      <c r="C8" s="2">
        <v>4.3803549999999998</v>
      </c>
      <c r="E8" s="2"/>
      <c r="F8" s="2">
        <v>2</v>
      </c>
      <c r="G8" s="2">
        <v>54.589644</v>
      </c>
      <c r="I8" s="2"/>
      <c r="J8" s="2">
        <f t="shared" si="0"/>
        <v>8.0241501483321626E-2</v>
      </c>
      <c r="K8" s="2"/>
      <c r="L8" s="2"/>
      <c r="M8" t="s">
        <v>5</v>
      </c>
      <c r="N8">
        <f>STDEVP(J7:J9)</f>
        <v>7.9383038782789451E-3</v>
      </c>
      <c r="P8" s="9">
        <v>3</v>
      </c>
      <c r="Q8">
        <v>2.8072670693439401E-2</v>
      </c>
      <c r="R8">
        <v>9.9145361248083042E-2</v>
      </c>
      <c r="S8">
        <v>0.15556454623099641</v>
      </c>
      <c r="T8">
        <v>0.11352622465795797</v>
      </c>
      <c r="U8" s="9"/>
      <c r="V8" s="9">
        <v>3</v>
      </c>
      <c r="W8" s="9">
        <f>Q8/Q9</f>
        <v>1.0566263636529754</v>
      </c>
      <c r="X8" s="9">
        <f>R8/Q9</f>
        <v>3.7317291137926887</v>
      </c>
      <c r="Y8" s="9">
        <f>S8/Q9</f>
        <v>5.8552890315418802</v>
      </c>
      <c r="Z8" s="9">
        <f>T8/Q9</f>
        <v>4.2730099764830136</v>
      </c>
    </row>
    <row r="9" spans="1:26" x14ac:dyDescent="0.4">
      <c r="A9" s="2"/>
      <c r="B9" s="2">
        <v>3</v>
      </c>
      <c r="C9" s="2">
        <v>6.7543050000000004</v>
      </c>
      <c r="E9" s="2"/>
      <c r="F9" s="2">
        <v>3</v>
      </c>
      <c r="G9" s="2">
        <v>68.125275000000002</v>
      </c>
      <c r="I9" s="2"/>
      <c r="J9" s="2">
        <f t="shared" si="0"/>
        <v>9.9145361248083042E-2</v>
      </c>
      <c r="K9" s="2"/>
      <c r="L9" s="2"/>
      <c r="M9" t="s">
        <v>7</v>
      </c>
      <c r="N9">
        <f>N8/SQRT(3)</f>
        <v>4.5831818810333994E-3</v>
      </c>
      <c r="P9" s="9" t="s">
        <v>39</v>
      </c>
      <c r="Q9" s="9">
        <f>AVERAGE(Q6:Q8)</f>
        <v>2.6568209595288148E-2</v>
      </c>
      <c r="R9" s="9">
        <f>AVERAGE(R6:R8)</f>
        <v>8.8378640609928324E-2</v>
      </c>
      <c r="S9" s="9">
        <f>AVERAGE(S6:S8)</f>
        <v>0.1414000508918101</v>
      </c>
      <c r="T9" s="9">
        <f>AVERAGE(T6:T8)</f>
        <v>0.12413849114804154</v>
      </c>
      <c r="U9" s="9"/>
      <c r="V9" s="9" t="s">
        <v>39</v>
      </c>
      <c r="W9" s="9">
        <f>AVERAGE(W6:W8)</f>
        <v>1</v>
      </c>
      <c r="X9" s="9">
        <f>AVERAGE(X6:X8)</f>
        <v>3.326480856489562</v>
      </c>
      <c r="Y9" s="9">
        <f>AVERAGE(Y6:Y8)</f>
        <v>5.3221520398155588</v>
      </c>
      <c r="Z9" s="9">
        <f>AVERAGE(Z6:Z8)</f>
        <v>4.6724447389957886</v>
      </c>
    </row>
    <row r="10" spans="1:26" x14ac:dyDescent="0.4">
      <c r="A10" s="2" t="s">
        <v>13</v>
      </c>
      <c r="B10" s="2">
        <v>1</v>
      </c>
      <c r="C10" s="2">
        <v>7.8340620000000003</v>
      </c>
      <c r="E10" s="2" t="s">
        <v>13</v>
      </c>
      <c r="F10" s="2">
        <v>1</v>
      </c>
      <c r="G10" s="2">
        <v>57.497290000000007</v>
      </c>
      <c r="I10" s="2" t="s">
        <v>13</v>
      </c>
      <c r="J10" s="2">
        <f t="shared" si="0"/>
        <v>0.13625097808957604</v>
      </c>
      <c r="K10" s="2"/>
      <c r="L10" s="2" t="s">
        <v>13</v>
      </c>
      <c r="M10" t="s">
        <v>3</v>
      </c>
      <c r="N10">
        <f>AVERAGE(J10:J12)</f>
        <v>0.1414000508918101</v>
      </c>
      <c r="P10" s="9" t="s">
        <v>40</v>
      </c>
      <c r="Q10" s="9">
        <f>STDEVP(Q6:Q8)</f>
        <v>1.0666764256152814E-3</v>
      </c>
      <c r="R10" s="9">
        <f>STDEVP(R6:R8)</f>
        <v>7.9383038782789451E-3</v>
      </c>
      <c r="S10" s="9">
        <f>STDEVP(S6:S8)</f>
        <v>1.0139423429635502E-2</v>
      </c>
      <c r="T10" s="9">
        <f>STDEVP(T6:T8)</f>
        <v>2.1740249134479177E-2</v>
      </c>
      <c r="U10" s="9"/>
      <c r="V10" s="9" t="s">
        <v>40</v>
      </c>
      <c r="W10" s="9">
        <f>STDEVP(W6:W8)</f>
        <v>4.0148600220485206E-2</v>
      </c>
      <c r="X10" s="9">
        <f>STDEVP(X6:X8)</f>
        <v>0.29878956840534709</v>
      </c>
      <c r="Y10" s="9">
        <f>STDEVP(Y6:Y8)</f>
        <v>0.38163743752735696</v>
      </c>
      <c r="Z10" s="9">
        <f>STDEVP(Z6:Z8)</f>
        <v>0.81828054903386671</v>
      </c>
    </row>
    <row r="11" spans="1:26" x14ac:dyDescent="0.4">
      <c r="A11" s="2"/>
      <c r="B11" s="2">
        <v>2</v>
      </c>
      <c r="C11" s="2">
        <v>7.2656689999999999</v>
      </c>
      <c r="E11" s="2"/>
      <c r="F11" s="2">
        <v>2</v>
      </c>
      <c r="G11" s="2">
        <v>54.883026000000001</v>
      </c>
      <c r="I11" s="2"/>
      <c r="J11" s="2">
        <f t="shared" si="0"/>
        <v>0.13238462835485784</v>
      </c>
      <c r="K11" s="2"/>
      <c r="L11" s="2"/>
      <c r="M11" t="s">
        <v>5</v>
      </c>
      <c r="N11">
        <f>STDEVP(J10:J12)</f>
        <v>1.0139423429635502E-2</v>
      </c>
      <c r="P11" s="9" t="s">
        <v>41</v>
      </c>
      <c r="Q11" s="9">
        <f>Q10/SQRT(3)</f>
        <v>6.1584592146721054E-4</v>
      </c>
      <c r="R11" s="9">
        <f t="shared" ref="R11:T11" si="1">R10/SQRT(3)</f>
        <v>4.5831818810333994E-3</v>
      </c>
      <c r="S11" s="9">
        <f t="shared" si="1"/>
        <v>5.8539988465276561E-3</v>
      </c>
      <c r="T11" s="9">
        <f t="shared" si="1"/>
        <v>1.2551738690041083E-2</v>
      </c>
      <c r="U11" s="9"/>
      <c r="V11" s="9" t="s">
        <v>41</v>
      </c>
      <c r="W11" s="9">
        <f>W10/SQRT(3)</f>
        <v>2.3179805144883804E-2</v>
      </c>
      <c r="X11" s="9">
        <f t="shared" ref="X11:Z11" si="2">X10/SQRT(3)</f>
        <v>0.17250623774987925</v>
      </c>
      <c r="Y11" s="9">
        <f t="shared" si="2"/>
        <v>0.22033847728925854</v>
      </c>
      <c r="Z11" s="9">
        <f t="shared" si="2"/>
        <v>0.47243449525733772</v>
      </c>
    </row>
    <row r="12" spans="1:26" x14ac:dyDescent="0.4">
      <c r="A12" s="2"/>
      <c r="B12" s="2">
        <v>3</v>
      </c>
      <c r="C12" s="2">
        <v>7.6301839999999999</v>
      </c>
      <c r="E12" s="2"/>
      <c r="F12" s="2">
        <v>3</v>
      </c>
      <c r="G12" s="2">
        <v>49.048347999999997</v>
      </c>
      <c r="I12" s="2"/>
      <c r="J12" s="2">
        <f t="shared" si="0"/>
        <v>0.15556454623099641</v>
      </c>
      <c r="K12" s="2"/>
      <c r="L12" s="2"/>
      <c r="M12" t="s">
        <v>7</v>
      </c>
      <c r="N12">
        <f>N11/SQRT(3)</f>
        <v>5.8539988465276561E-3</v>
      </c>
    </row>
    <row r="13" spans="1:26" x14ac:dyDescent="0.4">
      <c r="A13" s="2" t="s">
        <v>17</v>
      </c>
      <c r="B13" s="2">
        <v>1</v>
      </c>
      <c r="C13" s="2">
        <v>10.726134</v>
      </c>
      <c r="E13" s="2" t="s">
        <v>17</v>
      </c>
      <c r="F13" s="2">
        <v>1</v>
      </c>
      <c r="G13" s="2">
        <v>69.454273000000001</v>
      </c>
      <c r="I13" s="2" t="s">
        <v>17</v>
      </c>
      <c r="J13" s="2">
        <f>C13/G13</f>
        <v>0.15443447230381346</v>
      </c>
      <c r="K13" s="2"/>
      <c r="L13" s="2" t="s">
        <v>17</v>
      </c>
      <c r="M13" t="s">
        <v>3</v>
      </c>
      <c r="N13">
        <f>AVERAGE(J13:J15)</f>
        <v>0.12413849114804154</v>
      </c>
    </row>
    <row r="14" spans="1:26" x14ac:dyDescent="0.4">
      <c r="A14" s="2"/>
      <c r="B14" s="2">
        <v>2</v>
      </c>
      <c r="C14" s="2">
        <v>8.9846190000000004</v>
      </c>
      <c r="E14" s="2"/>
      <c r="F14" s="2">
        <v>2</v>
      </c>
      <c r="G14" s="2">
        <v>86.014438999999996</v>
      </c>
      <c r="I14" s="2"/>
      <c r="J14" s="2">
        <f t="shared" si="0"/>
        <v>0.10445477648235317</v>
      </c>
      <c r="K14" s="2"/>
      <c r="L14" s="2"/>
      <c r="M14" t="s">
        <v>5</v>
      </c>
      <c r="N14">
        <f>STDEVP(J13:J15)</f>
        <v>2.1740249134479177E-2</v>
      </c>
    </row>
    <row r="15" spans="1:26" x14ac:dyDescent="0.4">
      <c r="A15" s="2"/>
      <c r="B15" s="2">
        <v>3</v>
      </c>
      <c r="C15" s="2">
        <v>9.1842549999999985</v>
      </c>
      <c r="E15" s="2"/>
      <c r="F15" s="2">
        <v>3</v>
      </c>
      <c r="G15" s="2">
        <v>80.899853999999991</v>
      </c>
      <c r="I15" s="2"/>
      <c r="J15" s="2">
        <f t="shared" si="0"/>
        <v>0.11352622465795797</v>
      </c>
      <c r="K15" s="2"/>
      <c r="L15" s="2"/>
      <c r="M15" t="s">
        <v>7</v>
      </c>
      <c r="N15">
        <f>N14/SQRT(3)</f>
        <v>1.2551738690041083E-2</v>
      </c>
    </row>
    <row r="18" spans="1:29" x14ac:dyDescent="0.25">
      <c r="A18" s="14" t="s">
        <v>48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x14ac:dyDescent="0.2">
      <c r="A19" t="s">
        <v>44</v>
      </c>
      <c r="B19" s="9"/>
      <c r="C19" s="9"/>
      <c r="D19" s="9"/>
      <c r="E19" s="9"/>
      <c r="F19" s="11" t="s">
        <v>45</v>
      </c>
      <c r="G19" s="9"/>
      <c r="H19" s="9"/>
      <c r="I19" s="9"/>
      <c r="J19" s="9"/>
      <c r="K19" s="9"/>
      <c r="L19" s="9" t="s">
        <v>50</v>
      </c>
      <c r="M19" s="9"/>
      <c r="N19" s="9"/>
      <c r="O19" s="9"/>
      <c r="P19" s="9"/>
      <c r="Q19" s="9"/>
      <c r="R19" s="9" t="s">
        <v>51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x14ac:dyDescent="0.2">
      <c r="A20" s="11" t="s">
        <v>35</v>
      </c>
      <c r="B20" s="11" t="s">
        <v>36</v>
      </c>
      <c r="C20" s="11" t="s">
        <v>37</v>
      </c>
      <c r="D20" s="11" t="s">
        <v>38</v>
      </c>
      <c r="E20" s="11"/>
      <c r="F20" s="11" t="s">
        <v>35</v>
      </c>
      <c r="G20" s="11" t="s">
        <v>36</v>
      </c>
      <c r="H20" s="11" t="s">
        <v>37</v>
      </c>
      <c r="I20" s="11" t="s">
        <v>38</v>
      </c>
      <c r="J20" s="11"/>
      <c r="K20" s="9"/>
      <c r="L20" s="11" t="s">
        <v>35</v>
      </c>
      <c r="M20" s="11" t="s">
        <v>36</v>
      </c>
      <c r="N20" s="11" t="s">
        <v>37</v>
      </c>
      <c r="O20" s="11" t="s">
        <v>38</v>
      </c>
      <c r="P20" s="9"/>
      <c r="Q20" s="9"/>
      <c r="R20" s="11" t="s">
        <v>35</v>
      </c>
      <c r="S20" s="11" t="s">
        <v>36</v>
      </c>
      <c r="T20" s="11" t="s">
        <v>37</v>
      </c>
      <c r="U20" s="11" t="s">
        <v>38</v>
      </c>
      <c r="V20" s="9"/>
      <c r="W20" s="9"/>
      <c r="X20" s="9"/>
      <c r="Y20" s="9"/>
      <c r="Z20" s="9"/>
      <c r="AA20" s="9"/>
      <c r="AB20" s="9"/>
      <c r="AC20" s="9"/>
    </row>
    <row r="21" spans="1:29" x14ac:dyDescent="0.4">
      <c r="A21" s="12">
        <v>22.734786987304688</v>
      </c>
      <c r="B21" s="12">
        <v>22.981176376342773</v>
      </c>
      <c r="C21" s="12">
        <v>22.808111190795898</v>
      </c>
      <c r="D21" s="12">
        <v>22.757740020751953</v>
      </c>
      <c r="E21" s="11"/>
      <c r="F21" s="12">
        <v>17.875240325927734</v>
      </c>
      <c r="G21" s="12">
        <v>18.326787948608398</v>
      </c>
      <c r="H21" s="12">
        <v>17.600605010986328</v>
      </c>
      <c r="I21" s="12">
        <v>17.207607269287109</v>
      </c>
      <c r="J21" s="11"/>
      <c r="K21" s="9"/>
      <c r="L21" s="9">
        <f>POWER(2,(F21-A21))*100</f>
        <v>3.4445356948634918</v>
      </c>
      <c r="M21" s="9">
        <f t="shared" ref="M21:O23" si="3">POWER(2,(G21-B21))*100</f>
        <v>3.9709047683183671</v>
      </c>
      <c r="N21" s="9">
        <f t="shared" si="3"/>
        <v>2.7063529664791375</v>
      </c>
      <c r="O21" s="9">
        <f t="shared" si="3"/>
        <v>2.1342415071287397</v>
      </c>
      <c r="P21" s="9"/>
      <c r="Q21" s="9"/>
      <c r="R21" s="9">
        <f>L21/P24</f>
        <v>1.0190734955744796</v>
      </c>
      <c r="S21" s="9">
        <f>M21/P24</f>
        <v>1.1748009488994242</v>
      </c>
      <c r="T21" s="9">
        <f>N21/P24</f>
        <v>0.80068050446420369</v>
      </c>
      <c r="U21" s="9">
        <f>O21/P24</f>
        <v>0.63142006521027627</v>
      </c>
      <c r="V21" s="9"/>
      <c r="W21" s="9"/>
      <c r="X21" s="9"/>
      <c r="Y21" s="9"/>
      <c r="Z21" s="9"/>
      <c r="AA21" s="9"/>
      <c r="AB21" s="9"/>
      <c r="AC21" s="9"/>
    </row>
    <row r="22" spans="1:29" x14ac:dyDescent="0.4">
      <c r="A22" s="12">
        <v>22.622962951660156</v>
      </c>
      <c r="B22" s="12">
        <v>22.802095413208008</v>
      </c>
      <c r="C22" s="12">
        <v>22.465717315673828</v>
      </c>
      <c r="D22" s="12">
        <v>22.838808059692383</v>
      </c>
      <c r="E22" s="11"/>
      <c r="F22" s="12">
        <v>18.418020248413086</v>
      </c>
      <c r="G22" s="12">
        <v>18.118026733398438</v>
      </c>
      <c r="H22" s="12">
        <v>17.237758636474609</v>
      </c>
      <c r="I22" s="12">
        <v>17.748594284057617</v>
      </c>
      <c r="J22" s="11"/>
      <c r="K22" s="9"/>
      <c r="L22" s="9">
        <f t="shared" ref="L22:L23" si="4">POWER(2,(F22-A22))*100</f>
        <v>5.4223321387937746</v>
      </c>
      <c r="M22" s="9">
        <f t="shared" si="3"/>
        <v>3.8900467946419601</v>
      </c>
      <c r="N22" s="9">
        <f t="shared" si="3"/>
        <v>2.6682567789787561</v>
      </c>
      <c r="O22" s="9">
        <f t="shared" si="3"/>
        <v>2.9355735717067977</v>
      </c>
      <c r="P22" s="9"/>
      <c r="Q22" s="9"/>
      <c r="R22" s="9">
        <f>L22/P24</f>
        <v>1.6042089431926772</v>
      </c>
      <c r="S22" s="9">
        <f>M22/P24</f>
        <v>1.1508789387421885</v>
      </c>
      <c r="T22" s="9">
        <f>N22/P24</f>
        <v>0.78940966322369421</v>
      </c>
      <c r="U22" s="9">
        <f>O22/P24</f>
        <v>0.86849592695362188</v>
      </c>
      <c r="V22" s="9"/>
      <c r="W22" s="9"/>
      <c r="X22" s="9"/>
      <c r="Y22" s="9"/>
      <c r="Z22" s="9"/>
      <c r="AA22" s="9"/>
      <c r="AB22" s="9"/>
      <c r="AC22" s="9"/>
    </row>
    <row r="23" spans="1:29" x14ac:dyDescent="0.4">
      <c r="A23" s="12">
        <v>22.375644683837891</v>
      </c>
      <c r="B23" s="12">
        <v>22.706325531005859</v>
      </c>
      <c r="C23" s="12">
        <v>22.438522338867188</v>
      </c>
      <c r="D23" s="12">
        <v>22.622282028198242</v>
      </c>
      <c r="E23" s="11"/>
      <c r="F23" s="12">
        <v>17.783964157104492</v>
      </c>
      <c r="G23" s="12">
        <v>17.72698974609375</v>
      </c>
      <c r="H23" s="12">
        <v>17.399730682373047</v>
      </c>
      <c r="I23" s="12">
        <v>17.577297210693359</v>
      </c>
      <c r="J23" s="11"/>
      <c r="K23" s="9"/>
      <c r="L23" s="9">
        <f t="shared" si="4"/>
        <v>4.1473093511412404</v>
      </c>
      <c r="M23" s="9">
        <f t="shared" si="3"/>
        <v>3.1700825406654656</v>
      </c>
      <c r="N23" s="9">
        <f t="shared" si="3"/>
        <v>3.0420935795136117</v>
      </c>
      <c r="O23" s="9">
        <f t="shared" si="3"/>
        <v>3.029062554711115</v>
      </c>
      <c r="P23" s="9"/>
      <c r="Q23" s="9"/>
      <c r="R23" s="9">
        <f>L23/P24</f>
        <v>1.226990634470323</v>
      </c>
      <c r="S23" s="9">
        <f>M23/P24</f>
        <v>0.93787592353680371</v>
      </c>
      <c r="T23" s="9">
        <f>N23/P24</f>
        <v>0.90001010660523173</v>
      </c>
      <c r="U23" s="9">
        <f>O23/P24</f>
        <v>0.89615484912707566</v>
      </c>
      <c r="V23" s="9"/>
      <c r="W23" s="9"/>
      <c r="X23" s="9"/>
      <c r="Y23" s="9"/>
      <c r="Z23" s="9"/>
      <c r="AA23" s="9"/>
      <c r="AB23" s="9"/>
      <c r="AC23" s="9"/>
    </row>
    <row r="24" spans="1:29" x14ac:dyDescent="0.4">
      <c r="A24" s="9"/>
      <c r="B24" s="9"/>
      <c r="C24" s="9"/>
      <c r="D24" s="9"/>
      <c r="E24" s="9"/>
      <c r="F24" s="9"/>
      <c r="G24" s="9"/>
      <c r="H24" s="9"/>
      <c r="I24" s="9"/>
      <c r="J24" s="9"/>
      <c r="K24" s="9" t="s">
        <v>39</v>
      </c>
      <c r="L24" s="9">
        <f>AVERAGE(L21:L23)</f>
        <v>4.3380590615995027</v>
      </c>
      <c r="M24" s="9">
        <f t="shared" ref="M24:O24" si="5">AVERAGE(M21:M23)</f>
        <v>3.6770113678752643</v>
      </c>
      <c r="N24" s="9">
        <f t="shared" si="5"/>
        <v>2.8055677749905019</v>
      </c>
      <c r="O24" s="9">
        <f t="shared" si="5"/>
        <v>2.6996258778488844</v>
      </c>
      <c r="P24" s="9">
        <f>AVERAGE(L24:O24)</f>
        <v>3.3800660205785382</v>
      </c>
      <c r="Q24" s="9" t="s">
        <v>39</v>
      </c>
      <c r="R24" s="9">
        <f>AVERAGE(R21:R23)</f>
        <v>1.2834243577458266</v>
      </c>
      <c r="S24" s="9">
        <f t="shared" ref="S24:U24" si="6">AVERAGE(S21:S23)</f>
        <v>1.0878519370594721</v>
      </c>
      <c r="T24" s="9">
        <f t="shared" si="6"/>
        <v>0.83003342476437647</v>
      </c>
      <c r="U24" s="9">
        <f t="shared" si="6"/>
        <v>0.79869028043032453</v>
      </c>
      <c r="V24" s="9">
        <f>AVERAGE(R24:U24)</f>
        <v>0.99999999999999989</v>
      </c>
      <c r="W24" s="9"/>
      <c r="X24" s="9"/>
      <c r="Y24" s="9"/>
      <c r="Z24" s="9"/>
      <c r="AA24" s="9"/>
      <c r="AB24" s="9"/>
      <c r="AC24" s="9"/>
    </row>
    <row r="25" spans="1:29" x14ac:dyDescent="0.4">
      <c r="A25" s="9"/>
      <c r="B25" s="9"/>
      <c r="C25" s="9"/>
      <c r="D25" s="9"/>
      <c r="E25" s="9"/>
      <c r="F25" s="9"/>
      <c r="G25" s="9"/>
      <c r="H25" s="9"/>
      <c r="I25" s="9"/>
      <c r="J25" s="9"/>
      <c r="K25" s="9" t="s">
        <v>40</v>
      </c>
      <c r="L25" s="9">
        <f>STDEVP(L21:L23)</f>
        <v>0.81862029555252258</v>
      </c>
      <c r="M25" s="9">
        <f t="shared" ref="M25:O25" si="7">STDEVP(M21:M23)</f>
        <v>0.35996956340686181</v>
      </c>
      <c r="N25" s="9">
        <f t="shared" si="7"/>
        <v>0.16797057684704655</v>
      </c>
      <c r="O25" s="9">
        <f t="shared" si="7"/>
        <v>0.40160483270395247</v>
      </c>
      <c r="P25" s="9"/>
      <c r="Q25" s="9" t="s">
        <v>40</v>
      </c>
      <c r="R25" s="9">
        <f>STDEVP(R21:R23)</f>
        <v>0.24219062307321682</v>
      </c>
      <c r="S25" s="9">
        <f t="shared" ref="S25:U25" si="8">STDEVP(S21:S23)</f>
        <v>0.10649779063938193</v>
      </c>
      <c r="T25" s="9">
        <f t="shared" si="8"/>
        <v>4.9694466269122266E-2</v>
      </c>
      <c r="U25" s="9">
        <f t="shared" si="8"/>
        <v>0.11881567704858437</v>
      </c>
      <c r="V25" s="9"/>
      <c r="W25" s="9"/>
      <c r="X25" s="9"/>
      <c r="Y25" s="9"/>
      <c r="Z25" s="9"/>
      <c r="AA25" s="9"/>
      <c r="AB25" s="9"/>
      <c r="AC25" s="9"/>
    </row>
    <row r="26" spans="1:29" x14ac:dyDescent="0.4">
      <c r="A26" s="9"/>
      <c r="B26" s="9"/>
      <c r="C26" s="9"/>
      <c r="D26" s="9"/>
      <c r="E26" s="9"/>
      <c r="F26" s="9"/>
      <c r="G26" s="9"/>
      <c r="H26" s="9"/>
      <c r="I26" s="9"/>
      <c r="J26" s="9"/>
      <c r="K26" s="9" t="s">
        <v>41</v>
      </c>
      <c r="L26" s="9">
        <f>L25/SQRT(3)</f>
        <v>0.47263064800133997</v>
      </c>
      <c r="M26" s="9">
        <f t="shared" ref="M26:O26" si="9">M25/SQRT(3)</f>
        <v>0.20782852433302373</v>
      </c>
      <c r="N26" s="9">
        <f t="shared" si="9"/>
        <v>9.6977857758579061E-2</v>
      </c>
      <c r="O26" s="9">
        <f t="shared" si="9"/>
        <v>0.23186665826948161</v>
      </c>
      <c r="P26" s="9"/>
      <c r="Q26" s="9" t="s">
        <v>41</v>
      </c>
      <c r="R26" s="9">
        <f>R25/SQRT(3)</f>
        <v>0.13982882142652492</v>
      </c>
      <c r="S26" s="9">
        <f t="shared" ref="S26:U26" si="10">S25/SQRT(3)</f>
        <v>6.1486528093747571E-2</v>
      </c>
      <c r="T26" s="9">
        <f t="shared" si="10"/>
        <v>2.869111347771252E-2</v>
      </c>
      <c r="U26" s="9">
        <f t="shared" si="10"/>
        <v>6.8598263127947826E-2</v>
      </c>
      <c r="V26" s="9"/>
      <c r="W26" s="9"/>
      <c r="X26" s="9"/>
      <c r="Y26" s="9"/>
      <c r="Z26" s="9"/>
      <c r="AA26" s="9"/>
      <c r="AB26" s="9"/>
      <c r="AC26" s="9"/>
    </row>
    <row r="27" spans="1:29" x14ac:dyDescent="0.4">
      <c r="A27" s="9"/>
      <c r="B27" s="9"/>
      <c r="C27" s="9"/>
      <c r="D27" s="9"/>
      <c r="E27" s="9"/>
      <c r="F27" s="12"/>
      <c r="G27" s="12"/>
      <c r="H27" s="12"/>
      <c r="I27" s="12"/>
      <c r="J27" s="9"/>
      <c r="K27" s="9"/>
      <c r="L27" s="9"/>
      <c r="M27" s="9"/>
      <c r="N27" s="9"/>
      <c r="O27" s="9"/>
      <c r="P27" s="9"/>
      <c r="Q27" s="9"/>
      <c r="R27" s="9"/>
      <c r="T27" s="9"/>
      <c r="U27" s="9"/>
      <c r="V27" s="9"/>
      <c r="W27" s="13"/>
      <c r="X27" s="13"/>
      <c r="Y27" s="13"/>
      <c r="Z27" s="13"/>
      <c r="AA27" s="9"/>
      <c r="AB27" s="9"/>
      <c r="AC27" s="9"/>
    </row>
    <row r="28" spans="1:29" x14ac:dyDescent="0.4">
      <c r="A28" s="9"/>
      <c r="B28" s="9"/>
      <c r="C28" s="9"/>
      <c r="D28" s="9"/>
      <c r="E28" s="9"/>
      <c r="F28" s="12"/>
      <c r="G28" s="12"/>
      <c r="H28" s="12"/>
      <c r="I28" s="1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x14ac:dyDescent="0.4">
      <c r="A29" s="9"/>
      <c r="B29" s="9"/>
      <c r="C29" s="9"/>
      <c r="D29" s="9"/>
      <c r="E29" s="9"/>
      <c r="F29" s="12"/>
      <c r="G29" s="12"/>
      <c r="H29" s="12"/>
      <c r="I29" s="1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x14ac:dyDescent="0.4">
      <c r="A30" s="9"/>
      <c r="B30" s="9"/>
      <c r="C30" s="9"/>
      <c r="D30" s="9"/>
      <c r="E30" s="9"/>
      <c r="F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x14ac:dyDescent="0.2">
      <c r="A31" t="s">
        <v>49</v>
      </c>
      <c r="B31" s="9"/>
      <c r="C31" s="9"/>
      <c r="D31" s="9"/>
      <c r="E31" s="9"/>
      <c r="F31" s="11" t="s">
        <v>45</v>
      </c>
      <c r="G31" s="9"/>
      <c r="H31" s="9"/>
      <c r="I31" s="9"/>
      <c r="J31" s="9"/>
      <c r="K31" s="9"/>
      <c r="L31" s="9" t="s">
        <v>50</v>
      </c>
      <c r="M31" s="9"/>
      <c r="N31" s="9"/>
      <c r="O31" s="9"/>
      <c r="P31" s="9"/>
      <c r="Q31" s="9"/>
      <c r="R31" s="9" t="s">
        <v>51</v>
      </c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x14ac:dyDescent="0.2">
      <c r="A32" s="11" t="s">
        <v>35</v>
      </c>
      <c r="B32" s="11" t="s">
        <v>36</v>
      </c>
      <c r="C32" s="11" t="s">
        <v>37</v>
      </c>
      <c r="D32" s="11" t="s">
        <v>38</v>
      </c>
      <c r="E32" s="11"/>
      <c r="F32" s="11" t="s">
        <v>35</v>
      </c>
      <c r="G32" s="11" t="s">
        <v>36</v>
      </c>
      <c r="H32" s="11" t="s">
        <v>37</v>
      </c>
      <c r="I32" s="11" t="s">
        <v>38</v>
      </c>
      <c r="J32" s="11"/>
      <c r="K32" s="9"/>
      <c r="L32" s="11" t="s">
        <v>35</v>
      </c>
      <c r="M32" s="11" t="s">
        <v>36</v>
      </c>
      <c r="N32" s="11" t="s">
        <v>37</v>
      </c>
      <c r="O32" s="11" t="s">
        <v>38</v>
      </c>
      <c r="P32" s="9"/>
      <c r="Q32" s="9"/>
      <c r="R32" s="11" t="s">
        <v>35</v>
      </c>
      <c r="S32" s="11" t="s">
        <v>36</v>
      </c>
      <c r="T32" s="11" t="s">
        <v>37</v>
      </c>
      <c r="U32" s="11" t="s">
        <v>38</v>
      </c>
      <c r="V32" s="9"/>
      <c r="W32" s="9"/>
      <c r="X32" s="9"/>
      <c r="Y32" s="9"/>
      <c r="Z32" s="9"/>
      <c r="AA32" s="9"/>
      <c r="AB32" s="9"/>
      <c r="AC32" s="9"/>
    </row>
    <row r="33" spans="1:29" x14ac:dyDescent="0.4">
      <c r="A33" s="12">
        <v>24.786733627319336</v>
      </c>
      <c r="B33" s="12">
        <v>24.874027252197266</v>
      </c>
      <c r="C33" s="12">
        <v>25.017616271972656</v>
      </c>
      <c r="D33" s="12">
        <v>24.49211311340332</v>
      </c>
      <c r="E33" s="11"/>
      <c r="F33" s="12">
        <v>17.875240325927734</v>
      </c>
      <c r="G33" s="12">
        <v>18.326787948608398</v>
      </c>
      <c r="H33" s="12">
        <v>17.600605010986328</v>
      </c>
      <c r="I33" s="12">
        <v>17.207607269287109</v>
      </c>
      <c r="J33" s="11"/>
      <c r="K33" s="9"/>
      <c r="L33" s="9">
        <f>POWER(2,(F33-A33))*100</f>
        <v>0.83067894269199161</v>
      </c>
      <c r="M33" s="9">
        <f t="shared" ref="M33:O35" si="11">POWER(2,(G33-B33))*100</f>
        <v>1.0692631028080648</v>
      </c>
      <c r="N33" s="9">
        <f t="shared" si="11"/>
        <v>0.5851364226970307</v>
      </c>
      <c r="O33" s="9">
        <f t="shared" si="11"/>
        <v>0.64142404659420671</v>
      </c>
      <c r="P33" s="9"/>
      <c r="Q33" s="9"/>
      <c r="R33" s="9">
        <f>L33/P36</f>
        <v>0.99047783002380163</v>
      </c>
      <c r="S33" s="9">
        <f>M33/P36</f>
        <v>1.2749587636851258</v>
      </c>
      <c r="T33" s="9">
        <f>N33/P36</f>
        <v>0.69769994691648562</v>
      </c>
      <c r="U33" s="9">
        <f>O33/P36</f>
        <v>0.76481570092151163</v>
      </c>
      <c r="V33" s="9"/>
      <c r="W33" s="9"/>
      <c r="X33" s="9"/>
      <c r="Y33" s="9"/>
      <c r="Z33" s="9"/>
      <c r="AA33" s="9"/>
      <c r="AB33" s="9"/>
      <c r="AC33" s="9"/>
    </row>
    <row r="34" spans="1:29" x14ac:dyDescent="0.4">
      <c r="A34" s="12">
        <v>24.655290603637695</v>
      </c>
      <c r="B34" s="12">
        <v>24.773323059082031</v>
      </c>
      <c r="C34" s="12">
        <v>24.130746841430664</v>
      </c>
      <c r="D34" s="12">
        <v>24.893886566162109</v>
      </c>
      <c r="E34" s="11"/>
      <c r="F34" s="12">
        <v>18.418020248413086</v>
      </c>
      <c r="G34" s="12">
        <v>18.118026733398438</v>
      </c>
      <c r="H34" s="12">
        <v>17.237758636474609</v>
      </c>
      <c r="I34" s="12">
        <v>17.748594284057617</v>
      </c>
      <c r="J34" s="11"/>
      <c r="K34" s="9"/>
      <c r="L34" s="9">
        <f t="shared" ref="L34:L35" si="12">POWER(2,(F34-A34))*100</f>
        <v>1.3255451713271194</v>
      </c>
      <c r="M34" s="9">
        <f t="shared" si="11"/>
        <v>0.99210165916544368</v>
      </c>
      <c r="N34" s="9">
        <f t="shared" si="11"/>
        <v>0.84140248542822293</v>
      </c>
      <c r="O34" s="9">
        <f t="shared" si="11"/>
        <v>0.70640326079443783</v>
      </c>
      <c r="P34" s="9"/>
      <c r="Q34" s="9"/>
      <c r="R34" s="9">
        <f>L34/P36</f>
        <v>1.5805421775106123</v>
      </c>
      <c r="S34" s="9">
        <f>M34/P36</f>
        <v>1.1829536636004045</v>
      </c>
      <c r="T34" s="9">
        <f>N34/P36</f>
        <v>1.0032642758979788</v>
      </c>
      <c r="U34" s="9">
        <f>O34/P36</f>
        <v>0.84229505879366728</v>
      </c>
      <c r="V34" s="9"/>
      <c r="W34" s="9"/>
      <c r="X34" s="9"/>
      <c r="Y34" s="9"/>
      <c r="Z34" s="9"/>
      <c r="AA34" s="9"/>
      <c r="AB34" s="9"/>
      <c r="AC34" s="9"/>
    </row>
    <row r="35" spans="1:29" x14ac:dyDescent="0.4">
      <c r="A35" s="12">
        <v>24.463384628295898</v>
      </c>
      <c r="B35" s="12">
        <v>24.817123413085938</v>
      </c>
      <c r="C35" s="12">
        <v>24.468803405761719</v>
      </c>
      <c r="D35" s="12">
        <v>24.916147232055664</v>
      </c>
      <c r="E35" s="11"/>
      <c r="F35" s="12">
        <v>17.783964157104492</v>
      </c>
      <c r="G35" s="12">
        <v>17.72698974609375</v>
      </c>
      <c r="H35" s="12">
        <v>17.399730682373047</v>
      </c>
      <c r="I35" s="12">
        <v>17.577297210693359</v>
      </c>
      <c r="J35" s="11"/>
      <c r="K35" s="9"/>
      <c r="L35" s="9">
        <f t="shared" si="12"/>
        <v>0.97565008005063814</v>
      </c>
      <c r="M35" s="9">
        <f t="shared" si="11"/>
        <v>0.73393414501506204</v>
      </c>
      <c r="N35" s="9">
        <f t="shared" si="11"/>
        <v>0.74472694735543099</v>
      </c>
      <c r="O35" s="9">
        <f t="shared" si="11"/>
        <v>0.61771195965799286</v>
      </c>
      <c r="P35" s="9"/>
      <c r="Q35" s="9"/>
      <c r="R35" s="9">
        <f>L35/P36</f>
        <v>1.1633372708587151</v>
      </c>
      <c r="S35" s="9">
        <f>M35/P36</f>
        <v>0.87512209829115384</v>
      </c>
      <c r="T35" s="9">
        <f>N35/P36</f>
        <v>0.8879911273378287</v>
      </c>
      <c r="U35" s="9">
        <f>O35/P36</f>
        <v>0.73654208616271621</v>
      </c>
      <c r="V35" s="9"/>
      <c r="W35" s="9"/>
      <c r="X35" s="9"/>
      <c r="Y35" s="9"/>
      <c r="Z35" s="9"/>
      <c r="AA35" s="9"/>
      <c r="AB35" s="9"/>
      <c r="AC35" s="9"/>
    </row>
    <row r="36" spans="1:29" x14ac:dyDescent="0.4">
      <c r="A36" s="9"/>
      <c r="B36" s="9"/>
      <c r="C36" s="9"/>
      <c r="D36" s="9"/>
      <c r="E36" s="9"/>
      <c r="F36" s="9"/>
      <c r="G36" s="9"/>
      <c r="H36" s="9"/>
      <c r="I36" s="9"/>
      <c r="J36" s="9"/>
      <c r="K36" s="9" t="s">
        <v>39</v>
      </c>
      <c r="L36" s="9">
        <f>AVERAGE(L33:L35)</f>
        <v>1.0439580646899163</v>
      </c>
      <c r="M36" s="9">
        <f t="shared" ref="M36:O36" si="13">AVERAGE(M33:M35)</f>
        <v>0.9317663023295234</v>
      </c>
      <c r="N36" s="9">
        <f t="shared" si="13"/>
        <v>0.72375528516022813</v>
      </c>
      <c r="O36" s="9">
        <f t="shared" si="13"/>
        <v>0.65517975568221243</v>
      </c>
      <c r="P36" s="9">
        <f>AVERAGE(L36:O36)</f>
        <v>0.83866485196547003</v>
      </c>
      <c r="Q36" s="9" t="s">
        <v>39</v>
      </c>
      <c r="R36" s="9">
        <f>AVERAGE(R33:R35)</f>
        <v>1.2447857594643763</v>
      </c>
      <c r="S36" s="9">
        <f t="shared" ref="S36:U36" si="14">AVERAGE(S33:S35)</f>
        <v>1.1110115085255614</v>
      </c>
      <c r="T36" s="9">
        <f t="shared" si="14"/>
        <v>0.86298511671743106</v>
      </c>
      <c r="U36" s="9">
        <f t="shared" si="14"/>
        <v>0.78121761529263167</v>
      </c>
      <c r="V36" s="9">
        <f>AVERAGE(R36:U36)</f>
        <v>1</v>
      </c>
      <c r="W36" s="9"/>
      <c r="X36" s="9"/>
      <c r="Y36" s="9"/>
      <c r="Z36" s="9"/>
      <c r="AA36" s="9"/>
      <c r="AB36" s="9"/>
      <c r="AC36" s="9"/>
    </row>
    <row r="37" spans="1:29" x14ac:dyDescent="0.4">
      <c r="A37" s="9"/>
      <c r="B37" s="9"/>
      <c r="C37" s="9"/>
      <c r="D37" s="9"/>
      <c r="E37" s="9"/>
      <c r="F37" s="9"/>
      <c r="G37" s="9"/>
      <c r="H37" s="9"/>
      <c r="I37" s="9"/>
      <c r="J37" s="9"/>
      <c r="K37" s="9" t="s">
        <v>40</v>
      </c>
      <c r="L37" s="9">
        <f>STDEVP(L33:L35)</f>
        <v>0.20772198027652064</v>
      </c>
      <c r="M37" s="9">
        <f t="shared" ref="M37:O37" si="15">STDEVP(M33:M35)</f>
        <v>0.1433914082666132</v>
      </c>
      <c r="N37" s="9">
        <f t="shared" si="15"/>
        <v>0.10566592540757601</v>
      </c>
      <c r="O37" s="9">
        <f t="shared" si="15"/>
        <v>3.7491789089561765E-2</v>
      </c>
      <c r="P37" s="9"/>
      <c r="Q37" s="9" t="s">
        <v>40</v>
      </c>
      <c r="R37" s="9">
        <f>STDEVP(R33:R35)</f>
        <v>0.24768175247801189</v>
      </c>
      <c r="S37" s="9">
        <f t="shared" ref="S37:U37" si="16">STDEVP(S33:S35)</f>
        <v>0.17097581701506315</v>
      </c>
      <c r="T37" s="9">
        <f t="shared" si="16"/>
        <v>0.12599302946813609</v>
      </c>
      <c r="U37" s="9">
        <f t="shared" si="16"/>
        <v>4.4704137775295014E-2</v>
      </c>
      <c r="V37" s="9"/>
      <c r="W37" s="9"/>
      <c r="X37" s="9"/>
      <c r="Y37" s="9"/>
      <c r="Z37" s="9"/>
      <c r="AA37" s="9"/>
      <c r="AB37" s="9"/>
      <c r="AC37" s="9"/>
    </row>
    <row r="38" spans="1:29" x14ac:dyDescent="0.4">
      <c r="A38" s="9"/>
      <c r="B38" s="9"/>
      <c r="C38" s="9"/>
      <c r="D38" s="9"/>
      <c r="E38" s="9"/>
      <c r="F38" s="9"/>
      <c r="G38" s="9"/>
      <c r="H38" s="9"/>
      <c r="I38" s="9"/>
      <c r="J38" s="9"/>
      <c r="K38" s="9" t="s">
        <v>41</v>
      </c>
      <c r="L38" s="9">
        <f>L37/SQRT(3)</f>
        <v>0.11992834122925133</v>
      </c>
      <c r="M38" s="9">
        <f t="shared" ref="M38:O38" si="17">M37/SQRT(3)</f>
        <v>8.2787068162208668E-2</v>
      </c>
      <c r="N38" s="9">
        <f t="shared" si="17"/>
        <v>6.1006250478234929E-2</v>
      </c>
      <c r="O38" s="9">
        <f t="shared" si="17"/>
        <v>2.1645894523259161E-2</v>
      </c>
      <c r="P38" s="9"/>
      <c r="Q38" s="9" t="s">
        <v>41</v>
      </c>
      <c r="R38" s="9">
        <f>R37/SQRT(3)</f>
        <v>0.14299912646653842</v>
      </c>
      <c r="S38" s="9">
        <f t="shared" ref="S38:U38" si="18">S37/SQRT(3)</f>
        <v>9.8712933978562914E-2</v>
      </c>
      <c r="T38" s="9">
        <f t="shared" si="18"/>
        <v>7.274210947944483E-2</v>
      </c>
      <c r="U38" s="9">
        <f t="shared" si="18"/>
        <v>2.5809945978456695E-2</v>
      </c>
      <c r="V38" s="9"/>
      <c r="W38" s="9"/>
      <c r="X38" s="9"/>
      <c r="Y38" s="9"/>
      <c r="Z38" s="9"/>
      <c r="AA38" s="9"/>
      <c r="AB38" s="9"/>
      <c r="AC38" s="9"/>
    </row>
    <row r="39" spans="1:29" x14ac:dyDescent="0.4">
      <c r="A39" s="9"/>
      <c r="B39" s="9"/>
      <c r="C39" s="9"/>
      <c r="D39" s="9"/>
      <c r="E39" s="9"/>
      <c r="F39" s="12"/>
      <c r="G39" s="12"/>
      <c r="H39" s="12"/>
      <c r="I39" s="12"/>
      <c r="J39" s="9"/>
      <c r="K39" s="9"/>
      <c r="L39" s="9"/>
      <c r="M39" s="9"/>
      <c r="N39" s="9"/>
      <c r="O39" s="9"/>
      <c r="P39" s="9"/>
      <c r="Q39" s="9"/>
      <c r="R39" s="9"/>
      <c r="T39" s="9"/>
      <c r="U39" s="9"/>
      <c r="V39" s="9"/>
      <c r="W39" s="13"/>
      <c r="X39" s="13"/>
      <c r="Y39" s="13"/>
      <c r="Z39" s="13"/>
      <c r="AA39" s="9"/>
      <c r="AB39" s="9"/>
      <c r="AC39" s="9"/>
    </row>
    <row r="40" spans="1:29" x14ac:dyDescent="0.4">
      <c r="A40" s="9"/>
      <c r="B40" s="9"/>
      <c r="C40" s="9"/>
      <c r="D40" s="9"/>
      <c r="E40" s="9"/>
      <c r="F40" s="12"/>
      <c r="G40" s="12"/>
      <c r="H40" s="12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x14ac:dyDescent="0.4">
      <c r="A41" s="9"/>
      <c r="B41" s="9"/>
      <c r="C41" s="9"/>
      <c r="D41" s="9"/>
      <c r="E41" s="9"/>
      <c r="F41" s="12"/>
      <c r="G41" s="12"/>
      <c r="H41" s="12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x14ac:dyDescent="0.4">
      <c r="A42" s="9"/>
      <c r="B42" s="9"/>
      <c r="C42" s="9"/>
      <c r="D42" s="9"/>
      <c r="E42" s="9"/>
      <c r="F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</sheetData>
  <phoneticPr fontId="2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6EC30-EE03-48A9-9A04-5C9E2325D33A}">
  <dimension ref="A1:AH179"/>
  <sheetViews>
    <sheetView zoomScale="70" zoomScaleNormal="70" workbookViewId="0"/>
  </sheetViews>
  <sheetFormatPr defaultColWidth="8.875" defaultRowHeight="14.25" x14ac:dyDescent="0.4"/>
  <cols>
    <col min="1" max="1" width="8.875" style="9"/>
    <col min="2" max="23" width="8.75" style="9" customWidth="1"/>
    <col min="24" max="16384" width="8.875" style="9"/>
  </cols>
  <sheetData>
    <row r="1" spans="1:34" x14ac:dyDescent="0.2">
      <c r="B1" s="11" t="s">
        <v>52</v>
      </c>
      <c r="H1" s="11" t="s">
        <v>53</v>
      </c>
      <c r="N1" s="9" t="s">
        <v>277</v>
      </c>
      <c r="S1" s="10"/>
      <c r="T1" s="9" t="s">
        <v>51</v>
      </c>
      <c r="U1" s="10"/>
      <c r="W1" s="10"/>
      <c r="Z1" s="11" t="s">
        <v>35</v>
      </c>
      <c r="AA1" s="11" t="s">
        <v>36</v>
      </c>
      <c r="AB1" s="11" t="s">
        <v>37</v>
      </c>
      <c r="AC1" s="11" t="s">
        <v>38</v>
      </c>
      <c r="AE1" s="11" t="s">
        <v>35</v>
      </c>
      <c r="AF1" s="11" t="s">
        <v>36</v>
      </c>
      <c r="AG1" s="11" t="s">
        <v>37</v>
      </c>
      <c r="AH1" s="11" t="s">
        <v>38</v>
      </c>
    </row>
    <row r="2" spans="1:34" x14ac:dyDescent="0.2">
      <c r="B2" s="11" t="s">
        <v>35</v>
      </c>
      <c r="C2" s="11" t="s">
        <v>36</v>
      </c>
      <c r="D2" s="11" t="s">
        <v>37</v>
      </c>
      <c r="E2" s="11" t="s">
        <v>38</v>
      </c>
      <c r="F2" s="11"/>
      <c r="H2" s="11" t="s">
        <v>35</v>
      </c>
      <c r="I2" s="11" t="s">
        <v>36</v>
      </c>
      <c r="J2" s="11" t="s">
        <v>37</v>
      </c>
      <c r="K2" s="11" t="s">
        <v>38</v>
      </c>
      <c r="L2" s="11"/>
      <c r="N2" s="11" t="s">
        <v>35</v>
      </c>
      <c r="O2" s="11" t="s">
        <v>36</v>
      </c>
      <c r="P2" s="11" t="s">
        <v>37</v>
      </c>
      <c r="Q2" s="11" t="s">
        <v>38</v>
      </c>
      <c r="S2" s="10"/>
      <c r="T2" s="11" t="s">
        <v>35</v>
      </c>
      <c r="U2" s="11" t="s">
        <v>36</v>
      </c>
      <c r="V2" s="11" t="s">
        <v>37</v>
      </c>
      <c r="W2" s="11" t="s">
        <v>38</v>
      </c>
      <c r="Y2" s="11" t="s">
        <v>52</v>
      </c>
      <c r="Z2" s="9">
        <v>1.7897933851530894</v>
      </c>
      <c r="AA2" s="9">
        <v>6.4269174275773784</v>
      </c>
      <c r="AB2" s="9">
        <v>7.7842553931706417</v>
      </c>
      <c r="AC2" s="9">
        <v>8.3008659036589751</v>
      </c>
      <c r="AE2" s="9">
        <f>Z2/MEDIAN(Z2:AC2)</f>
        <v>0.25188538732567206</v>
      </c>
      <c r="AF2" s="9">
        <f>AA2/MEDIAN(Z2:AC2)</f>
        <v>0.90448796994350966</v>
      </c>
      <c r="AG2" s="9">
        <f>AB2/MEDIAN(Z2:AC2)</f>
        <v>1.0955120300564902</v>
      </c>
      <c r="AH2" s="9">
        <f>AC2/MEDIAN(Z2:AC2)</f>
        <v>1.1682168682854777</v>
      </c>
    </row>
    <row r="3" spans="1:34" x14ac:dyDescent="0.2">
      <c r="A3" s="9">
        <v>1</v>
      </c>
      <c r="B3" s="11">
        <v>27.116466522216797</v>
      </c>
      <c r="C3" s="11">
        <v>25.836637496948242</v>
      </c>
      <c r="D3" s="11">
        <v>25.514812469482422</v>
      </c>
      <c r="E3" s="11">
        <v>24.662347793579102</v>
      </c>
      <c r="F3" s="11"/>
      <c r="G3" s="9">
        <v>1</v>
      </c>
      <c r="H3" s="11">
        <v>21.22856330871582</v>
      </c>
      <c r="I3" s="11">
        <v>21.163938522338867</v>
      </c>
      <c r="J3" s="11">
        <v>21.242464065551758</v>
      </c>
      <c r="K3" s="11">
        <v>20.98919677734375</v>
      </c>
      <c r="L3" s="11"/>
      <c r="M3" s="9">
        <v>1</v>
      </c>
      <c r="N3" s="9">
        <f>POWER(2,(H3-B3))*100</f>
        <v>1.6887467303260979</v>
      </c>
      <c r="O3" s="9">
        <f t="shared" ref="O3:Q5" si="0">POWER(2,(I3-C3))*100</f>
        <v>3.9208249031149971</v>
      </c>
      <c r="P3" s="9">
        <f t="shared" si="0"/>
        <v>5.1748167890042858</v>
      </c>
      <c r="Q3" s="9">
        <f t="shared" si="0"/>
        <v>7.8391931561790402</v>
      </c>
      <c r="S3" s="9">
        <v>1</v>
      </c>
      <c r="T3" s="9">
        <f>N3/N6</f>
        <v>0.94354283814813156</v>
      </c>
      <c r="U3" s="9">
        <f>O3/N6</f>
        <v>2.1906578355018507</v>
      </c>
      <c r="V3" s="9">
        <f>P3/N6</f>
        <v>2.8912928340952937</v>
      </c>
      <c r="W3" s="9">
        <f>Q3/N6</f>
        <v>4.3799430823734538</v>
      </c>
      <c r="Y3" s="11" t="s">
        <v>54</v>
      </c>
      <c r="Z3" s="9">
        <v>0.91584139753625848</v>
      </c>
      <c r="AA3" s="9">
        <v>1.6749392028278181</v>
      </c>
      <c r="AB3" s="9">
        <v>3.6444802942499699</v>
      </c>
      <c r="AC3" s="9">
        <v>3.0707792818853314</v>
      </c>
      <c r="AE3" s="9">
        <f t="shared" ref="AE3:AE16" si="1">Z3/MEDIAN(Z3:AC3)</f>
        <v>0.38596532874267853</v>
      </c>
      <c r="AF3" s="9">
        <f t="shared" ref="AF3:AF16" si="2">AA3/MEDIAN(Z3:AC3)</f>
        <v>0.70587381372203672</v>
      </c>
      <c r="AG3" s="9">
        <f t="shared" ref="AG3:AG16" si="3">AB3/MEDIAN(Z3:AC3)</f>
        <v>1.5359024375295438</v>
      </c>
      <c r="AH3" s="9">
        <f t="shared" ref="AH3:AH16" si="4">AC3/MEDIAN(Z3:AC3)</f>
        <v>1.2941261862779632</v>
      </c>
    </row>
    <row r="4" spans="1:34" x14ac:dyDescent="0.2">
      <c r="A4" s="9">
        <v>2</v>
      </c>
      <c r="B4" s="11">
        <v>27.206607818603516</v>
      </c>
      <c r="C4" s="11">
        <v>25.37761116027832</v>
      </c>
      <c r="D4" s="11">
        <v>24.637453079223633</v>
      </c>
      <c r="E4" s="11">
        <v>24.977928161621094</v>
      </c>
      <c r="F4" s="11"/>
      <c r="G4" s="9">
        <v>2</v>
      </c>
      <c r="H4" s="11">
        <v>21.20979118347168</v>
      </c>
      <c r="I4" s="11">
        <v>21.270463943481445</v>
      </c>
      <c r="J4" s="11">
        <v>20.928400039672852</v>
      </c>
      <c r="K4" s="11">
        <v>21.36866569519043</v>
      </c>
      <c r="L4" s="11"/>
      <c r="M4" s="9">
        <v>2</v>
      </c>
      <c r="N4" s="9">
        <f t="shared" ref="N4:N5" si="5">POWER(2,(H4-B4))*100</f>
        <v>1.5659515259137846</v>
      </c>
      <c r="O4" s="9">
        <f t="shared" si="0"/>
        <v>5.8026381786333143</v>
      </c>
      <c r="P4" s="9">
        <f t="shared" si="0"/>
        <v>7.6465191336324985</v>
      </c>
      <c r="Q4" s="9">
        <f t="shared" si="0"/>
        <v>8.1941467096077698</v>
      </c>
      <c r="S4" s="9">
        <v>2</v>
      </c>
      <c r="T4" s="10">
        <f>N4/N6</f>
        <v>0.87493424598831082</v>
      </c>
      <c r="U4" s="10">
        <f>O4/N6</f>
        <v>3.2420715300257901</v>
      </c>
      <c r="V4" s="10">
        <f>P4/N6</f>
        <v>4.272291537706435</v>
      </c>
      <c r="W4" s="10">
        <f>Q4/N6</f>
        <v>4.5782640485660782</v>
      </c>
      <c r="Y4" s="11" t="s">
        <v>55</v>
      </c>
      <c r="Z4" s="9">
        <v>6.210753356044175</v>
      </c>
      <c r="AA4" s="9">
        <v>9.7671347585020474</v>
      </c>
      <c r="AB4" s="9">
        <v>5.5358568385657421</v>
      </c>
      <c r="AC4" s="9">
        <v>21.358694581603327</v>
      </c>
      <c r="AE4" s="9">
        <f t="shared" si="1"/>
        <v>0.77741855638479829</v>
      </c>
      <c r="AF4" s="9">
        <f t="shared" si="2"/>
        <v>1.2225814436152018</v>
      </c>
      <c r="AG4" s="9">
        <f t="shared" si="3"/>
        <v>0.69293974258411717</v>
      </c>
      <c r="AH4" s="9">
        <f t="shared" si="4"/>
        <v>2.673531624264966</v>
      </c>
    </row>
    <row r="5" spans="1:34" x14ac:dyDescent="0.2">
      <c r="A5" s="9">
        <v>3</v>
      </c>
      <c r="B5" s="11">
        <v>26.481960296630859</v>
      </c>
      <c r="C5" s="11">
        <v>24.463825225830078</v>
      </c>
      <c r="D5" s="11">
        <v>24.051748275756836</v>
      </c>
      <c r="E5" s="11">
        <v>24.733587265014648</v>
      </c>
      <c r="F5" s="11"/>
      <c r="G5" s="9">
        <v>3</v>
      </c>
      <c r="H5" s="11">
        <v>20.918544769287109</v>
      </c>
      <c r="I5" s="11">
        <v>21.076570510864258</v>
      </c>
      <c r="J5" s="11">
        <v>20.804521560668945</v>
      </c>
      <c r="K5" s="11">
        <v>21.238544464111328</v>
      </c>
      <c r="L5" s="11"/>
      <c r="M5" s="9">
        <v>3</v>
      </c>
      <c r="N5" s="9">
        <f t="shared" si="5"/>
        <v>2.1146818992193861</v>
      </c>
      <c r="O5" s="9">
        <f t="shared" si="0"/>
        <v>9.5572892009838224</v>
      </c>
      <c r="P5" s="9">
        <f t="shared" si="0"/>
        <v>10.531430256875142</v>
      </c>
      <c r="Q5" s="9">
        <f t="shared" si="0"/>
        <v>8.8692578451901145</v>
      </c>
      <c r="S5" s="9">
        <v>3</v>
      </c>
      <c r="T5" s="10">
        <f>N5/N6</f>
        <v>1.1815229158635578</v>
      </c>
      <c r="U5" s="10">
        <f>O5/N6</f>
        <v>5.339884078388379</v>
      </c>
      <c r="V5" s="10">
        <f>P5/N6</f>
        <v>5.8841597830435264</v>
      </c>
      <c r="W5" s="10">
        <f>Q5/N6</f>
        <v>4.9554646467930068</v>
      </c>
      <c r="Y5" s="11" t="s">
        <v>56</v>
      </c>
      <c r="Z5" s="9">
        <v>22.208362117306791</v>
      </c>
      <c r="AA5" s="9">
        <v>46.256645201661428</v>
      </c>
      <c r="AB5" s="9">
        <v>51.92917061809937</v>
      </c>
      <c r="AC5" s="9">
        <v>66.605035691396779</v>
      </c>
      <c r="AE5" s="9">
        <f t="shared" si="1"/>
        <v>0.45237414247439917</v>
      </c>
      <c r="AF5" s="9">
        <f t="shared" si="2"/>
        <v>0.94222663050586697</v>
      </c>
      <c r="AG5" s="9">
        <f t="shared" si="3"/>
        <v>1.0577733694941331</v>
      </c>
      <c r="AH5" s="9">
        <f t="shared" si="4"/>
        <v>1.3567140046717809</v>
      </c>
    </row>
    <row r="6" spans="1:34" x14ac:dyDescent="0.2">
      <c r="G6" s="9" t="s">
        <v>39</v>
      </c>
      <c r="H6" s="9">
        <f>AVERAGE(H3:H5)</f>
        <v>21.118966420491535</v>
      </c>
      <c r="I6" s="9">
        <f>AVERAGE(I3:I5)</f>
        <v>21.170324325561523</v>
      </c>
      <c r="J6" s="9">
        <f>AVERAGE(J3:J5)</f>
        <v>20.991795221964519</v>
      </c>
      <c r="K6" s="9">
        <f>AVERAGE(K3:K5)</f>
        <v>21.198802312215168</v>
      </c>
      <c r="M6" s="9" t="s">
        <v>39</v>
      </c>
      <c r="N6" s="9">
        <f>AVERAGE(N3:N5)</f>
        <v>1.7897933851530894</v>
      </c>
      <c r="O6" s="9">
        <f>AVERAGE(O3:O5)</f>
        <v>6.4269174275773784</v>
      </c>
      <c r="P6" s="9">
        <f>AVERAGE(P3:P5)</f>
        <v>7.7842553931706417</v>
      </c>
      <c r="Q6" s="9">
        <f>AVERAGE(Q3:Q5)</f>
        <v>8.3008659036589751</v>
      </c>
      <c r="S6" s="9" t="s">
        <v>39</v>
      </c>
      <c r="T6" s="9">
        <f>AVERAGE(T3:T5)</f>
        <v>1</v>
      </c>
      <c r="U6" s="9">
        <f>AVERAGE(U3:U5)</f>
        <v>3.5908711479720061</v>
      </c>
      <c r="V6" s="9">
        <f>AVERAGE(V3:V5)</f>
        <v>4.3492480516150849</v>
      </c>
      <c r="W6" s="9">
        <f>AVERAGE(W3:W5)</f>
        <v>4.6378905925775129</v>
      </c>
      <c r="Y6" s="11" t="s">
        <v>57</v>
      </c>
      <c r="Z6" s="9">
        <v>3.9422259888411681</v>
      </c>
      <c r="AA6" s="9">
        <v>10.611594423257202</v>
      </c>
      <c r="AB6" s="9">
        <v>10.700810541260529</v>
      </c>
      <c r="AC6" s="9">
        <v>8.9419227935021564</v>
      </c>
      <c r="AE6" s="9">
        <f t="shared" si="1"/>
        <v>0.40322423276997738</v>
      </c>
      <c r="AF6" s="9">
        <f t="shared" si="2"/>
        <v>1.0853898360712295</v>
      </c>
      <c r="AG6" s="9">
        <f t="shared" si="3"/>
        <v>1.0945151629384449</v>
      </c>
      <c r="AH6" s="9">
        <f t="shared" si="4"/>
        <v>0.91461016392877037</v>
      </c>
    </row>
    <row r="7" spans="1:34" x14ac:dyDescent="0.2">
      <c r="G7" s="9" t="s">
        <v>40</v>
      </c>
      <c r="H7" s="9">
        <f>STDEVP(H3:H5)</f>
        <v>0.14192656992303496</v>
      </c>
      <c r="I7" s="9">
        <f>STDEVP(I3:I5)</f>
        <v>7.9285348226591543E-2</v>
      </c>
      <c r="J7" s="9">
        <f>STDEVP(J3:J5)</f>
        <v>0.18432330518069476</v>
      </c>
      <c r="K7" s="9">
        <f>STDEVP(K3:K5)</f>
        <v>0.15744574490055416</v>
      </c>
      <c r="M7" s="9" t="s">
        <v>40</v>
      </c>
      <c r="N7" s="9">
        <f>STDEVP(N3:N5)</f>
        <v>0.23513694660179243</v>
      </c>
      <c r="O7" s="9">
        <f>STDEVP(O3:O5)</f>
        <v>2.3430359053706513</v>
      </c>
      <c r="P7" s="9">
        <f>STDEVP(P3:P5)</f>
        <v>2.1889960284625984</v>
      </c>
      <c r="Q7" s="9">
        <f>STDEVP(Q3:Q5)</f>
        <v>0.4272392426350638</v>
      </c>
      <c r="S7" s="9" t="s">
        <v>40</v>
      </c>
      <c r="T7" s="9">
        <f>STDEVP(T3:T5)</f>
        <v>0.13137658712582567</v>
      </c>
      <c r="U7" s="9">
        <f>STDEVP(U3:U5)</f>
        <v>1.3091097133372425</v>
      </c>
      <c r="V7" s="9">
        <f>STDEVP(V3:V5)</f>
        <v>1.2230439818478605</v>
      </c>
      <c r="W7" s="9">
        <f>STDEVP(W3:W5)</f>
        <v>0.23870869463433614</v>
      </c>
      <c r="Y7" s="11" t="s">
        <v>58</v>
      </c>
      <c r="Z7" s="9">
        <v>2.7438718686335419</v>
      </c>
      <c r="AA7" s="9">
        <v>6.8236883301301949</v>
      </c>
      <c r="AB7" s="9">
        <v>8.0750497361491309</v>
      </c>
      <c r="AC7" s="9">
        <v>10.344149484618287</v>
      </c>
      <c r="AE7" s="9">
        <f t="shared" si="1"/>
        <v>0.36833614450123309</v>
      </c>
      <c r="AF7" s="9">
        <f t="shared" si="2"/>
        <v>0.91600889951537767</v>
      </c>
      <c r="AG7" s="9">
        <f t="shared" si="3"/>
        <v>1.0839911004846225</v>
      </c>
      <c r="AH7" s="9">
        <f t="shared" si="4"/>
        <v>1.3885940458313648</v>
      </c>
    </row>
    <row r="8" spans="1:34" x14ac:dyDescent="0.2">
      <c r="G8" s="9" t="s">
        <v>41</v>
      </c>
      <c r="H8" s="9">
        <f>H7/SQRT(3)</f>
        <v>8.1941343350224474E-2</v>
      </c>
      <c r="I8" s="9">
        <f t="shared" ref="I8:K8" si="6">I7/SQRT(3)</f>
        <v>4.577541714141585E-2</v>
      </c>
      <c r="J8" s="9">
        <f t="shared" si="6"/>
        <v>0.10641910986399566</v>
      </c>
      <c r="K8" s="9">
        <f t="shared" si="6"/>
        <v>9.0901343201096094E-2</v>
      </c>
      <c r="M8" s="9" t="s">
        <v>41</v>
      </c>
      <c r="N8" s="9">
        <f>N7/SQRT(3)</f>
        <v>0.13575637941697152</v>
      </c>
      <c r="O8" s="9">
        <f t="shared" ref="O8:Q8" si="7">O7/SQRT(3)</f>
        <v>1.3527524106867042</v>
      </c>
      <c r="P8" s="9">
        <f t="shared" si="7"/>
        <v>1.263817446287903</v>
      </c>
      <c r="Q8" s="9">
        <f t="shared" si="7"/>
        <v>0.24666669174372594</v>
      </c>
      <c r="S8" s="9" t="s">
        <v>41</v>
      </c>
      <c r="T8" s="9">
        <f>T7/SQRT(3)</f>
        <v>7.5850307942309778E-2</v>
      </c>
      <c r="U8" s="9">
        <f t="shared" ref="U8:W8" si="8">U7/SQRT(3)</f>
        <v>0.75581484539401078</v>
      </c>
      <c r="V8" s="9">
        <f t="shared" si="8"/>
        <v>0.70612477215061409</v>
      </c>
      <c r="W8" s="9">
        <f t="shared" si="8"/>
        <v>0.13781852910503814</v>
      </c>
      <c r="Y8" s="11" t="s">
        <v>59</v>
      </c>
      <c r="Z8" s="9">
        <v>469.8469656209229</v>
      </c>
      <c r="AA8" s="9">
        <v>876.57180464588725</v>
      </c>
      <c r="AB8" s="9">
        <v>750.46307389277047</v>
      </c>
      <c r="AC8" s="9">
        <v>1022.1563890247088</v>
      </c>
      <c r="AE8" s="9">
        <f t="shared" si="1"/>
        <v>0.5775499613664361</v>
      </c>
      <c r="AF8" s="9">
        <f t="shared" si="2"/>
        <v>1.0775083143063184</v>
      </c>
      <c r="AG8" s="9">
        <f t="shared" si="3"/>
        <v>0.92249168569368167</v>
      </c>
      <c r="AH8" s="9">
        <f t="shared" si="4"/>
        <v>1.256465245468827</v>
      </c>
    </row>
    <row r="9" spans="1:34" x14ac:dyDescent="0.2">
      <c r="Y9" s="11" t="s">
        <v>60</v>
      </c>
      <c r="Z9" s="9">
        <v>243.03037427316372</v>
      </c>
      <c r="AA9" s="9">
        <v>454.12520644297371</v>
      </c>
      <c r="AB9" s="9">
        <v>415.59416435637826</v>
      </c>
      <c r="AC9" s="9">
        <v>447.76102716143356</v>
      </c>
      <c r="AE9" s="9">
        <f t="shared" si="1"/>
        <v>0.56299047405021541</v>
      </c>
      <c r="AF9" s="9">
        <f t="shared" si="2"/>
        <v>1.0520008703361221</v>
      </c>
      <c r="AG9" s="9">
        <f t="shared" si="3"/>
        <v>0.96274202886473093</v>
      </c>
      <c r="AH9" s="9">
        <f t="shared" si="4"/>
        <v>1.037257971135269</v>
      </c>
    </row>
    <row r="10" spans="1:34" x14ac:dyDescent="0.4">
      <c r="Y10" s="9" t="s">
        <v>61</v>
      </c>
      <c r="Z10" s="9">
        <v>380.69419231244115</v>
      </c>
      <c r="AA10" s="9">
        <v>681.42266679940167</v>
      </c>
      <c r="AB10" s="9">
        <v>617.37177725002448</v>
      </c>
      <c r="AC10" s="9">
        <v>888.92350165751077</v>
      </c>
      <c r="AE10" s="9">
        <f t="shared" si="1"/>
        <v>0.58622701083552475</v>
      </c>
      <c r="AF10" s="9">
        <f t="shared" si="2"/>
        <v>1.04931564794016</v>
      </c>
      <c r="AG10" s="9">
        <f t="shared" si="3"/>
        <v>0.95068435205984014</v>
      </c>
      <c r="AH10" s="9">
        <f t="shared" si="4"/>
        <v>1.3688440164341855</v>
      </c>
    </row>
    <row r="11" spans="1:34" x14ac:dyDescent="0.2">
      <c r="B11" s="11" t="s">
        <v>54</v>
      </c>
      <c r="H11" s="11" t="s">
        <v>53</v>
      </c>
      <c r="N11" s="9" t="s">
        <v>277</v>
      </c>
      <c r="S11" s="10"/>
      <c r="T11" s="9" t="s">
        <v>51</v>
      </c>
      <c r="U11" s="10"/>
      <c r="W11" s="10"/>
      <c r="Y11" s="11" t="s">
        <v>62</v>
      </c>
      <c r="Z11" s="9">
        <v>10.889949313576095</v>
      </c>
      <c r="AA11" s="9">
        <v>18.871773961179588</v>
      </c>
      <c r="AB11" s="9">
        <v>33.276045880850866</v>
      </c>
      <c r="AC11" s="9">
        <v>23.619612395913464</v>
      </c>
      <c r="AE11" s="9">
        <f t="shared" si="1"/>
        <v>0.51257208800193665</v>
      </c>
      <c r="AF11" s="9">
        <f t="shared" si="2"/>
        <v>0.88826350840065449</v>
      </c>
      <c r="AG11" s="9">
        <f t="shared" si="3"/>
        <v>1.5662490087380321</v>
      </c>
      <c r="AH11" s="9">
        <f t="shared" si="4"/>
        <v>1.1117364915993457</v>
      </c>
    </row>
    <row r="12" spans="1:34" x14ac:dyDescent="0.2">
      <c r="B12" s="11" t="s">
        <v>35</v>
      </c>
      <c r="C12" s="11" t="s">
        <v>36</v>
      </c>
      <c r="D12" s="11" t="s">
        <v>37</v>
      </c>
      <c r="E12" s="11" t="s">
        <v>38</v>
      </c>
      <c r="F12" s="11"/>
      <c r="H12" s="11" t="s">
        <v>35</v>
      </c>
      <c r="I12" s="11" t="s">
        <v>36</v>
      </c>
      <c r="J12" s="11" t="s">
        <v>37</v>
      </c>
      <c r="K12" s="11" t="s">
        <v>38</v>
      </c>
      <c r="L12" s="11"/>
      <c r="N12" s="11" t="s">
        <v>35</v>
      </c>
      <c r="O12" s="11" t="s">
        <v>36</v>
      </c>
      <c r="P12" s="11" t="s">
        <v>37</v>
      </c>
      <c r="Q12" s="11" t="s">
        <v>38</v>
      </c>
      <c r="S12" s="10"/>
      <c r="T12" s="11" t="s">
        <v>35</v>
      </c>
      <c r="U12" s="11" t="s">
        <v>36</v>
      </c>
      <c r="V12" s="11" t="s">
        <v>37</v>
      </c>
      <c r="W12" s="11" t="s">
        <v>38</v>
      </c>
      <c r="Y12" s="11" t="s">
        <v>63</v>
      </c>
      <c r="Z12" s="9">
        <v>225.90252609171515</v>
      </c>
      <c r="AA12" s="9">
        <v>431.62407563258449</v>
      </c>
      <c r="AB12" s="9">
        <v>433.89840263814631</v>
      </c>
      <c r="AC12" s="9">
        <v>453.19108318775483</v>
      </c>
      <c r="AE12" s="9">
        <f t="shared" si="1"/>
        <v>0.52200267875897743</v>
      </c>
      <c r="AF12" s="9">
        <f t="shared" si="2"/>
        <v>0.9973723074066132</v>
      </c>
      <c r="AG12" s="9">
        <f t="shared" si="3"/>
        <v>1.0026276925933868</v>
      </c>
      <c r="AH12" s="9">
        <f t="shared" si="4"/>
        <v>1.0472081189461588</v>
      </c>
    </row>
    <row r="13" spans="1:34" x14ac:dyDescent="0.2">
      <c r="A13" s="9">
        <v>1</v>
      </c>
      <c r="B13" s="11">
        <v>27.133779525756836</v>
      </c>
      <c r="C13" s="11">
        <v>27.559047698974609</v>
      </c>
      <c r="D13" s="11">
        <v>25.653169631958008</v>
      </c>
      <c r="E13" s="11">
        <v>26.811534881591797</v>
      </c>
      <c r="F13" s="11"/>
      <c r="G13" s="9">
        <v>1</v>
      </c>
      <c r="H13" s="11">
        <v>21.22856330871582</v>
      </c>
      <c r="I13" s="11">
        <v>21.163938522338867</v>
      </c>
      <c r="J13" s="11">
        <v>21.242464065551758</v>
      </c>
      <c r="K13" s="11">
        <v>20.98919677734375</v>
      </c>
      <c r="L13" s="11"/>
      <c r="M13" s="9">
        <v>1</v>
      </c>
      <c r="N13" s="9">
        <f>POWER(2,(H13-B13))*100</f>
        <v>1.6686021075489346</v>
      </c>
      <c r="O13" s="9">
        <f t="shared" ref="O13:Q15" si="9">POWER(2,(I13-C13))*100</f>
        <v>1.1881747318773583</v>
      </c>
      <c r="P13" s="9">
        <f t="shared" si="9"/>
        <v>4.7015961542678548</v>
      </c>
      <c r="Q13" s="9">
        <f t="shared" si="9"/>
        <v>1.7672646305805795</v>
      </c>
      <c r="S13" s="9">
        <v>1</v>
      </c>
      <c r="T13" s="9">
        <f>N13/N16</f>
        <v>1.8219334832840137</v>
      </c>
      <c r="U13" s="9">
        <f>O13/N16</f>
        <v>1.2973586202520597</v>
      </c>
      <c r="V13" s="9">
        <f>P13/N16</f>
        <v>5.1336357658823966</v>
      </c>
      <c r="W13" s="9">
        <f>Q13/N16</f>
        <v>1.9296623141678992</v>
      </c>
      <c r="Y13" s="11" t="s">
        <v>64</v>
      </c>
      <c r="Z13" s="9">
        <v>3.4771665437829937</v>
      </c>
      <c r="AA13" s="9">
        <v>5.800291921918614</v>
      </c>
      <c r="AB13" s="9">
        <v>7.7105705387255554</v>
      </c>
      <c r="AC13" s="9">
        <v>8.998197877135377</v>
      </c>
      <c r="AE13" s="9">
        <f t="shared" si="1"/>
        <v>0.51472162549380429</v>
      </c>
      <c r="AF13" s="9">
        <f t="shared" si="2"/>
        <v>0.8586116450839909</v>
      </c>
      <c r="AG13" s="9">
        <f t="shared" si="3"/>
        <v>1.1413883549160091</v>
      </c>
      <c r="AH13" s="9">
        <f t="shared" si="4"/>
        <v>1.3319945937346716</v>
      </c>
    </row>
    <row r="14" spans="1:34" x14ac:dyDescent="0.2">
      <c r="A14" s="9">
        <v>2</v>
      </c>
      <c r="B14" s="11">
        <v>28.586112976074219</v>
      </c>
      <c r="C14" s="11">
        <v>29.112253189086914</v>
      </c>
      <c r="D14" s="11">
        <v>25.335845947265625</v>
      </c>
      <c r="E14" s="11">
        <v>26.100856781005859</v>
      </c>
      <c r="F14" s="11"/>
      <c r="G14" s="9">
        <v>2</v>
      </c>
      <c r="H14" s="11">
        <v>21.20979118347168</v>
      </c>
      <c r="I14" s="11">
        <v>21.270463943481445</v>
      </c>
      <c r="J14" s="11">
        <v>20.928400039672852</v>
      </c>
      <c r="K14" s="11">
        <v>21.36866569519043</v>
      </c>
      <c r="L14" s="11"/>
      <c r="M14" s="9">
        <v>2</v>
      </c>
      <c r="N14" s="9">
        <f t="shared" ref="N14:N15" si="10">POWER(2,(H14-B14))*100</f>
        <v>0.60187441556311128</v>
      </c>
      <c r="O14" s="9">
        <f t="shared" si="9"/>
        <v>0.43589934597140145</v>
      </c>
      <c r="P14" s="9">
        <f t="shared" si="9"/>
        <v>4.7122310600947594</v>
      </c>
      <c r="Q14" s="9">
        <f t="shared" si="9"/>
        <v>3.7624309471296322</v>
      </c>
      <c r="S14" s="9">
        <v>2</v>
      </c>
      <c r="T14" s="10">
        <f>N14/N16</f>
        <v>0.65718192820529586</v>
      </c>
      <c r="U14" s="10">
        <f>O14/N16</f>
        <v>0.475955058533095</v>
      </c>
      <c r="V14" s="10">
        <f>P14/N16</f>
        <v>5.145247935692054</v>
      </c>
      <c r="W14" s="10">
        <f>Q14/N16</f>
        <v>4.1081686821005228</v>
      </c>
      <c r="Y14" s="11" t="s">
        <v>65</v>
      </c>
      <c r="Z14" s="9">
        <v>9.1953641525331964</v>
      </c>
      <c r="AA14" s="9">
        <v>14.328025281752986</v>
      </c>
      <c r="AB14" s="9">
        <v>19.829712674011763</v>
      </c>
      <c r="AC14" s="9">
        <v>20.749369036284701</v>
      </c>
      <c r="AE14" s="9">
        <f t="shared" si="1"/>
        <v>0.53840591929368731</v>
      </c>
      <c r="AF14" s="9">
        <f t="shared" si="2"/>
        <v>0.83893291179340923</v>
      </c>
      <c r="AG14" s="9">
        <f t="shared" si="3"/>
        <v>1.161067088206591</v>
      </c>
      <c r="AH14" s="9">
        <f t="shared" si="4"/>
        <v>1.214914703260253</v>
      </c>
    </row>
    <row r="15" spans="1:34" x14ac:dyDescent="0.2">
      <c r="A15" s="9">
        <v>3</v>
      </c>
      <c r="B15" s="11">
        <v>28.630195617675781</v>
      </c>
      <c r="C15" s="11">
        <v>25.95457649230957</v>
      </c>
      <c r="D15" s="11">
        <v>26.844673156738281</v>
      </c>
      <c r="E15" s="11">
        <v>26.001659393310547</v>
      </c>
      <c r="F15" s="11"/>
      <c r="G15" s="9">
        <v>3</v>
      </c>
      <c r="H15" s="11">
        <v>20.918544769287109</v>
      </c>
      <c r="I15" s="11">
        <v>21.076570510864258</v>
      </c>
      <c r="J15" s="11">
        <v>20.804521560668945</v>
      </c>
      <c r="K15" s="11">
        <v>21.238544464111328</v>
      </c>
      <c r="L15" s="11"/>
      <c r="M15" s="9">
        <v>3</v>
      </c>
      <c r="N15" s="9">
        <f t="shared" si="10"/>
        <v>0.47704766949672966</v>
      </c>
      <c r="O15" s="9">
        <f t="shared" si="9"/>
        <v>3.4007435306346951</v>
      </c>
      <c r="P15" s="9">
        <f t="shared" si="9"/>
        <v>1.5196136683872961</v>
      </c>
      <c r="Q15" s="9">
        <f t="shared" si="9"/>
        <v>3.6826422679457833</v>
      </c>
      <c r="S15" s="9">
        <v>3</v>
      </c>
      <c r="T15" s="10">
        <f>N15/N16</f>
        <v>0.52088458851069042</v>
      </c>
      <c r="U15" s="10">
        <f>O15/N16</f>
        <v>3.7132450441563036</v>
      </c>
      <c r="V15" s="10">
        <f>P15/N16</f>
        <v>1.6592541814284323</v>
      </c>
      <c r="W15" s="10">
        <f>Q15/N16</f>
        <v>4.0210480524822376</v>
      </c>
      <c r="Y15" s="11" t="s">
        <v>66</v>
      </c>
      <c r="Z15" s="9">
        <v>40.006257707302353</v>
      </c>
      <c r="AA15" s="9">
        <v>46.176629375490485</v>
      </c>
      <c r="AB15" s="9">
        <v>29.444091630675398</v>
      </c>
      <c r="AC15" s="9">
        <v>90.609480442331645</v>
      </c>
      <c r="AE15" s="9">
        <f t="shared" si="1"/>
        <v>0.92840374838846529</v>
      </c>
      <c r="AF15" s="9">
        <f t="shared" si="2"/>
        <v>1.0715962516115349</v>
      </c>
      <c r="AG15" s="9">
        <f t="shared" si="3"/>
        <v>0.68329322971948037</v>
      </c>
      <c r="AH15" s="9">
        <f t="shared" si="4"/>
        <v>2.1027255760250023</v>
      </c>
    </row>
    <row r="16" spans="1:34" x14ac:dyDescent="0.2">
      <c r="M16" s="9" t="s">
        <v>39</v>
      </c>
      <c r="N16" s="9">
        <f>AVERAGE(N13:N15)</f>
        <v>0.91584139753625848</v>
      </c>
      <c r="O16" s="9">
        <f>AVERAGE(O13:O15)</f>
        <v>1.6749392028278181</v>
      </c>
      <c r="P16" s="9">
        <f>AVERAGE(P13:P15)</f>
        <v>3.6444802942499699</v>
      </c>
      <c r="Q16" s="9">
        <f>AVERAGE(Q13:Q15)</f>
        <v>3.0707792818853314</v>
      </c>
      <c r="S16" s="9" t="s">
        <v>39</v>
      </c>
      <c r="T16" s="9">
        <f>AVERAGE(T13:T15)</f>
        <v>1</v>
      </c>
      <c r="U16" s="9">
        <f>AVERAGE(U13:U15)</f>
        <v>1.8288529076471527</v>
      </c>
      <c r="V16" s="9">
        <f>AVERAGE(V13:V15)</f>
        <v>3.979379294334294</v>
      </c>
      <c r="W16" s="9">
        <f>AVERAGE(W13:W15)</f>
        <v>3.3529596829168864</v>
      </c>
      <c r="Y16" s="11" t="s">
        <v>67</v>
      </c>
      <c r="Z16" s="9">
        <v>330.24585827470372</v>
      </c>
      <c r="AA16" s="9">
        <v>478.52763219456892</v>
      </c>
      <c r="AB16" s="9">
        <v>547.88109600648693</v>
      </c>
      <c r="AC16" s="9">
        <v>869.88618958691313</v>
      </c>
      <c r="AE16" s="9">
        <f t="shared" si="1"/>
        <v>0.64349775913054041</v>
      </c>
      <c r="AF16" s="9">
        <f t="shared" si="2"/>
        <v>0.93243094889355527</v>
      </c>
      <c r="AG16" s="9">
        <f t="shared" si="3"/>
        <v>1.0675690511064446</v>
      </c>
      <c r="AH16" s="9">
        <f t="shared" si="4"/>
        <v>1.6950093382614284</v>
      </c>
    </row>
    <row r="17" spans="1:23" x14ac:dyDescent="0.4">
      <c r="M17" s="9" t="s">
        <v>40</v>
      </c>
      <c r="N17" s="9">
        <f>STDEVP(N13:N15)</f>
        <v>0.53471608917722024</v>
      </c>
      <c r="O17" s="9">
        <f>STDEVP(O13:O15)</f>
        <v>1.2583799101669575</v>
      </c>
      <c r="P17" s="9">
        <f>STDEVP(P13:P15)</f>
        <v>1.5025138731659584</v>
      </c>
      <c r="Q17" s="9">
        <f>STDEVP(Q13:Q15)</f>
        <v>0.92229944268156483</v>
      </c>
      <c r="S17" s="9" t="s">
        <v>40</v>
      </c>
      <c r="T17" s="9">
        <f>STDEVP(T13:T15)</f>
        <v>0.58385228120904076</v>
      </c>
      <c r="U17" s="9">
        <f>STDEVP(U13:U15)</f>
        <v>1.3740151008156818</v>
      </c>
      <c r="V17" s="9">
        <f>STDEVP(V13:V15)</f>
        <v>1.640583049868604</v>
      </c>
      <c r="W17" s="9">
        <f>STDEVP(W13:W15)</f>
        <v>1.0070514885685218</v>
      </c>
    </row>
    <row r="18" spans="1:23" x14ac:dyDescent="0.4">
      <c r="M18" s="9" t="s">
        <v>41</v>
      </c>
      <c r="N18" s="9">
        <f>N17/SQRT(3)</f>
        <v>0.30871847802649205</v>
      </c>
      <c r="O18" s="9">
        <f t="shared" ref="O18:Q18" si="11">O17/SQRT(3)</f>
        <v>0.72652597987771006</v>
      </c>
      <c r="P18" s="9">
        <f t="shared" si="11"/>
        <v>0.86747678913351334</v>
      </c>
      <c r="Q18" s="9">
        <f t="shared" si="11"/>
        <v>0.53248983150564333</v>
      </c>
      <c r="S18" s="9" t="s">
        <v>41</v>
      </c>
      <c r="T18" s="9">
        <f>T17/SQRT(3)</f>
        <v>0.33708727172301678</v>
      </c>
      <c r="U18" s="9">
        <f t="shared" ref="U18:W18" si="12">U17/SQRT(3)</f>
        <v>0.79328798832654468</v>
      </c>
      <c r="V18" s="9">
        <f t="shared" si="12"/>
        <v>0.94719106546957588</v>
      </c>
      <c r="W18" s="9">
        <f t="shared" si="12"/>
        <v>0.58142144801284945</v>
      </c>
    </row>
    <row r="21" spans="1:23" x14ac:dyDescent="0.2">
      <c r="B21" s="11" t="s">
        <v>55</v>
      </c>
      <c r="H21" s="11" t="s">
        <v>53</v>
      </c>
      <c r="N21" s="9" t="s">
        <v>277</v>
      </c>
      <c r="S21" s="10"/>
      <c r="T21" s="9" t="s">
        <v>51</v>
      </c>
      <c r="U21" s="10"/>
      <c r="W21" s="10"/>
    </row>
    <row r="22" spans="1:23" x14ac:dyDescent="0.2">
      <c r="B22" s="11" t="s">
        <v>35</v>
      </c>
      <c r="C22" s="11" t="s">
        <v>36</v>
      </c>
      <c r="D22" s="11" t="s">
        <v>37</v>
      </c>
      <c r="E22" s="11" t="s">
        <v>38</v>
      </c>
      <c r="F22" s="11"/>
      <c r="H22" s="11" t="s">
        <v>35</v>
      </c>
      <c r="I22" s="11" t="s">
        <v>36</v>
      </c>
      <c r="J22" s="11" t="s">
        <v>37</v>
      </c>
      <c r="K22" s="11" t="s">
        <v>38</v>
      </c>
      <c r="L22" s="11"/>
      <c r="N22" s="11" t="s">
        <v>35</v>
      </c>
      <c r="O22" s="11" t="s">
        <v>36</v>
      </c>
      <c r="P22" s="11" t="s">
        <v>37</v>
      </c>
      <c r="Q22" s="11" t="s">
        <v>38</v>
      </c>
      <c r="S22" s="10"/>
      <c r="T22" s="11" t="s">
        <v>35</v>
      </c>
      <c r="U22" s="11" t="s">
        <v>36</v>
      </c>
      <c r="V22" s="11" t="s">
        <v>37</v>
      </c>
      <c r="W22" s="11" t="s">
        <v>38</v>
      </c>
    </row>
    <row r="23" spans="1:23" x14ac:dyDescent="0.2">
      <c r="A23" s="9">
        <v>1</v>
      </c>
      <c r="B23" s="11">
        <v>24.829940795898438</v>
      </c>
      <c r="C23" s="11">
        <v>24.892856597900391</v>
      </c>
      <c r="D23" s="11">
        <v>25.456228256225586</v>
      </c>
      <c r="E23" s="11">
        <v>23.305562973022461</v>
      </c>
      <c r="F23" s="11"/>
      <c r="G23" s="9">
        <v>1</v>
      </c>
      <c r="H23" s="11">
        <v>21.22856330871582</v>
      </c>
      <c r="I23" s="11">
        <v>21.163938522338867</v>
      </c>
      <c r="J23" s="11">
        <v>21.242464065551758</v>
      </c>
      <c r="K23" s="11">
        <v>20.98919677734375</v>
      </c>
      <c r="L23" s="11"/>
      <c r="M23" s="9">
        <v>1</v>
      </c>
      <c r="N23" s="9">
        <f>POWER(2,(H23-B23))*100</f>
        <v>8.2390540256230906</v>
      </c>
      <c r="O23" s="9">
        <f t="shared" ref="O23:Q25" si="13">POWER(2,(I23-C23))*100</f>
        <v>7.5419527611133059</v>
      </c>
      <c r="P23" s="9">
        <f t="shared" si="13"/>
        <v>5.3892779649267055</v>
      </c>
      <c r="Q23" s="9">
        <f t="shared" si="13"/>
        <v>20.077253113089093</v>
      </c>
      <c r="S23" s="9">
        <v>1</v>
      </c>
      <c r="T23" s="9">
        <f>N23/N26</f>
        <v>1.3265788469292563</v>
      </c>
      <c r="U23" s="9">
        <f>O23/N26</f>
        <v>1.2143378312992634</v>
      </c>
      <c r="V23" s="9">
        <f>P23/N26</f>
        <v>0.86773337403295414</v>
      </c>
      <c r="W23" s="9">
        <f>Q23/N26</f>
        <v>3.2326598662222401</v>
      </c>
    </row>
    <row r="24" spans="1:23" x14ac:dyDescent="0.2">
      <c r="A24" s="9">
        <v>2</v>
      </c>
      <c r="B24" s="11">
        <v>25.381864547729492</v>
      </c>
      <c r="C24" s="11">
        <v>24.985891342163086</v>
      </c>
      <c r="D24" s="11">
        <v>25.307418823242188</v>
      </c>
      <c r="E24" s="11">
        <v>23.76609992980957</v>
      </c>
      <c r="F24" s="11"/>
      <c r="G24" s="9">
        <v>2</v>
      </c>
      <c r="H24" s="11">
        <v>21.20979118347168</v>
      </c>
      <c r="I24" s="11">
        <v>21.270463943481445</v>
      </c>
      <c r="J24" s="11">
        <v>20.928400039672852</v>
      </c>
      <c r="K24" s="11">
        <v>21.36866569519043</v>
      </c>
      <c r="L24" s="11"/>
      <c r="M24" s="9">
        <v>2</v>
      </c>
      <c r="N24" s="9">
        <f t="shared" ref="N24:N25" si="14">POWER(2,(H24-B24))*100</f>
        <v>5.5472887587664603</v>
      </c>
      <c r="O24" s="9">
        <f t="shared" si="13"/>
        <v>7.6128085178923746</v>
      </c>
      <c r="P24" s="9">
        <f t="shared" si="13"/>
        <v>4.8060025242257067</v>
      </c>
      <c r="Q24" s="9">
        <f t="shared" si="13"/>
        <v>18.980182446167916</v>
      </c>
      <c r="S24" s="9">
        <v>2</v>
      </c>
      <c r="T24" s="10">
        <f>N24/N26</f>
        <v>0.8931748599174294</v>
      </c>
      <c r="U24" s="10">
        <f>O24/N26</f>
        <v>1.2257463920192144</v>
      </c>
      <c r="V24" s="10">
        <f>P24/N26</f>
        <v>0.77381957529332668</v>
      </c>
      <c r="W24" s="10">
        <f>Q24/N26</f>
        <v>3.056019351935269</v>
      </c>
    </row>
    <row r="25" spans="1:23" x14ac:dyDescent="0.2">
      <c r="A25" s="9">
        <v>3</v>
      </c>
      <c r="B25" s="11">
        <v>25.28563117980957</v>
      </c>
      <c r="C25" s="11">
        <v>23.898038864135742</v>
      </c>
      <c r="D25" s="11">
        <v>24.767538070678711</v>
      </c>
      <c r="E25" s="11">
        <v>23.237468719482422</v>
      </c>
      <c r="F25" s="11"/>
      <c r="G25" s="9">
        <v>3</v>
      </c>
      <c r="H25" s="11">
        <v>20.918544769287109</v>
      </c>
      <c r="I25" s="11">
        <v>21.076570510864258</v>
      </c>
      <c r="J25" s="11">
        <v>20.804521560668945</v>
      </c>
      <c r="K25" s="11">
        <v>21.238544464111328</v>
      </c>
      <c r="L25" s="11"/>
      <c r="M25" s="9">
        <v>3</v>
      </c>
      <c r="N25" s="9">
        <f t="shared" si="14"/>
        <v>4.8459172837429749</v>
      </c>
      <c r="O25" s="9">
        <f t="shared" si="13"/>
        <v>14.146642996500464</v>
      </c>
      <c r="P25" s="9">
        <f t="shared" si="13"/>
        <v>6.4122900265448122</v>
      </c>
      <c r="Q25" s="9">
        <f t="shared" si="13"/>
        <v>25.018648185552976</v>
      </c>
      <c r="S25" s="9">
        <v>3</v>
      </c>
      <c r="T25" s="10">
        <f>N25/N26</f>
        <v>0.7802462931533144</v>
      </c>
      <c r="U25" s="10">
        <f>O25/N26</f>
        <v>2.2777660270043163</v>
      </c>
      <c r="V25" s="10">
        <f>P25/N26</f>
        <v>1.0324496335544393</v>
      </c>
      <c r="W25" s="10">
        <f>Q25/N26</f>
        <v>4.0282791396321276</v>
      </c>
    </row>
    <row r="26" spans="1:23" x14ac:dyDescent="0.4">
      <c r="M26" s="9" t="s">
        <v>39</v>
      </c>
      <c r="N26" s="9">
        <f>AVERAGE(N23:N25)</f>
        <v>6.210753356044175</v>
      </c>
      <c r="O26" s="9">
        <f>AVERAGE(O23:O25)</f>
        <v>9.7671347585020474</v>
      </c>
      <c r="P26" s="9">
        <f>AVERAGE(P23:P25)</f>
        <v>5.5358568385657421</v>
      </c>
      <c r="Q26" s="9">
        <f>AVERAGE(Q23:Q25)</f>
        <v>21.358694581603327</v>
      </c>
      <c r="S26" s="9" t="s">
        <v>39</v>
      </c>
      <c r="T26" s="9">
        <f>AVERAGE(T23:T25)</f>
        <v>1.0000000000000002</v>
      </c>
      <c r="U26" s="9">
        <f>AVERAGE(U23:U25)</f>
        <v>1.572616750107598</v>
      </c>
      <c r="V26" s="9">
        <f>AVERAGE(V23:V25)</f>
        <v>0.89133419429357341</v>
      </c>
      <c r="W26" s="9">
        <f>AVERAGE(W23:W25)</f>
        <v>3.4389861192632125</v>
      </c>
    </row>
    <row r="27" spans="1:23" x14ac:dyDescent="0.4">
      <c r="M27" s="9" t="s">
        <v>40</v>
      </c>
      <c r="N27" s="9">
        <f>STDEVP(N23:N25)</f>
        <v>1.4625282199339766</v>
      </c>
      <c r="O27" s="9">
        <f>STDEVP(O23:O25)</f>
        <v>3.0969150714422424</v>
      </c>
      <c r="P27" s="9">
        <f>STDEVP(P23:P25)</f>
        <v>0.66390456627168248</v>
      </c>
      <c r="Q27" s="9">
        <f>STDEVP(Q23:Q25)</f>
        <v>2.6264470677263954</v>
      </c>
      <c r="S27" s="9" t="s">
        <v>40</v>
      </c>
      <c r="T27" s="9">
        <f>STDEVP(T23:T25)</f>
        <v>0.23548322338556069</v>
      </c>
      <c r="U27" s="9">
        <f>STDEVP(U23:U25)</f>
        <v>0.49863758772973882</v>
      </c>
      <c r="V27" s="9">
        <f>STDEVP(V23:V25)</f>
        <v>0.10689597995798536</v>
      </c>
      <c r="W27" s="9">
        <f>STDEVP(W23:W25)</f>
        <v>0.42288703433543534</v>
      </c>
    </row>
    <row r="28" spans="1:23" x14ac:dyDescent="0.4">
      <c r="M28" s="9" t="s">
        <v>41</v>
      </c>
      <c r="N28" s="9">
        <f>N27/SQRT(3)</f>
        <v>0.8443910614763056</v>
      </c>
      <c r="O28" s="9">
        <f t="shared" ref="O28:Q28" si="15">O27/SQRT(3)</f>
        <v>1.7880047501545879</v>
      </c>
      <c r="P28" s="9">
        <f t="shared" si="15"/>
        <v>0.38330548005317766</v>
      </c>
      <c r="Q28" s="9">
        <f t="shared" si="15"/>
        <v>1.5163799215641376</v>
      </c>
      <c r="S28" s="9" t="s">
        <v>41</v>
      </c>
      <c r="T28" s="9">
        <f>T27/SQRT(3)</f>
        <v>0.13595630241129425</v>
      </c>
      <c r="U28" s="9">
        <f t="shared" ref="U28:W28" si="16">U27/SQRT(3)</f>
        <v>0.28788854550383036</v>
      </c>
      <c r="V28" s="9">
        <f t="shared" si="16"/>
        <v>6.1716422804031688E-2</v>
      </c>
      <c r="W28" s="9">
        <f t="shared" si="16"/>
        <v>0.24415394311036612</v>
      </c>
    </row>
    <row r="31" spans="1:23" x14ac:dyDescent="0.2">
      <c r="B31" s="11" t="s">
        <v>56</v>
      </c>
      <c r="H31" s="11" t="s">
        <v>53</v>
      </c>
      <c r="N31" s="9" t="s">
        <v>277</v>
      </c>
      <c r="S31" s="10"/>
      <c r="T31" s="9" t="s">
        <v>51</v>
      </c>
      <c r="U31" s="10"/>
      <c r="W31" s="10"/>
    </row>
    <row r="32" spans="1:23" x14ac:dyDescent="0.2">
      <c r="B32" s="11" t="s">
        <v>35</v>
      </c>
      <c r="C32" s="11" t="s">
        <v>36</v>
      </c>
      <c r="D32" s="11" t="s">
        <v>37</v>
      </c>
      <c r="E32" s="11" t="s">
        <v>38</v>
      </c>
      <c r="F32" s="11"/>
      <c r="H32" s="11" t="s">
        <v>35</v>
      </c>
      <c r="I32" s="11" t="s">
        <v>36</v>
      </c>
      <c r="J32" s="11" t="s">
        <v>37</v>
      </c>
      <c r="K32" s="11" t="s">
        <v>38</v>
      </c>
      <c r="L32" s="11"/>
      <c r="N32" s="11" t="s">
        <v>35</v>
      </c>
      <c r="O32" s="11" t="s">
        <v>36</v>
      </c>
      <c r="P32" s="11" t="s">
        <v>37</v>
      </c>
      <c r="Q32" s="11" t="s">
        <v>38</v>
      </c>
      <c r="S32" s="10"/>
      <c r="T32" s="11" t="s">
        <v>35</v>
      </c>
      <c r="U32" s="11" t="s">
        <v>36</v>
      </c>
      <c r="V32" s="11" t="s">
        <v>37</v>
      </c>
      <c r="W32" s="11" t="s">
        <v>38</v>
      </c>
    </row>
    <row r="33" spans="1:23" x14ac:dyDescent="0.2">
      <c r="A33" s="9">
        <v>1</v>
      </c>
      <c r="B33" s="11">
        <v>23.461942672729492</v>
      </c>
      <c r="C33" s="11">
        <v>22.033023834228516</v>
      </c>
      <c r="D33" s="11">
        <v>22.099472045898438</v>
      </c>
      <c r="E33" s="11">
        <v>21.703763961791992</v>
      </c>
      <c r="F33" s="11"/>
      <c r="G33" s="9">
        <v>1</v>
      </c>
      <c r="H33" s="11">
        <v>21.22856330871582</v>
      </c>
      <c r="I33" s="11">
        <v>21.163938522338867</v>
      </c>
      <c r="J33" s="11">
        <v>21.242464065551758</v>
      </c>
      <c r="K33" s="11">
        <v>20.98919677734375</v>
      </c>
      <c r="L33" s="11"/>
      <c r="M33" s="9">
        <v>1</v>
      </c>
      <c r="N33" s="9">
        <f>POWER(2,(H33-B33))*100</f>
        <v>21.266000499163141</v>
      </c>
      <c r="O33" s="9">
        <f t="shared" ref="O33:Q35" si="17">POWER(2,(I33-C33))*100</f>
        <v>54.749385910422731</v>
      </c>
      <c r="P33" s="9">
        <f t="shared" si="17"/>
        <v>55.209636962177591</v>
      </c>
      <c r="Q33" s="9">
        <f t="shared" si="17"/>
        <v>60.938792376756901</v>
      </c>
      <c r="S33" s="9">
        <v>1</v>
      </c>
      <c r="T33" s="9">
        <f>N33/N36</f>
        <v>0.95756726168431505</v>
      </c>
      <c r="U33" s="9">
        <f>O33/N36</f>
        <v>2.4652599602451994</v>
      </c>
      <c r="V33" s="9">
        <f>P33/N36</f>
        <v>2.4859841833699741</v>
      </c>
      <c r="W33" s="9">
        <f>Q33/N36</f>
        <v>2.7439570759370771</v>
      </c>
    </row>
    <row r="34" spans="1:23" x14ac:dyDescent="0.2">
      <c r="A34" s="9">
        <v>2</v>
      </c>
      <c r="B34" s="11">
        <v>23.430896759033203</v>
      </c>
      <c r="C34" s="11">
        <v>22.518125534057617</v>
      </c>
      <c r="D34" s="11">
        <v>21.737001419067383</v>
      </c>
      <c r="E34" s="11">
        <v>21.892040252685547</v>
      </c>
      <c r="F34" s="11"/>
      <c r="G34" s="9">
        <v>2</v>
      </c>
      <c r="H34" s="11">
        <v>21.20979118347168</v>
      </c>
      <c r="I34" s="11">
        <v>21.270463943481445</v>
      </c>
      <c r="J34" s="11">
        <v>20.928400039672852</v>
      </c>
      <c r="K34" s="11">
        <v>21.36866569519043</v>
      </c>
      <c r="L34" s="11"/>
      <c r="M34" s="9">
        <v>2</v>
      </c>
      <c r="N34" s="9">
        <f t="shared" ref="N34:N35" si="18">POWER(2,(H34-B34))*100</f>
        <v>21.447693673872642</v>
      </c>
      <c r="O34" s="9">
        <f t="shared" si="17"/>
        <v>42.113024870503097</v>
      </c>
      <c r="P34" s="9">
        <f t="shared" si="17"/>
        <v>57.093508270461982</v>
      </c>
      <c r="Q34" s="9">
        <f t="shared" si="17"/>
        <v>69.574254137148657</v>
      </c>
      <c r="S34" s="9">
        <v>2</v>
      </c>
      <c r="T34" s="10">
        <f>N34/N36</f>
        <v>0.96574855725891795</v>
      </c>
      <c r="U34" s="10">
        <f>O34/N36</f>
        <v>1.8962688309951847</v>
      </c>
      <c r="V34" s="10">
        <f>P34/N36</f>
        <v>2.5708112993154724</v>
      </c>
      <c r="W34" s="10">
        <f>Q34/N36</f>
        <v>3.1327953754378863</v>
      </c>
    </row>
    <row r="35" spans="1:23" x14ac:dyDescent="0.2">
      <c r="A35" s="9">
        <v>3</v>
      </c>
      <c r="B35" s="11">
        <v>22.98277473449707</v>
      </c>
      <c r="C35" s="11">
        <v>22.331289291381836</v>
      </c>
      <c r="D35" s="11">
        <v>22.005952835083008</v>
      </c>
      <c r="E35" s="11">
        <v>21.767574310302734</v>
      </c>
      <c r="F35" s="11"/>
      <c r="G35" s="9">
        <v>3</v>
      </c>
      <c r="H35" s="11">
        <v>20.918544769287109</v>
      </c>
      <c r="I35" s="11">
        <v>21.076570510864258</v>
      </c>
      <c r="J35" s="11">
        <v>20.804521560668945</v>
      </c>
      <c r="K35" s="11">
        <v>21.238544464111328</v>
      </c>
      <c r="L35" s="11"/>
      <c r="M35" s="9">
        <v>3</v>
      </c>
      <c r="N35" s="9">
        <f t="shared" si="18"/>
        <v>23.911392178884594</v>
      </c>
      <c r="O35" s="9">
        <f t="shared" si="17"/>
        <v>41.907524824058449</v>
      </c>
      <c r="P35" s="9">
        <f t="shared" si="17"/>
        <v>43.484366621658552</v>
      </c>
      <c r="Q35" s="9">
        <f t="shared" si="17"/>
        <v>69.302060560284772</v>
      </c>
      <c r="S35" s="9">
        <v>3</v>
      </c>
      <c r="T35" s="10">
        <f>N35/N36</f>
        <v>1.0766841810567671</v>
      </c>
      <c r="U35" s="10">
        <f>O35/N36</f>
        <v>1.8870155575948695</v>
      </c>
      <c r="V35" s="10">
        <f>P35/N36</f>
        <v>1.9580177228725728</v>
      </c>
      <c r="W35" s="10">
        <f>Q35/N36</f>
        <v>3.1205390201323429</v>
      </c>
    </row>
    <row r="36" spans="1:23" x14ac:dyDescent="0.4">
      <c r="M36" s="9" t="s">
        <v>39</v>
      </c>
      <c r="N36" s="9">
        <f>AVERAGE(N33:N35)</f>
        <v>22.208362117306791</v>
      </c>
      <c r="O36" s="9">
        <f>AVERAGE(O33:O35)</f>
        <v>46.256645201661428</v>
      </c>
      <c r="P36" s="9">
        <f>AVERAGE(P33:P35)</f>
        <v>51.92917061809937</v>
      </c>
      <c r="Q36" s="9">
        <f>AVERAGE(Q33:Q35)</f>
        <v>66.605035691396779</v>
      </c>
      <c r="S36" s="9" t="s">
        <v>39</v>
      </c>
      <c r="T36" s="9">
        <f>AVERAGE(T33:T35)</f>
        <v>1</v>
      </c>
      <c r="U36" s="9">
        <f>AVERAGE(U33:U35)</f>
        <v>2.0828481162784178</v>
      </c>
      <c r="V36" s="9">
        <f>AVERAGE(V33:V35)</f>
        <v>2.3382710685193397</v>
      </c>
      <c r="W36" s="9">
        <f>AVERAGE(W33:W35)</f>
        <v>2.9990971571691021</v>
      </c>
    </row>
    <row r="37" spans="1:23" x14ac:dyDescent="0.4">
      <c r="M37" s="9" t="s">
        <v>40</v>
      </c>
      <c r="N37" s="9">
        <f>STDEVP(N33:N35)</f>
        <v>1.206506429161561</v>
      </c>
      <c r="O37" s="9">
        <f>STDEVP(O33:O35)</f>
        <v>6.0058605337875779</v>
      </c>
      <c r="P37" s="9">
        <f>STDEVP(P33:P35)</f>
        <v>6.0207019900933725</v>
      </c>
      <c r="Q37" s="9">
        <f>STDEVP(Q33:Q35)</f>
        <v>4.008179745748877</v>
      </c>
      <c r="S37" s="9" t="s">
        <v>40</v>
      </c>
      <c r="T37" s="9">
        <f>STDEVP(T33:T35)</f>
        <v>5.4326673114778706E-2</v>
      </c>
      <c r="U37" s="9">
        <f>STDEVP(U33:U35)</f>
        <v>0.27043239398133034</v>
      </c>
      <c r="V37" s="9">
        <f>STDEVP(V33:V35)</f>
        <v>0.27110067632594609</v>
      </c>
      <c r="W37" s="9">
        <f>STDEVP(W33:W35)</f>
        <v>0.18048065519542933</v>
      </c>
    </row>
    <row r="38" spans="1:23" x14ac:dyDescent="0.4">
      <c r="M38" s="9" t="s">
        <v>41</v>
      </c>
      <c r="N38" s="9">
        <f>N37/SQRT(3)</f>
        <v>0.6965768116554415</v>
      </c>
      <c r="O38" s="9">
        <f t="shared" ref="O38:Q38" si="19">O37/SQRT(3)</f>
        <v>3.4674851958976078</v>
      </c>
      <c r="P38" s="9">
        <f t="shared" si="19"/>
        <v>3.4760539146909242</v>
      </c>
      <c r="Q38" s="9">
        <f t="shared" si="19"/>
        <v>2.3141236551685203</v>
      </c>
      <c r="S38" s="9" t="s">
        <v>41</v>
      </c>
      <c r="T38" s="9">
        <f>T37/SQRT(3)</f>
        <v>3.1365519346994296E-2</v>
      </c>
      <c r="U38" s="9">
        <f t="shared" ref="U38:W38" si="20">U37/SQRT(3)</f>
        <v>0.15613421546271603</v>
      </c>
      <c r="V38" s="9">
        <f t="shared" si="20"/>
        <v>0.15652004845427459</v>
      </c>
      <c r="W38" s="9">
        <f t="shared" si="20"/>
        <v>0.10420055486060116</v>
      </c>
    </row>
    <row r="41" spans="1:23" x14ac:dyDescent="0.2">
      <c r="B41" s="11" t="s">
        <v>57</v>
      </c>
      <c r="H41" s="11" t="s">
        <v>53</v>
      </c>
      <c r="N41" s="9" t="s">
        <v>277</v>
      </c>
      <c r="S41" s="10"/>
      <c r="T41" s="9" t="s">
        <v>51</v>
      </c>
      <c r="U41" s="10"/>
      <c r="W41" s="10"/>
    </row>
    <row r="42" spans="1:23" x14ac:dyDescent="0.2">
      <c r="B42" s="11" t="s">
        <v>35</v>
      </c>
      <c r="C42" s="11" t="s">
        <v>36</v>
      </c>
      <c r="D42" s="11" t="s">
        <v>37</v>
      </c>
      <c r="E42" s="11" t="s">
        <v>38</v>
      </c>
      <c r="F42" s="11"/>
      <c r="H42" s="11" t="s">
        <v>35</v>
      </c>
      <c r="I42" s="11" t="s">
        <v>36</v>
      </c>
      <c r="J42" s="11" t="s">
        <v>37</v>
      </c>
      <c r="K42" s="11" t="s">
        <v>38</v>
      </c>
      <c r="L42" s="11"/>
      <c r="N42" s="11" t="s">
        <v>35</v>
      </c>
      <c r="O42" s="11" t="s">
        <v>36</v>
      </c>
      <c r="P42" s="11" t="s">
        <v>37</v>
      </c>
      <c r="Q42" s="11" t="s">
        <v>38</v>
      </c>
      <c r="S42" s="10"/>
      <c r="T42" s="11" t="s">
        <v>35</v>
      </c>
      <c r="U42" s="11" t="s">
        <v>36</v>
      </c>
      <c r="V42" s="11" t="s">
        <v>37</v>
      </c>
      <c r="W42" s="11" t="s">
        <v>38</v>
      </c>
    </row>
    <row r="43" spans="1:23" x14ac:dyDescent="0.2">
      <c r="A43" s="9">
        <v>1</v>
      </c>
      <c r="B43" s="11">
        <v>25.930826187133789</v>
      </c>
      <c r="C43" s="11">
        <v>24.687240600585938</v>
      </c>
      <c r="D43" s="11">
        <v>24.300813674926758</v>
      </c>
      <c r="E43" s="11">
        <v>24.668128967285156</v>
      </c>
      <c r="F43" s="11"/>
      <c r="G43" s="9">
        <v>1</v>
      </c>
      <c r="H43" s="11">
        <v>21.22856330871582</v>
      </c>
      <c r="I43" s="11">
        <v>21.163938522338867</v>
      </c>
      <c r="J43" s="11">
        <v>21.242464065551758</v>
      </c>
      <c r="K43" s="11">
        <v>20.98919677734375</v>
      </c>
      <c r="L43" s="11"/>
      <c r="M43" s="9">
        <v>1</v>
      </c>
      <c r="N43" s="9">
        <f>POWER(2,(H43-B43))*100</f>
        <v>3.8412964605778011</v>
      </c>
      <c r="O43" s="9">
        <f t="shared" ref="O43:Q45" si="21">POWER(2,(I43-C43))*100</f>
        <v>8.6972186938806768</v>
      </c>
      <c r="P43" s="9">
        <f t="shared" si="21"/>
        <v>12.004526380999661</v>
      </c>
      <c r="Q43" s="9">
        <f t="shared" si="21"/>
        <v>7.8078427636746826</v>
      </c>
      <c r="S43" s="9">
        <v>1</v>
      </c>
      <c r="T43" s="9">
        <f>N43/N46</f>
        <v>0.97439783296313875</v>
      </c>
      <c r="U43" s="9">
        <f>O43/N46</f>
        <v>2.2061694886338206</v>
      </c>
      <c r="V43" s="9">
        <f>P43/N46</f>
        <v>3.0451137035217091</v>
      </c>
      <c r="W43" s="9">
        <f>Q43/N46</f>
        <v>1.9805670161415141</v>
      </c>
    </row>
    <row r="44" spans="1:23" x14ac:dyDescent="0.2">
      <c r="A44" s="9">
        <v>2</v>
      </c>
      <c r="B44" s="11">
        <v>26.175710678100586</v>
      </c>
      <c r="C44" s="11">
        <v>24.62122917175293</v>
      </c>
      <c r="D44" s="11">
        <v>24.2205810546875</v>
      </c>
      <c r="E44" s="11">
        <v>24.563392639160156</v>
      </c>
      <c r="F44" s="11"/>
      <c r="G44" s="9">
        <v>2</v>
      </c>
      <c r="H44" s="11">
        <v>21.20979118347168</v>
      </c>
      <c r="I44" s="11">
        <v>21.270463943481445</v>
      </c>
      <c r="J44" s="11">
        <v>20.928400039672852</v>
      </c>
      <c r="K44" s="11">
        <v>21.36866569519043</v>
      </c>
      <c r="L44" s="11"/>
      <c r="M44" s="9">
        <v>2</v>
      </c>
      <c r="N44" s="9">
        <f t="shared" ref="N44:N45" si="22">POWER(2,(H44-B44))*100</f>
        <v>3.199700108749874</v>
      </c>
      <c r="O44" s="9">
        <f t="shared" si="21"/>
        <v>9.8021006553537546</v>
      </c>
      <c r="P44" s="9">
        <f t="shared" si="21"/>
        <v>10.208331468688806</v>
      </c>
      <c r="Q44" s="9">
        <f t="shared" si="21"/>
        <v>10.921728137182264</v>
      </c>
      <c r="S44" s="9">
        <v>2</v>
      </c>
      <c r="T44" s="10">
        <f>N44/N46</f>
        <v>0.81164806832660485</v>
      </c>
      <c r="U44" s="10">
        <f>O44/N46</f>
        <v>2.4864380385851796</v>
      </c>
      <c r="V44" s="10">
        <f>P44/N46</f>
        <v>2.5894840878185126</v>
      </c>
      <c r="W44" s="10">
        <f>Q44/N46</f>
        <v>2.770446993170157</v>
      </c>
    </row>
    <row r="45" spans="1:23" x14ac:dyDescent="0.2">
      <c r="A45" s="9">
        <v>3</v>
      </c>
      <c r="B45" s="11">
        <v>25.303676605224609</v>
      </c>
      <c r="C45" s="11">
        <v>23.983230590820313</v>
      </c>
      <c r="D45" s="11">
        <v>24.14246940612793</v>
      </c>
      <c r="E45" s="11">
        <v>24.865156173706055</v>
      </c>
      <c r="F45" s="11"/>
      <c r="G45" s="9">
        <v>3</v>
      </c>
      <c r="H45" s="11">
        <v>20.918544769287109</v>
      </c>
      <c r="I45" s="11">
        <v>21.076570510864258</v>
      </c>
      <c r="J45" s="11">
        <v>20.804521560668945</v>
      </c>
      <c r="K45" s="11">
        <v>21.238544464111328</v>
      </c>
      <c r="L45" s="11"/>
      <c r="M45" s="9">
        <v>3</v>
      </c>
      <c r="N45" s="9">
        <f t="shared" si="22"/>
        <v>4.7856813971958303</v>
      </c>
      <c r="O45" s="9">
        <f t="shared" si="21"/>
        <v>13.335463920537173</v>
      </c>
      <c r="P45" s="9">
        <f t="shared" si="21"/>
        <v>9.8895737740931171</v>
      </c>
      <c r="Q45" s="9">
        <f t="shared" si="21"/>
        <v>8.096197479649522</v>
      </c>
      <c r="S45" s="9">
        <v>3</v>
      </c>
      <c r="T45" s="10">
        <f>N45/N46</f>
        <v>1.2139540987102566</v>
      </c>
      <c r="U45" s="10">
        <f>O45/N46</f>
        <v>3.3827243689946811</v>
      </c>
      <c r="V45" s="10">
        <f>P45/N46</f>
        <v>2.5086268017324378</v>
      </c>
      <c r="W45" s="10">
        <f>Q45/N46</f>
        <v>2.0537121673304752</v>
      </c>
    </row>
    <row r="46" spans="1:23" x14ac:dyDescent="0.4">
      <c r="M46" s="9" t="s">
        <v>39</v>
      </c>
      <c r="N46" s="9">
        <f>AVERAGE(N43:N45)</f>
        <v>3.9422259888411681</v>
      </c>
      <c r="O46" s="9">
        <f>AVERAGE(O43:O45)</f>
        <v>10.611594423257202</v>
      </c>
      <c r="P46" s="9">
        <f>AVERAGE(P43:P45)</f>
        <v>10.700810541260529</v>
      </c>
      <c r="Q46" s="9">
        <f>AVERAGE(Q43:Q45)</f>
        <v>8.9419227935021564</v>
      </c>
      <c r="S46" s="9" t="s">
        <v>39</v>
      </c>
      <c r="T46" s="9">
        <f>AVERAGE(T43:T45)</f>
        <v>1</v>
      </c>
      <c r="U46" s="9">
        <f>AVERAGE(U43:U45)</f>
        <v>2.6917772987378936</v>
      </c>
      <c r="V46" s="9">
        <f>AVERAGE(V43:V45)</f>
        <v>2.7144081976908865</v>
      </c>
      <c r="W46" s="9">
        <f>AVERAGE(W43:W45)</f>
        <v>2.2682420588807157</v>
      </c>
    </row>
    <row r="47" spans="1:23" x14ac:dyDescent="0.4">
      <c r="M47" s="9" t="s">
        <v>40</v>
      </c>
      <c r="N47" s="9">
        <f>STDEVP(N43:N45)</f>
        <v>0.65139554756526552</v>
      </c>
      <c r="O47" s="9">
        <f>STDEVP(O43:O45)</f>
        <v>1.9781792665405424</v>
      </c>
      <c r="P47" s="9">
        <f>STDEVP(P43:P45)</f>
        <v>0.93100585750252696</v>
      </c>
      <c r="Q47" s="9">
        <f>STDEVP(Q43:Q45)</f>
        <v>1.4048746111793422</v>
      </c>
      <c r="S47" s="9" t="s">
        <v>40</v>
      </c>
      <c r="T47" s="9">
        <f>STDEVP(T43:T45)</f>
        <v>0.16523546580259507</v>
      </c>
      <c r="U47" s="9">
        <f>STDEVP(U43:U45)</f>
        <v>0.5017924573933521</v>
      </c>
      <c r="V47" s="9">
        <f>STDEVP(V43:V45)</f>
        <v>0.23616247778230492</v>
      </c>
      <c r="W47" s="9">
        <f>STDEVP(W43:W45)</f>
        <v>0.35636582356160218</v>
      </c>
    </row>
    <row r="48" spans="1:23" x14ac:dyDescent="0.4">
      <c r="M48" s="9" t="s">
        <v>41</v>
      </c>
      <c r="N48" s="9">
        <f>N47/SQRT(3)</f>
        <v>0.37608339473572977</v>
      </c>
      <c r="O48" s="9">
        <f t="shared" ref="O48:Q48" si="23">O47/SQRT(3)</f>
        <v>1.1421023320425188</v>
      </c>
      <c r="P48" s="9">
        <f t="shared" si="23"/>
        <v>0.53751648244620231</v>
      </c>
      <c r="Q48" s="9">
        <f t="shared" si="23"/>
        <v>0.81110473494206414</v>
      </c>
      <c r="S48" s="9" t="s">
        <v>41</v>
      </c>
      <c r="T48" s="9">
        <f>T47/SQRT(3)</f>
        <v>9.5398740660801479E-2</v>
      </c>
      <c r="U48" s="9">
        <f t="shared" ref="U48:W48" si="24">U47/SQRT(3)</f>
        <v>0.28971001035337568</v>
      </c>
      <c r="V48" s="9">
        <f t="shared" si="24"/>
        <v>0.13634847012010276</v>
      </c>
      <c r="W48" s="9">
        <f t="shared" si="24"/>
        <v>0.20574790416327371</v>
      </c>
    </row>
    <row r="51" spans="1:23" x14ac:dyDescent="0.2">
      <c r="B51" s="11" t="s">
        <v>58</v>
      </c>
      <c r="H51" s="11" t="s">
        <v>53</v>
      </c>
      <c r="N51" s="9" t="s">
        <v>277</v>
      </c>
      <c r="S51" s="10"/>
      <c r="T51" s="9" t="s">
        <v>51</v>
      </c>
      <c r="U51" s="10"/>
      <c r="W51" s="10"/>
    </row>
    <row r="52" spans="1:23" x14ac:dyDescent="0.2">
      <c r="B52" s="11" t="s">
        <v>35</v>
      </c>
      <c r="C52" s="11" t="s">
        <v>36</v>
      </c>
      <c r="D52" s="11" t="s">
        <v>37</v>
      </c>
      <c r="E52" s="11" t="s">
        <v>38</v>
      </c>
      <c r="F52" s="11"/>
      <c r="H52" s="11" t="s">
        <v>35</v>
      </c>
      <c r="I52" s="11" t="s">
        <v>36</v>
      </c>
      <c r="J52" s="11" t="s">
        <v>37</v>
      </c>
      <c r="K52" s="11" t="s">
        <v>38</v>
      </c>
      <c r="L52" s="11"/>
      <c r="N52" s="11" t="s">
        <v>35</v>
      </c>
      <c r="O52" s="11" t="s">
        <v>36</v>
      </c>
      <c r="P52" s="11" t="s">
        <v>37</v>
      </c>
      <c r="Q52" s="11" t="s">
        <v>38</v>
      </c>
      <c r="S52" s="10"/>
      <c r="T52" s="11" t="s">
        <v>35</v>
      </c>
      <c r="U52" s="11" t="s">
        <v>36</v>
      </c>
      <c r="V52" s="11" t="s">
        <v>37</v>
      </c>
      <c r="W52" s="11" t="s">
        <v>38</v>
      </c>
    </row>
    <row r="53" spans="1:23" x14ac:dyDescent="0.2">
      <c r="A53" s="9">
        <v>1</v>
      </c>
      <c r="B53" s="11">
        <v>26.261627197265625</v>
      </c>
      <c r="C53" s="11">
        <v>24.929862976074219</v>
      </c>
      <c r="D53" s="11">
        <v>24.663032531738281</v>
      </c>
      <c r="E53" s="11">
        <v>24.511188507080078</v>
      </c>
      <c r="F53" s="11"/>
      <c r="G53" s="9">
        <v>1</v>
      </c>
      <c r="H53" s="11">
        <v>21.22856330871582</v>
      </c>
      <c r="I53" s="11">
        <v>21.163938522338867</v>
      </c>
      <c r="J53" s="11">
        <v>21.242464065551758</v>
      </c>
      <c r="K53" s="11">
        <v>20.98919677734375</v>
      </c>
      <c r="L53" s="11"/>
      <c r="M53" s="9">
        <v>1</v>
      </c>
      <c r="N53" s="9">
        <f>POWER(2,(H53-B53))*100</f>
        <v>3.0541952645422401</v>
      </c>
      <c r="O53" s="9">
        <f t="shared" ref="O53:Q55" si="25">POWER(2,(I53-C53))*100</f>
        <v>7.3509552346614049</v>
      </c>
      <c r="P53" s="9">
        <f t="shared" si="25"/>
        <v>9.3391271757356513</v>
      </c>
      <c r="Q53" s="9">
        <f t="shared" si="25"/>
        <v>8.705121656234919</v>
      </c>
      <c r="S53" s="9">
        <v>1</v>
      </c>
      <c r="T53" s="9">
        <f>N53/N56</f>
        <v>1.1130968976562452</v>
      </c>
      <c r="U53" s="9">
        <f>O53/N56</f>
        <v>2.6790446444287528</v>
      </c>
      <c r="V53" s="9">
        <f>P53/N56</f>
        <v>3.4036309357209782</v>
      </c>
      <c r="W53" s="9">
        <f>Q53/N56</f>
        <v>3.1725685720777119</v>
      </c>
    </row>
    <row r="54" spans="1:23" x14ac:dyDescent="0.2">
      <c r="A54" s="9">
        <v>2</v>
      </c>
      <c r="B54" s="11">
        <v>26.806879043579102</v>
      </c>
      <c r="C54" s="11">
        <v>25.538093566894531</v>
      </c>
      <c r="D54" s="11">
        <v>24.553184509277344</v>
      </c>
      <c r="E54" s="11">
        <v>24.439214706420898</v>
      </c>
      <c r="F54" s="11"/>
      <c r="G54" s="9">
        <v>2</v>
      </c>
      <c r="H54" s="11">
        <v>21.20979118347168</v>
      </c>
      <c r="I54" s="11">
        <v>21.270463943481445</v>
      </c>
      <c r="J54" s="11">
        <v>20.928400039672852</v>
      </c>
      <c r="K54" s="11">
        <v>21.36866569519043</v>
      </c>
      <c r="L54" s="11"/>
      <c r="M54" s="9">
        <v>2</v>
      </c>
      <c r="N54" s="9">
        <f t="shared" ref="N54:N55" si="26">POWER(2,(H54-B54))*100</f>
        <v>2.0658970036061217</v>
      </c>
      <c r="O54" s="9">
        <f t="shared" si="25"/>
        <v>5.1917703392617494</v>
      </c>
      <c r="P54" s="9">
        <f t="shared" si="25"/>
        <v>8.1064581846429533</v>
      </c>
      <c r="Q54" s="9">
        <f t="shared" si="25"/>
        <v>11.903444310345176</v>
      </c>
      <c r="S54" s="9">
        <v>2</v>
      </c>
      <c r="T54" s="10">
        <f>N54/N56</f>
        <v>0.75291307412067532</v>
      </c>
      <c r="U54" s="10">
        <f>O54/N56</f>
        <v>1.8921329376241136</v>
      </c>
      <c r="V54" s="10">
        <f>P54/N56</f>
        <v>2.9543865649528303</v>
      </c>
      <c r="W54" s="10">
        <f>Q54/N56</f>
        <v>4.3381924813687212</v>
      </c>
    </row>
    <row r="55" spans="1:23" x14ac:dyDescent="0.2">
      <c r="A55" s="9">
        <v>3</v>
      </c>
      <c r="B55" s="11">
        <v>25.924779891967773</v>
      </c>
      <c r="C55" s="11">
        <v>24.733407974243164</v>
      </c>
      <c r="D55" s="11">
        <v>24.687185287475586</v>
      </c>
      <c r="E55" s="11">
        <v>24.500579833984375</v>
      </c>
      <c r="F55" s="11"/>
      <c r="G55" s="9">
        <v>3</v>
      </c>
      <c r="H55" s="11">
        <v>20.918544769287109</v>
      </c>
      <c r="I55" s="11">
        <v>21.076570510864258</v>
      </c>
      <c r="J55" s="11">
        <v>20.804521560668945</v>
      </c>
      <c r="K55" s="11">
        <v>21.238544464111328</v>
      </c>
      <c r="L55" s="11"/>
      <c r="M55" s="9">
        <v>3</v>
      </c>
      <c r="N55" s="9">
        <f t="shared" si="26"/>
        <v>3.111523337752264</v>
      </c>
      <c r="O55" s="9">
        <f t="shared" si="25"/>
        <v>7.9283394164674306</v>
      </c>
      <c r="P55" s="9">
        <f t="shared" si="25"/>
        <v>6.7795638480687872</v>
      </c>
      <c r="Q55" s="9">
        <f t="shared" si="25"/>
        <v>10.423882487274767</v>
      </c>
      <c r="S55" s="9">
        <v>3</v>
      </c>
      <c r="T55" s="10">
        <f>N55/N56</f>
        <v>1.1339900282230795</v>
      </c>
      <c r="U55" s="10">
        <f>O55/N56</f>
        <v>2.8894714462070605</v>
      </c>
      <c r="V55" s="10">
        <f>P55/N56</f>
        <v>2.4708019079057926</v>
      </c>
      <c r="W55" s="10">
        <f>Q55/N56</f>
        <v>3.7989683871302264</v>
      </c>
    </row>
    <row r="56" spans="1:23" x14ac:dyDescent="0.4">
      <c r="M56" s="9" t="s">
        <v>39</v>
      </c>
      <c r="N56" s="9">
        <f>AVERAGE(N53:N55)</f>
        <v>2.7438718686335419</v>
      </c>
      <c r="O56" s="9">
        <f>AVERAGE(O53:O55)</f>
        <v>6.8236883301301949</v>
      </c>
      <c r="P56" s="9">
        <f>AVERAGE(P53:P55)</f>
        <v>8.0750497361491309</v>
      </c>
      <c r="Q56" s="9">
        <f>AVERAGE(Q53:Q55)</f>
        <v>10.344149484618287</v>
      </c>
      <c r="S56" s="9" t="s">
        <v>39</v>
      </c>
      <c r="T56" s="9">
        <f>AVERAGE(T53:T55)</f>
        <v>1</v>
      </c>
      <c r="U56" s="9">
        <f>AVERAGE(U53:U55)</f>
        <v>2.4868830094199761</v>
      </c>
      <c r="V56" s="9">
        <f>AVERAGE(V53:V55)</f>
        <v>2.942939802859867</v>
      </c>
      <c r="W56" s="9">
        <f>AVERAGE(W53:W55)</f>
        <v>3.7699098135255533</v>
      </c>
    </row>
    <row r="57" spans="1:23" x14ac:dyDescent="0.4">
      <c r="M57" s="9" t="s">
        <v>40</v>
      </c>
      <c r="N57" s="9">
        <f>STDEVP(N53:N55)</f>
        <v>0.47997157221458114</v>
      </c>
      <c r="O57" s="9">
        <f>STDEVP(O53:O55)</f>
        <v>1.1777691822650813</v>
      </c>
      <c r="P57" s="9">
        <f>STDEVP(P53:P55)</f>
        <v>1.0451733428996006</v>
      </c>
      <c r="Q57" s="9">
        <f>STDEVP(Q53:Q55)</f>
        <v>1.3069264105100904</v>
      </c>
      <c r="S57" s="9" t="s">
        <v>40</v>
      </c>
      <c r="T57" s="9">
        <f>STDEVP(T53:T55)</f>
        <v>0.17492492186000214</v>
      </c>
      <c r="U57" s="9">
        <f>STDEVP(U53:U55)</f>
        <v>0.42923621752483881</v>
      </c>
      <c r="V57" s="9">
        <f>STDEVP(V53:V55)</f>
        <v>0.38091186211988981</v>
      </c>
      <c r="W57" s="9">
        <f>STDEVP(W53:W55)</f>
        <v>0.47630737624819625</v>
      </c>
    </row>
    <row r="58" spans="1:23" x14ac:dyDescent="0.4">
      <c r="M58" s="9" t="s">
        <v>41</v>
      </c>
      <c r="N58" s="9">
        <f>N57/SQRT(3)</f>
        <v>0.27711171642145632</v>
      </c>
      <c r="O58" s="9">
        <f t="shared" ref="O58:Q58" si="27">O57/SQRT(3)</f>
        <v>0.67998535442399011</v>
      </c>
      <c r="P58" s="9">
        <f t="shared" si="27"/>
        <v>0.60343111087290546</v>
      </c>
      <c r="Q58" s="9">
        <f t="shared" si="27"/>
        <v>0.75455431491903213</v>
      </c>
      <c r="S58" s="9" t="s">
        <v>41</v>
      </c>
      <c r="T58" s="9">
        <f>T57/SQRT(3)</f>
        <v>0.10099295072384649</v>
      </c>
      <c r="U58" s="9">
        <f t="shared" ref="U58:W58" si="28">U57/SQRT(3)</f>
        <v>0.24781964573390247</v>
      </c>
      <c r="V58" s="9">
        <f t="shared" si="28"/>
        <v>0.21991956613244001</v>
      </c>
      <c r="W58" s="9">
        <f t="shared" si="28"/>
        <v>0.27499619189390045</v>
      </c>
    </row>
    <row r="61" spans="1:23" x14ac:dyDescent="0.2">
      <c r="B61" s="11" t="s">
        <v>59</v>
      </c>
      <c r="H61" s="11" t="s">
        <v>53</v>
      </c>
      <c r="N61" s="9" t="s">
        <v>277</v>
      </c>
      <c r="S61" s="10"/>
      <c r="T61" s="9" t="s">
        <v>51</v>
      </c>
      <c r="U61" s="10"/>
      <c r="W61" s="10"/>
    </row>
    <row r="62" spans="1:23" x14ac:dyDescent="0.2">
      <c r="B62" s="11" t="s">
        <v>35</v>
      </c>
      <c r="C62" s="11" t="s">
        <v>36</v>
      </c>
      <c r="D62" s="11" t="s">
        <v>37</v>
      </c>
      <c r="E62" s="11" t="s">
        <v>38</v>
      </c>
      <c r="F62" s="11"/>
      <c r="H62" s="11" t="s">
        <v>35</v>
      </c>
      <c r="I62" s="11" t="s">
        <v>36</v>
      </c>
      <c r="J62" s="11" t="s">
        <v>37</v>
      </c>
      <c r="K62" s="11" t="s">
        <v>38</v>
      </c>
      <c r="L62" s="11"/>
      <c r="N62" s="11" t="s">
        <v>35</v>
      </c>
      <c r="O62" s="11" t="s">
        <v>36</v>
      </c>
      <c r="P62" s="11" t="s">
        <v>37</v>
      </c>
      <c r="Q62" s="11" t="s">
        <v>38</v>
      </c>
      <c r="S62" s="10"/>
      <c r="T62" s="11" t="s">
        <v>35</v>
      </c>
      <c r="U62" s="11" t="s">
        <v>36</v>
      </c>
      <c r="V62" s="11" t="s">
        <v>37</v>
      </c>
      <c r="W62" s="11" t="s">
        <v>38</v>
      </c>
    </row>
    <row r="63" spans="1:23" x14ac:dyDescent="0.2">
      <c r="A63" s="9">
        <v>1</v>
      </c>
      <c r="B63" s="11">
        <v>18.588907241821289</v>
      </c>
      <c r="C63" s="11">
        <v>17.276054382324219</v>
      </c>
      <c r="D63" s="11">
        <v>18.273126602172852</v>
      </c>
      <c r="E63" s="11">
        <v>17.629735946655273</v>
      </c>
      <c r="F63" s="11"/>
      <c r="G63" s="9">
        <v>1</v>
      </c>
      <c r="H63" s="11">
        <v>21.22856330871582</v>
      </c>
      <c r="I63" s="11">
        <v>21.163938522338867</v>
      </c>
      <c r="J63" s="11">
        <v>21.242464065551758</v>
      </c>
      <c r="K63" s="11">
        <v>20.98919677734375</v>
      </c>
      <c r="L63" s="11"/>
      <c r="M63" s="9">
        <v>1</v>
      </c>
      <c r="N63" s="9">
        <f>POWER(2,(H63-B63))*100</f>
        <v>623.18308150098585</v>
      </c>
      <c r="O63" s="9">
        <f t="shared" ref="O63:Q65" si="29">POWER(2,(I63-C63))*100</f>
        <v>1480.3681946448892</v>
      </c>
      <c r="P63" s="9">
        <f t="shared" si="29"/>
        <v>783.17649310907598</v>
      </c>
      <c r="Q63" s="9">
        <f t="shared" si="29"/>
        <v>1026.3570724156195</v>
      </c>
      <c r="S63" s="9">
        <v>1</v>
      </c>
      <c r="T63" s="9">
        <f>N63/N66</f>
        <v>1.3263533173560518</v>
      </c>
      <c r="U63" s="9">
        <f>O63/N66</f>
        <v>3.1507454617452284</v>
      </c>
      <c r="V63" s="9">
        <f>P63/N66</f>
        <v>1.6668757072296394</v>
      </c>
      <c r="W63" s="9">
        <f>Q63/N66</f>
        <v>2.1844497198342969</v>
      </c>
    </row>
    <row r="64" spans="1:23" x14ac:dyDescent="0.2">
      <c r="A64" s="9">
        <v>2</v>
      </c>
      <c r="B64" s="11">
        <v>19.15184211730957</v>
      </c>
      <c r="C64" s="11">
        <v>19.45842170715332</v>
      </c>
      <c r="D64" s="11">
        <v>17.722257614135742</v>
      </c>
      <c r="E64" s="11">
        <v>17.922676086425781</v>
      </c>
      <c r="F64" s="11"/>
      <c r="G64" s="9">
        <v>2</v>
      </c>
      <c r="H64" s="11">
        <v>21.20979118347168</v>
      </c>
      <c r="I64" s="11">
        <v>21.270463943481445</v>
      </c>
      <c r="J64" s="11">
        <v>20.928400039672852</v>
      </c>
      <c r="K64" s="11">
        <v>21.36866569519043</v>
      </c>
      <c r="L64" s="11"/>
      <c r="M64" s="9">
        <v>2</v>
      </c>
      <c r="N64" s="9">
        <f t="shared" ref="N64:N65" si="30">POWER(2,(H64-B64))*100</f>
        <v>416.39393817350356</v>
      </c>
      <c r="O64" s="9">
        <f t="shared" si="29"/>
        <v>351.13899883576687</v>
      </c>
      <c r="P64" s="9">
        <f t="shared" si="29"/>
        <v>922.87958793997529</v>
      </c>
      <c r="Q64" s="9">
        <f t="shared" si="29"/>
        <v>1089.798578240413</v>
      </c>
      <c r="S64" s="9">
        <v>2</v>
      </c>
      <c r="T64" s="10">
        <f>N64/N66</f>
        <v>0.88623311129235693</v>
      </c>
      <c r="U64" s="10">
        <f>O64/N66</f>
        <v>0.74734759300131193</v>
      </c>
      <c r="V64" s="10">
        <f>P64/N66</f>
        <v>1.9642131491055825</v>
      </c>
      <c r="W64" s="10">
        <f>Q64/N66</f>
        <v>2.3194756122351401</v>
      </c>
    </row>
    <row r="65" spans="1:23" x14ac:dyDescent="0.2">
      <c r="A65" s="9">
        <v>3</v>
      </c>
      <c r="B65" s="11">
        <v>19.031160354614258</v>
      </c>
      <c r="C65" s="11">
        <v>18.079805374145508</v>
      </c>
      <c r="D65" s="11">
        <v>18.357383728027344</v>
      </c>
      <c r="E65" s="11">
        <v>17.990140914916992</v>
      </c>
      <c r="F65" s="11"/>
      <c r="G65" s="9">
        <v>3</v>
      </c>
      <c r="H65" s="11">
        <v>20.918544769287109</v>
      </c>
      <c r="I65" s="11">
        <v>21.076570510864258</v>
      </c>
      <c r="J65" s="11">
        <v>20.804521560668945</v>
      </c>
      <c r="K65" s="11">
        <v>21.238544464111328</v>
      </c>
      <c r="L65" s="11"/>
      <c r="M65" s="9">
        <v>3</v>
      </c>
      <c r="N65" s="9">
        <f t="shared" si="30"/>
        <v>369.96387718827941</v>
      </c>
      <c r="O65" s="9">
        <f t="shared" si="29"/>
        <v>798.20822045700584</v>
      </c>
      <c r="P65" s="9">
        <f t="shared" si="29"/>
        <v>545.33314062926013</v>
      </c>
      <c r="Q65" s="9">
        <f t="shared" si="29"/>
        <v>950.3135164180934</v>
      </c>
      <c r="S65" s="9">
        <v>3</v>
      </c>
      <c r="T65" s="10">
        <f>N65/N66</f>
        <v>0.78741357135159162</v>
      </c>
      <c r="U65" s="10">
        <f>O65/N66</f>
        <v>1.6988685228649705</v>
      </c>
      <c r="V65" s="10">
        <f>P65/N66</f>
        <v>1.1606611950948305</v>
      </c>
      <c r="W65" s="10">
        <f>Q65/N66</f>
        <v>2.0226022214748443</v>
      </c>
    </row>
    <row r="66" spans="1:23" x14ac:dyDescent="0.4">
      <c r="M66" s="9" t="s">
        <v>39</v>
      </c>
      <c r="N66" s="9">
        <f>AVERAGE(N63:N65)</f>
        <v>469.8469656209229</v>
      </c>
      <c r="O66" s="9">
        <f>AVERAGE(O63:O65)</f>
        <v>876.57180464588725</v>
      </c>
      <c r="P66" s="9">
        <f>AVERAGE(P63:P65)</f>
        <v>750.46307389277047</v>
      </c>
      <c r="Q66" s="9">
        <f>AVERAGE(Q63:Q65)</f>
        <v>1022.1563890247088</v>
      </c>
      <c r="S66" s="9" t="s">
        <v>39</v>
      </c>
      <c r="T66" s="9">
        <f>AVERAGE(T63:T65)</f>
        <v>1.0000000000000002</v>
      </c>
      <c r="U66" s="9">
        <f>AVERAGE(U63:U65)</f>
        <v>1.865653859203837</v>
      </c>
      <c r="V66" s="9">
        <f>AVERAGE(V63:V65)</f>
        <v>1.5972500171433508</v>
      </c>
      <c r="W66" s="9">
        <f>AVERAGE(W63:W65)</f>
        <v>2.1755091845147607</v>
      </c>
    </row>
    <row r="67" spans="1:23" x14ac:dyDescent="0.4">
      <c r="M67" s="9" t="s">
        <v>40</v>
      </c>
      <c r="N67" s="9">
        <f>STDEVP(N63:N65)</f>
        <v>110.06940527279751</v>
      </c>
      <c r="O67" s="9">
        <f>STDEVP(O63:O65)</f>
        <v>464.32408413529828</v>
      </c>
      <c r="P67" s="9">
        <f>STDEVP(P63:P65)</f>
        <v>155.8588160630253</v>
      </c>
      <c r="Q67" s="9">
        <f>STDEVP(Q63:Q65)</f>
        <v>57.021954389557045</v>
      </c>
      <c r="S67" s="9" t="s">
        <v>40</v>
      </c>
      <c r="T67" s="9">
        <f>STDEVP(T63:T65)</f>
        <v>0.23426650234366342</v>
      </c>
      <c r="U67" s="9">
        <f>STDEVP(U63:U65)</f>
        <v>0.9882453609584857</v>
      </c>
      <c r="V67" s="9">
        <f>STDEVP(V63:V65)</f>
        <v>0.33172251279105558</v>
      </c>
      <c r="W67" s="9">
        <f>STDEVP(W63:W65)</f>
        <v>0.12136282356149744</v>
      </c>
    </row>
    <row r="68" spans="1:23" x14ac:dyDescent="0.4">
      <c r="M68" s="9" t="s">
        <v>41</v>
      </c>
      <c r="N68" s="9">
        <f>N67/SQRT(3)</f>
        <v>63.548600763791661</v>
      </c>
      <c r="O68" s="9">
        <f t="shared" ref="O68:Q68" si="31">O67/SQRT(3)</f>
        <v>268.0776349667409</v>
      </c>
      <c r="P68" s="9">
        <f t="shared" si="31"/>
        <v>89.985129409564024</v>
      </c>
      <c r="Q68" s="9">
        <f t="shared" si="31"/>
        <v>32.921640716529325</v>
      </c>
      <c r="S68" s="9" t="s">
        <v>41</v>
      </c>
      <c r="T68" s="9">
        <f>T67/SQRT(3)</f>
        <v>0.13525382819022619</v>
      </c>
      <c r="U68" s="9">
        <f t="shared" ref="U68:W68" si="32">U67/SQRT(3)</f>
        <v>0.5705637251747806</v>
      </c>
      <c r="V68" s="9">
        <f t="shared" si="32"/>
        <v>0.19152008205617502</v>
      </c>
      <c r="W68" s="9">
        <f t="shared" si="32"/>
        <v>7.0068858852843613E-2</v>
      </c>
    </row>
    <row r="71" spans="1:23" x14ac:dyDescent="0.2">
      <c r="B71" s="11" t="s">
        <v>60</v>
      </c>
      <c r="H71" s="11" t="s">
        <v>53</v>
      </c>
      <c r="N71" s="9" t="s">
        <v>277</v>
      </c>
      <c r="S71" s="10"/>
      <c r="T71" s="9" t="s">
        <v>51</v>
      </c>
      <c r="U71" s="10"/>
      <c r="W71" s="10"/>
    </row>
    <row r="72" spans="1:23" x14ac:dyDescent="0.2">
      <c r="B72" s="11" t="s">
        <v>35</v>
      </c>
      <c r="C72" s="11" t="s">
        <v>36</v>
      </c>
      <c r="D72" s="11" t="s">
        <v>37</v>
      </c>
      <c r="E72" s="11" t="s">
        <v>38</v>
      </c>
      <c r="F72" s="11"/>
      <c r="H72" s="11" t="s">
        <v>35</v>
      </c>
      <c r="I72" s="11" t="s">
        <v>36</v>
      </c>
      <c r="J72" s="11" t="s">
        <v>37</v>
      </c>
      <c r="K72" s="11" t="s">
        <v>38</v>
      </c>
      <c r="L72" s="11"/>
      <c r="N72" s="11" t="s">
        <v>35</v>
      </c>
      <c r="O72" s="11" t="s">
        <v>36</v>
      </c>
      <c r="P72" s="11" t="s">
        <v>37</v>
      </c>
      <c r="Q72" s="11" t="s">
        <v>38</v>
      </c>
      <c r="S72" s="10"/>
      <c r="T72" s="11" t="s">
        <v>35</v>
      </c>
      <c r="U72" s="11" t="s">
        <v>36</v>
      </c>
      <c r="V72" s="11" t="s">
        <v>37</v>
      </c>
      <c r="W72" s="11" t="s">
        <v>38</v>
      </c>
    </row>
    <row r="73" spans="1:23" x14ac:dyDescent="0.2">
      <c r="A73" s="9">
        <v>1</v>
      </c>
      <c r="B73" s="11">
        <v>19.516059875488281</v>
      </c>
      <c r="C73" s="11">
        <v>18.234706878662109</v>
      </c>
      <c r="D73" s="11">
        <v>19.235408782958984</v>
      </c>
      <c r="E73" s="11">
        <v>18.736612319946289</v>
      </c>
      <c r="F73" s="11"/>
      <c r="G73" s="9">
        <v>1</v>
      </c>
      <c r="H73" s="11">
        <v>21.22856330871582</v>
      </c>
      <c r="I73" s="11">
        <v>21.163938522338867</v>
      </c>
      <c r="J73" s="11">
        <v>21.242464065551758</v>
      </c>
      <c r="K73" s="11">
        <v>20.98919677734375</v>
      </c>
      <c r="L73" s="11"/>
      <c r="M73" s="9">
        <v>1</v>
      </c>
      <c r="N73" s="9">
        <f>POWER(2,(H73-B73))*100</f>
        <v>327.7290213235238</v>
      </c>
      <c r="O73" s="9">
        <f t="shared" ref="O73:Q75" si="33">POWER(2,(I73-C73))*100</f>
        <v>761.70461868163522</v>
      </c>
      <c r="P73" s="9">
        <f t="shared" si="33"/>
        <v>401.96093060458293</v>
      </c>
      <c r="Q73" s="9">
        <f t="shared" si="33"/>
        <v>476.53575242719546</v>
      </c>
      <c r="S73" s="9">
        <v>1</v>
      </c>
      <c r="T73" s="9">
        <f>N73/N76</f>
        <v>1.3485105403127908</v>
      </c>
      <c r="U73" s="9">
        <f>O73/N76</f>
        <v>3.1341951431366635</v>
      </c>
      <c r="V73" s="9">
        <f>P73/N76</f>
        <v>1.6539534690128193</v>
      </c>
      <c r="W73" s="9">
        <f>Q73/N76</f>
        <v>1.9608073840662157</v>
      </c>
    </row>
    <row r="74" spans="1:23" x14ac:dyDescent="0.2">
      <c r="A74" s="9">
        <v>2</v>
      </c>
      <c r="B74" s="11">
        <v>20.208461761474609</v>
      </c>
      <c r="C74" s="11">
        <v>20.260036468505859</v>
      </c>
      <c r="D74" s="11">
        <v>18.486726760864258</v>
      </c>
      <c r="E74" s="11">
        <v>19.226032257080078</v>
      </c>
      <c r="F74" s="11"/>
      <c r="G74" s="9">
        <v>2</v>
      </c>
      <c r="H74" s="11">
        <v>21.20979118347168</v>
      </c>
      <c r="I74" s="11">
        <v>21.270463943481445</v>
      </c>
      <c r="J74" s="11">
        <v>20.928400039672852</v>
      </c>
      <c r="K74" s="11">
        <v>21.36866569519043</v>
      </c>
      <c r="L74" s="11"/>
      <c r="M74" s="9">
        <v>2</v>
      </c>
      <c r="N74" s="9">
        <f t="shared" ref="N74:N75" si="34">POWER(2,(H74-B74))*100</f>
        <v>200.18438196137751</v>
      </c>
      <c r="O74" s="9">
        <f t="shared" si="33"/>
        <v>201.45079165782499</v>
      </c>
      <c r="P74" s="9">
        <f t="shared" si="33"/>
        <v>543.27146744023992</v>
      </c>
      <c r="Q74" s="9">
        <f t="shared" si="33"/>
        <v>441.56733059163241</v>
      </c>
      <c r="S74" s="9">
        <v>2</v>
      </c>
      <c r="T74" s="10">
        <f>N74/N76</f>
        <v>0.82370108082198923</v>
      </c>
      <c r="U74" s="10">
        <f>O74/N76</f>
        <v>0.82891199201049792</v>
      </c>
      <c r="V74" s="10">
        <f>P74/N76</f>
        <v>2.2354056321766933</v>
      </c>
      <c r="W74" s="10">
        <f>Q74/N76</f>
        <v>1.8169223987422869</v>
      </c>
    </row>
    <row r="75" spans="1:23" x14ac:dyDescent="0.2">
      <c r="A75" s="9">
        <v>3</v>
      </c>
      <c r="B75" s="11">
        <v>19.910074234008789</v>
      </c>
      <c r="C75" s="11">
        <v>19.079385757446289</v>
      </c>
      <c r="D75" s="11">
        <v>19.212123870849609</v>
      </c>
      <c r="E75" s="11">
        <v>19.150470733642578</v>
      </c>
      <c r="F75" s="11"/>
      <c r="G75" s="9">
        <v>3</v>
      </c>
      <c r="H75" s="11">
        <v>20.918544769287109</v>
      </c>
      <c r="I75" s="11">
        <v>21.076570510864258</v>
      </c>
      <c r="J75" s="11">
        <v>20.804521560668945</v>
      </c>
      <c r="K75" s="11">
        <v>21.238544464111328</v>
      </c>
      <c r="L75" s="11"/>
      <c r="M75" s="9">
        <v>3</v>
      </c>
      <c r="N75" s="9">
        <f t="shared" si="34"/>
        <v>201.17771953458993</v>
      </c>
      <c r="O75" s="9">
        <f t="shared" si="33"/>
        <v>399.2202089894609</v>
      </c>
      <c r="P75" s="9">
        <f t="shared" si="33"/>
        <v>301.55009502431182</v>
      </c>
      <c r="Q75" s="9">
        <f t="shared" si="33"/>
        <v>425.17999846547286</v>
      </c>
      <c r="S75" s="9">
        <v>3</v>
      </c>
      <c r="T75" s="10">
        <f>N75/N76</f>
        <v>0.82778837886522028</v>
      </c>
      <c r="U75" s="10">
        <f>O75/N76</f>
        <v>1.6426761888649415</v>
      </c>
      <c r="V75" s="10">
        <f>P75/N76</f>
        <v>1.240791797840761</v>
      </c>
      <c r="W75" s="10">
        <f>Q75/N76</f>
        <v>1.7494932464185518</v>
      </c>
    </row>
    <row r="76" spans="1:23" x14ac:dyDescent="0.4">
      <c r="M76" s="9" t="s">
        <v>39</v>
      </c>
      <c r="N76" s="9">
        <f>AVERAGE(N73:N75)</f>
        <v>243.03037427316372</v>
      </c>
      <c r="O76" s="9">
        <f>AVERAGE(O73:O75)</f>
        <v>454.12520644297371</v>
      </c>
      <c r="P76" s="9">
        <f>AVERAGE(P73:P75)</f>
        <v>415.59416435637826</v>
      </c>
      <c r="Q76" s="9">
        <f>AVERAGE(Q73:Q75)</f>
        <v>447.76102716143356</v>
      </c>
      <c r="S76" s="9" t="s">
        <v>39</v>
      </c>
      <c r="T76" s="9">
        <f>AVERAGE(T73:T75)</f>
        <v>1</v>
      </c>
      <c r="U76" s="9">
        <f>AVERAGE(U73:U75)</f>
        <v>1.8685944413373676</v>
      </c>
      <c r="V76" s="9">
        <f>AVERAGE(V73:V75)</f>
        <v>1.7100502996767579</v>
      </c>
      <c r="W76" s="9">
        <f>AVERAGE(W73:W75)</f>
        <v>1.842407676409018</v>
      </c>
    </row>
    <row r="77" spans="1:23" x14ac:dyDescent="0.4">
      <c r="M77" s="9" t="s">
        <v>40</v>
      </c>
      <c r="N77" s="9">
        <f>STDEVP(N73:N75)</f>
        <v>59.892360609150117</v>
      </c>
      <c r="O77" s="9">
        <f>STDEVP(O73:O75)</f>
        <v>231.9942624760852</v>
      </c>
      <c r="P77" s="9">
        <f>STDEVP(P73:P75)</f>
        <v>99.152086101968607</v>
      </c>
      <c r="Q77" s="9">
        <f>STDEVP(Q73:Q75)</f>
        <v>21.418446475617252</v>
      </c>
      <c r="S77" s="9" t="s">
        <v>40</v>
      </c>
      <c r="T77" s="9">
        <f>STDEVP(T73:T75)</f>
        <v>0.24643981555092204</v>
      </c>
      <c r="U77" s="9">
        <f>STDEVP(U73:U75)</f>
        <v>0.9545895782365289</v>
      </c>
      <c r="V77" s="9">
        <f>STDEVP(V73:V75)</f>
        <v>0.4079822795751552</v>
      </c>
      <c r="W77" s="9">
        <f>STDEVP(W73:W75)</f>
        <v>8.8130738964929289E-2</v>
      </c>
    </row>
    <row r="78" spans="1:23" x14ac:dyDescent="0.4">
      <c r="M78" s="9" t="s">
        <v>41</v>
      </c>
      <c r="N78" s="9">
        <f>N77/SQRT(3)</f>
        <v>34.578870520094959</v>
      </c>
      <c r="O78" s="9">
        <f t="shared" ref="O78:Q78" si="35">O77/SQRT(3)</f>
        <v>133.94194989101649</v>
      </c>
      <c r="P78" s="9">
        <f t="shared" si="35"/>
        <v>57.245483601684533</v>
      </c>
      <c r="Q78" s="9">
        <f t="shared" si="35"/>
        <v>12.365945838321212</v>
      </c>
      <c r="S78" s="9" t="s">
        <v>41</v>
      </c>
      <c r="T78" s="9">
        <f>T77/SQRT(3)</f>
        <v>0.14228209384736656</v>
      </c>
      <c r="U78" s="9">
        <f t="shared" ref="U78:W78" si="36">U77/SQRT(3)</f>
        <v>0.55113254996047134</v>
      </c>
      <c r="V78" s="9">
        <f t="shared" si="36"/>
        <v>0.23554867893731302</v>
      </c>
      <c r="W78" s="9">
        <f t="shared" si="36"/>
        <v>5.088230586528257E-2</v>
      </c>
    </row>
    <row r="81" spans="1:23" x14ac:dyDescent="0.2">
      <c r="B81" s="11" t="s">
        <v>68</v>
      </c>
      <c r="H81" s="11" t="s">
        <v>53</v>
      </c>
      <c r="N81" s="9" t="s">
        <v>277</v>
      </c>
      <c r="S81" s="10"/>
      <c r="T81" s="9" t="s">
        <v>51</v>
      </c>
      <c r="U81" s="10"/>
      <c r="W81" s="10"/>
    </row>
    <row r="82" spans="1:23" x14ac:dyDescent="0.2">
      <c r="B82" s="11" t="s">
        <v>35</v>
      </c>
      <c r="C82" s="11" t="s">
        <v>36</v>
      </c>
      <c r="D82" s="11" t="s">
        <v>37</v>
      </c>
      <c r="E82" s="11" t="s">
        <v>38</v>
      </c>
      <c r="F82" s="11"/>
      <c r="H82" s="11" t="s">
        <v>35</v>
      </c>
      <c r="I82" s="11" t="s">
        <v>36</v>
      </c>
      <c r="J82" s="11" t="s">
        <v>37</v>
      </c>
      <c r="K82" s="11" t="s">
        <v>38</v>
      </c>
      <c r="L82" s="11"/>
      <c r="N82" s="11" t="s">
        <v>35</v>
      </c>
      <c r="O82" s="11" t="s">
        <v>36</v>
      </c>
      <c r="P82" s="11" t="s">
        <v>37</v>
      </c>
      <c r="Q82" s="11" t="s">
        <v>38</v>
      </c>
      <c r="S82" s="10"/>
      <c r="T82" s="11" t="s">
        <v>35</v>
      </c>
      <c r="U82" s="11" t="s">
        <v>36</v>
      </c>
      <c r="V82" s="11" t="s">
        <v>37</v>
      </c>
      <c r="W82" s="11" t="s">
        <v>38</v>
      </c>
    </row>
    <row r="83" spans="1:23" x14ac:dyDescent="0.2">
      <c r="A83" s="9">
        <v>1</v>
      </c>
      <c r="B83" s="11">
        <v>18.854982376098633</v>
      </c>
      <c r="C83" s="11">
        <v>17.659397125244141</v>
      </c>
      <c r="D83" s="11">
        <v>18.533748626708984</v>
      </c>
      <c r="E83" s="11">
        <v>17.723819732666016</v>
      </c>
      <c r="F83" s="11"/>
      <c r="G83" s="9">
        <v>1</v>
      </c>
      <c r="H83" s="11">
        <v>21.22856330871582</v>
      </c>
      <c r="I83" s="11">
        <v>21.163938522338867</v>
      </c>
      <c r="J83" s="11">
        <v>21.242464065551758</v>
      </c>
      <c r="K83" s="11">
        <v>20.98919677734375</v>
      </c>
      <c r="L83" s="11"/>
      <c r="M83" s="9">
        <v>1</v>
      </c>
      <c r="N83" s="9">
        <f>POWER(2,(H83-B83))*100</f>
        <v>518.22583246537147</v>
      </c>
      <c r="O83" s="9">
        <f t="shared" ref="O83:Q85" si="37">POWER(2,(I83-C83))*100</f>
        <v>1134.937854350125</v>
      </c>
      <c r="P83" s="9">
        <f t="shared" si="37"/>
        <v>653.73930472573454</v>
      </c>
      <c r="Q83" s="9">
        <f t="shared" si="37"/>
        <v>961.56010807324424</v>
      </c>
      <c r="S83" s="9">
        <v>1</v>
      </c>
      <c r="T83" s="9">
        <f>N83/N86</f>
        <v>1.3612654012858072</v>
      </c>
      <c r="U83" s="9">
        <f>O83/N86</f>
        <v>2.9812323835470158</v>
      </c>
      <c r="V83" s="9">
        <f>P83/N86</f>
        <v>1.7172295189341933</v>
      </c>
      <c r="W83" s="9">
        <f>Q83/N86</f>
        <v>2.5258071373047848</v>
      </c>
    </row>
    <row r="84" spans="1:23" x14ac:dyDescent="0.2">
      <c r="A84" s="9">
        <v>2</v>
      </c>
      <c r="B84" s="11">
        <v>19.505598068237305</v>
      </c>
      <c r="C84" s="11">
        <v>19.752777099609375</v>
      </c>
      <c r="D84" s="11">
        <v>18.04052734375</v>
      </c>
      <c r="E84" s="11">
        <v>18.161584854125977</v>
      </c>
      <c r="F84" s="11"/>
      <c r="G84" s="9">
        <v>2</v>
      </c>
      <c r="H84" s="11">
        <v>21.20979118347168</v>
      </c>
      <c r="I84" s="11">
        <v>21.270463943481445</v>
      </c>
      <c r="J84" s="11">
        <v>20.928400039672852</v>
      </c>
      <c r="K84" s="11">
        <v>21.36866569519043</v>
      </c>
      <c r="L84" s="11"/>
      <c r="M84" s="9">
        <v>2</v>
      </c>
      <c r="N84" s="9">
        <f t="shared" ref="N84:N85" si="38">POWER(2,(H84-B84))*100</f>
        <v>325.84663925389623</v>
      </c>
      <c r="O84" s="9">
        <f t="shared" si="37"/>
        <v>286.3315894182598</v>
      </c>
      <c r="P84" s="9">
        <f t="shared" si="37"/>
        <v>740.17822587981834</v>
      </c>
      <c r="Q84" s="9">
        <f t="shared" si="37"/>
        <v>923.48007954451782</v>
      </c>
      <c r="S84" s="9">
        <v>2</v>
      </c>
      <c r="T84" s="10">
        <f>N84/N86</f>
        <v>0.85592752879841483</v>
      </c>
      <c r="U84" s="10">
        <f>O84/N86</f>
        <v>0.75213017482353228</v>
      </c>
      <c r="V84" s="10">
        <f>P84/N86</f>
        <v>1.9442855731099347</v>
      </c>
      <c r="W84" s="10">
        <f>Q84/N86</f>
        <v>2.4257792690112923</v>
      </c>
    </row>
    <row r="85" spans="1:23" x14ac:dyDescent="0.2">
      <c r="A85" s="9">
        <v>3</v>
      </c>
      <c r="B85" s="11">
        <v>19.343183517456055</v>
      </c>
      <c r="C85" s="11">
        <v>18.437341690063477</v>
      </c>
      <c r="D85" s="11">
        <v>18.608551025390625</v>
      </c>
      <c r="E85" s="11">
        <v>18.271873474121094</v>
      </c>
      <c r="F85" s="11"/>
      <c r="G85" s="9">
        <v>3</v>
      </c>
      <c r="H85" s="11">
        <v>20.918544769287109</v>
      </c>
      <c r="I85" s="11">
        <v>21.076570510864258</v>
      </c>
      <c r="J85" s="11">
        <v>20.804521560668945</v>
      </c>
      <c r="K85" s="11">
        <v>21.238544464111328</v>
      </c>
      <c r="L85" s="11"/>
      <c r="M85" s="9">
        <v>3</v>
      </c>
      <c r="N85" s="9">
        <f t="shared" si="38"/>
        <v>298.01010521805568</v>
      </c>
      <c r="O85" s="9">
        <f t="shared" si="37"/>
        <v>622.99855662982009</v>
      </c>
      <c r="P85" s="9">
        <f t="shared" si="37"/>
        <v>458.19780114452061</v>
      </c>
      <c r="Q85" s="9">
        <f t="shared" si="37"/>
        <v>781.73031735477036</v>
      </c>
      <c r="S85" s="9">
        <v>3</v>
      </c>
      <c r="T85" s="10">
        <f>N85/N86</f>
        <v>0.78280706991577786</v>
      </c>
      <c r="U85" s="10">
        <f>O85/N86</f>
        <v>1.6364803278073554</v>
      </c>
      <c r="V85" s="10">
        <f>P85/N86</f>
        <v>1.20358495190405</v>
      </c>
      <c r="W85" s="10">
        <f>Q85/N86</f>
        <v>2.0534337879081517</v>
      </c>
    </row>
    <row r="86" spans="1:23" x14ac:dyDescent="0.4">
      <c r="M86" s="9" t="s">
        <v>39</v>
      </c>
      <c r="N86" s="9">
        <f>AVERAGE(N83:N85)</f>
        <v>380.69419231244115</v>
      </c>
      <c r="O86" s="9">
        <f>AVERAGE(O83:O85)</f>
        <v>681.42266679940167</v>
      </c>
      <c r="P86" s="9">
        <f>AVERAGE(P83:P85)</f>
        <v>617.37177725002448</v>
      </c>
      <c r="Q86" s="9">
        <f>AVERAGE(Q83:Q85)</f>
        <v>888.92350165751077</v>
      </c>
      <c r="S86" s="9" t="s">
        <v>39</v>
      </c>
      <c r="T86" s="9">
        <f>AVERAGE(T83:T85)</f>
        <v>1</v>
      </c>
      <c r="U86" s="9">
        <f>AVERAGE(U83:U85)</f>
        <v>1.7899476287259679</v>
      </c>
      <c r="V86" s="9">
        <f>AVERAGE(V83:V85)</f>
        <v>1.6217000146493927</v>
      </c>
      <c r="W86" s="9">
        <f>AVERAGE(W83:W85)</f>
        <v>2.3350067314080758</v>
      </c>
    </row>
    <row r="87" spans="1:23" x14ac:dyDescent="0.4">
      <c r="M87" s="9" t="s">
        <v>40</v>
      </c>
      <c r="N87" s="9">
        <f>STDEVP(N83:N85)</f>
        <v>97.911293829834989</v>
      </c>
      <c r="O87" s="9">
        <f>STDEVP(O83:O85)</f>
        <v>348.89652783906507</v>
      </c>
      <c r="P87" s="9">
        <f>STDEVP(P83:P85)</f>
        <v>117.95532423901642</v>
      </c>
      <c r="Q87" s="9">
        <f>STDEVP(Q83:Q85)</f>
        <v>77.374871949955931</v>
      </c>
      <c r="S87" s="9" t="s">
        <v>40</v>
      </c>
      <c r="T87" s="9">
        <f>STDEVP(T83:T85)</f>
        <v>0.25719145657330628</v>
      </c>
      <c r="U87" s="9">
        <f>STDEVP(U83:U85)</f>
        <v>0.9164745217671213</v>
      </c>
      <c r="V87" s="9">
        <f>STDEVP(V83:V85)</f>
        <v>0.30984272053776973</v>
      </c>
      <c r="W87" s="9">
        <f>STDEVP(W83:W85)</f>
        <v>0.20324678839979055</v>
      </c>
    </row>
    <row r="88" spans="1:23" x14ac:dyDescent="0.4">
      <c r="M88" s="9" t="s">
        <v>41</v>
      </c>
      <c r="N88" s="9">
        <f>N87/SQRT(3)</f>
        <v>56.529111849359779</v>
      </c>
      <c r="O88" s="9">
        <f t="shared" ref="O88:Q88" si="39">O87/SQRT(3)</f>
        <v>201.43550426720998</v>
      </c>
      <c r="P88" s="9">
        <f t="shared" si="39"/>
        <v>68.101538201745726</v>
      </c>
      <c r="Q88" s="9">
        <f t="shared" si="39"/>
        <v>44.672403148819882</v>
      </c>
      <c r="S88" s="9" t="s">
        <v>41</v>
      </c>
      <c r="T88" s="9">
        <f>T87/SQRT(3)</f>
        <v>0.14848955668587033</v>
      </c>
      <c r="U88" s="9">
        <f t="shared" ref="U88:W88" si="40">U87/SQRT(3)</f>
        <v>0.52912681184768107</v>
      </c>
      <c r="V88" s="9">
        <f t="shared" si="40"/>
        <v>0.17888777810892736</v>
      </c>
      <c r="W88" s="9">
        <f t="shared" si="40"/>
        <v>0.11734458799454599</v>
      </c>
    </row>
    <row r="91" spans="1:23" x14ac:dyDescent="0.2">
      <c r="B91" s="11" t="s">
        <v>62</v>
      </c>
      <c r="H91" s="11" t="s">
        <v>53</v>
      </c>
      <c r="N91" s="9" t="s">
        <v>277</v>
      </c>
      <c r="S91" s="10"/>
      <c r="T91" s="9" t="s">
        <v>51</v>
      </c>
      <c r="U91" s="10"/>
      <c r="W91" s="10"/>
    </row>
    <row r="92" spans="1:23" x14ac:dyDescent="0.2">
      <c r="B92" s="11" t="s">
        <v>35</v>
      </c>
      <c r="C92" s="11" t="s">
        <v>36</v>
      </c>
      <c r="D92" s="11" t="s">
        <v>37</v>
      </c>
      <c r="E92" s="11" t="s">
        <v>38</v>
      </c>
      <c r="F92" s="11"/>
      <c r="H92" s="11" t="s">
        <v>35</v>
      </c>
      <c r="I92" s="11" t="s">
        <v>36</v>
      </c>
      <c r="J92" s="11" t="s">
        <v>37</v>
      </c>
      <c r="K92" s="11" t="s">
        <v>38</v>
      </c>
      <c r="L92" s="11"/>
      <c r="N92" s="11" t="s">
        <v>35</v>
      </c>
      <c r="O92" s="11" t="s">
        <v>36</v>
      </c>
      <c r="P92" s="11" t="s">
        <v>37</v>
      </c>
      <c r="Q92" s="11" t="s">
        <v>38</v>
      </c>
      <c r="S92" s="10"/>
      <c r="T92" s="11" t="s">
        <v>35</v>
      </c>
      <c r="U92" s="11" t="s">
        <v>36</v>
      </c>
      <c r="V92" s="11" t="s">
        <v>37</v>
      </c>
      <c r="W92" s="11" t="s">
        <v>38</v>
      </c>
    </row>
    <row r="93" spans="1:23" x14ac:dyDescent="0.2">
      <c r="A93" s="9">
        <v>1</v>
      </c>
      <c r="B93" s="11">
        <v>23.852935791015625</v>
      </c>
      <c r="C93" s="11">
        <v>23.569087982177734</v>
      </c>
      <c r="D93" s="11">
        <v>23.170963287353516</v>
      </c>
      <c r="E93" s="11">
        <v>22.970121383666992</v>
      </c>
      <c r="F93" s="11"/>
      <c r="G93" s="9">
        <v>1</v>
      </c>
      <c r="H93" s="11">
        <v>21.22856330871582</v>
      </c>
      <c r="I93" s="11">
        <v>21.163938522338867</v>
      </c>
      <c r="J93" s="11">
        <v>21.242464065551758</v>
      </c>
      <c r="K93" s="11">
        <v>20.98919677734375</v>
      </c>
      <c r="L93" s="11"/>
      <c r="M93" s="9">
        <v>1</v>
      </c>
      <c r="N93" s="9">
        <f>POWER(2,(H93-B93))*100</f>
        <v>16.217546917908447</v>
      </c>
      <c r="O93" s="9">
        <f t="shared" ref="O93:Q95" si="41">POWER(2,(I93-C93))*100</f>
        <v>18.878951402922553</v>
      </c>
      <c r="P93" s="9">
        <f t="shared" si="41"/>
        <v>26.270230756344244</v>
      </c>
      <c r="Q93" s="9">
        <f t="shared" si="41"/>
        <v>25.332746331209933</v>
      </c>
      <c r="S93" s="9">
        <v>1</v>
      </c>
      <c r="T93" s="9">
        <f>N93/N96</f>
        <v>1.4892215244464577</v>
      </c>
      <c r="U93" s="9">
        <f>O93/N96</f>
        <v>1.7336124218123647</v>
      </c>
      <c r="V93" s="9">
        <f>P93/N96</f>
        <v>2.412337284581676</v>
      </c>
      <c r="W93" s="9">
        <f>Q93/N96</f>
        <v>2.3262501598265972</v>
      </c>
    </row>
    <row r="94" spans="1:23" x14ac:dyDescent="0.2">
      <c r="A94" s="9">
        <v>2</v>
      </c>
      <c r="B94" s="11">
        <v>24.56787109375</v>
      </c>
      <c r="C94" s="11">
        <v>23.712968826293945</v>
      </c>
      <c r="D94" s="11">
        <v>22.378273010253906</v>
      </c>
      <c r="E94" s="11">
        <v>23.502933502197266</v>
      </c>
      <c r="F94" s="11"/>
      <c r="G94" s="9">
        <v>2</v>
      </c>
      <c r="H94" s="11">
        <v>21.20979118347168</v>
      </c>
      <c r="I94" s="11">
        <v>21.270463943481445</v>
      </c>
      <c r="J94" s="11">
        <v>20.928400039672852</v>
      </c>
      <c r="K94" s="11">
        <v>21.36866569519043</v>
      </c>
      <c r="L94" s="11"/>
      <c r="M94" s="9">
        <v>2</v>
      </c>
      <c r="N94" s="9">
        <f t="shared" ref="N94:N95" si="42">POWER(2,(H94-B94))*100</f>
        <v>9.7525282987240693</v>
      </c>
      <c r="O94" s="9">
        <f t="shared" si="41"/>
        <v>18.396396682468289</v>
      </c>
      <c r="P94" s="9">
        <f t="shared" si="41"/>
        <v>36.605365362227438</v>
      </c>
      <c r="Q94" s="9">
        <f t="shared" si="41"/>
        <v>22.778303294489639</v>
      </c>
      <c r="S94" s="9">
        <v>2</v>
      </c>
      <c r="T94" s="10">
        <f>N94/N96</f>
        <v>0.89555313967953509</v>
      </c>
      <c r="U94" s="10">
        <f>O94/N96</f>
        <v>1.6893004873341499</v>
      </c>
      <c r="V94" s="10">
        <f>P94/N96</f>
        <v>3.3613898750284257</v>
      </c>
      <c r="W94" s="10">
        <f>Q94/N96</f>
        <v>2.0916812960821383</v>
      </c>
    </row>
    <row r="95" spans="1:23" x14ac:dyDescent="0.2">
      <c r="A95" s="9">
        <v>3</v>
      </c>
      <c r="B95" s="11">
        <v>24.818288803100586</v>
      </c>
      <c r="C95" s="11">
        <v>23.44691276550293</v>
      </c>
      <c r="D95" s="11">
        <v>22.240776062011719</v>
      </c>
      <c r="E95" s="11">
        <v>23.374746322631836</v>
      </c>
      <c r="F95" s="11"/>
      <c r="G95" s="9">
        <v>3</v>
      </c>
      <c r="H95" s="11">
        <v>20.918544769287109</v>
      </c>
      <c r="I95" s="11">
        <v>21.076570510864258</v>
      </c>
      <c r="J95" s="11">
        <v>20.804521560668945</v>
      </c>
      <c r="K95" s="11">
        <v>21.238544464111328</v>
      </c>
      <c r="L95" s="11"/>
      <c r="M95" s="9">
        <v>3</v>
      </c>
      <c r="N95" s="9">
        <f t="shared" si="42"/>
        <v>6.6997727240957632</v>
      </c>
      <c r="O95" s="9">
        <f t="shared" si="41"/>
        <v>19.339973798147916</v>
      </c>
      <c r="P95" s="9">
        <f t="shared" si="41"/>
        <v>36.952541523980926</v>
      </c>
      <c r="Q95" s="9">
        <f t="shared" si="41"/>
        <v>22.747787562040827</v>
      </c>
      <c r="S95" s="9">
        <v>3</v>
      </c>
      <c r="T95" s="10">
        <f>N95/N96</f>
        <v>0.61522533587400685</v>
      </c>
      <c r="U95" s="10">
        <f>O95/N96</f>
        <v>1.7759470904090886</v>
      </c>
      <c r="V95" s="10">
        <f>P95/N96</f>
        <v>3.3932702953826945</v>
      </c>
      <c r="W95" s="10">
        <f>Q95/N96</f>
        <v>2.0888791037513834</v>
      </c>
    </row>
    <row r="96" spans="1:23" x14ac:dyDescent="0.4">
      <c r="M96" s="9" t="s">
        <v>39</v>
      </c>
      <c r="N96" s="9">
        <f>AVERAGE(N93:N95)</f>
        <v>10.889949313576095</v>
      </c>
      <c r="O96" s="9">
        <f>AVERAGE(O93:O95)</f>
        <v>18.871773961179588</v>
      </c>
      <c r="P96" s="9">
        <f>AVERAGE(P93:P95)</f>
        <v>33.276045880850866</v>
      </c>
      <c r="Q96" s="9">
        <f>AVERAGE(Q93:Q95)</f>
        <v>23.619612395913464</v>
      </c>
      <c r="S96" s="9" t="s">
        <v>39</v>
      </c>
      <c r="T96" s="9">
        <f>AVERAGE(T93:T95)</f>
        <v>0.99999999999999989</v>
      </c>
      <c r="U96" s="9">
        <f>AVERAGE(U93:U95)</f>
        <v>1.7329533331852012</v>
      </c>
      <c r="V96" s="9">
        <f>AVERAGE(V93:V95)</f>
        <v>3.0556658183309318</v>
      </c>
      <c r="W96" s="9">
        <f>AVERAGE(W93:W95)</f>
        <v>2.1689368532200395</v>
      </c>
    </row>
    <row r="97" spans="1:23" x14ac:dyDescent="0.4">
      <c r="M97" s="9" t="s">
        <v>40</v>
      </c>
      <c r="N97" s="9">
        <f>STDEVP(N93:N95)</f>
        <v>3.9679802859785718</v>
      </c>
      <c r="O97" s="9">
        <f>STDEVP(O93:O95)</f>
        <v>0.38524717611861553</v>
      </c>
      <c r="P97" s="9">
        <f>STDEVP(P93:P95)</f>
        <v>4.9558865329287629</v>
      </c>
      <c r="Q97" s="9">
        <f>STDEVP(Q93:Q95)</f>
        <v>1.2114326814919021</v>
      </c>
      <c r="S97" s="9" t="s">
        <v>40</v>
      </c>
      <c r="T97" s="9">
        <f>STDEVP(T93:T95)</f>
        <v>0.36437086819420239</v>
      </c>
      <c r="U97" s="9">
        <f>STDEVP(U93:U95)</f>
        <v>3.5376397541019108E-2</v>
      </c>
      <c r="V97" s="9">
        <f>STDEVP(V93:V95)</f>
        <v>0.45508811751313211</v>
      </c>
      <c r="W97" s="9">
        <f>STDEVP(W93:W95)</f>
        <v>0.11124318824713489</v>
      </c>
    </row>
    <row r="98" spans="1:23" x14ac:dyDescent="0.4">
      <c r="M98" s="9" t="s">
        <v>41</v>
      </c>
      <c r="N98" s="9">
        <f>N97/SQRT(3)</f>
        <v>2.2909144862488566</v>
      </c>
      <c r="O98" s="9">
        <f t="shared" ref="O98:Q98" si="43">O97/SQRT(3)</f>
        <v>0.22242256083662584</v>
      </c>
      <c r="P98" s="9">
        <f t="shared" si="43"/>
        <v>2.8612824238596626</v>
      </c>
      <c r="Q98" s="9">
        <f t="shared" si="43"/>
        <v>0.69942098476445991</v>
      </c>
      <c r="S98" s="9" t="s">
        <v>41</v>
      </c>
      <c r="T98" s="9">
        <f>T97/SQRT(3)</f>
        <v>0.2103696188367804</v>
      </c>
      <c r="U98" s="9">
        <f t="shared" ref="U98:W98" si="44">U97/SQRT(3)</f>
        <v>2.0424572643266598E-2</v>
      </c>
      <c r="V98" s="9">
        <f t="shared" si="44"/>
        <v>0.2627452471512069</v>
      </c>
      <c r="W98" s="9">
        <f t="shared" si="44"/>
        <v>6.4226284679995541E-2</v>
      </c>
    </row>
    <row r="101" spans="1:23" x14ac:dyDescent="0.2">
      <c r="B101" s="11" t="s">
        <v>63</v>
      </c>
      <c r="H101" s="11" t="s">
        <v>53</v>
      </c>
      <c r="N101" s="9" t="s">
        <v>277</v>
      </c>
      <c r="S101" s="10"/>
      <c r="T101" s="9" t="s">
        <v>51</v>
      </c>
      <c r="U101" s="10"/>
      <c r="W101" s="10"/>
    </row>
    <row r="102" spans="1:23" x14ac:dyDescent="0.2">
      <c r="B102" s="11" t="s">
        <v>35</v>
      </c>
      <c r="C102" s="11" t="s">
        <v>36</v>
      </c>
      <c r="D102" s="11" t="s">
        <v>37</v>
      </c>
      <c r="E102" s="11" t="s">
        <v>38</v>
      </c>
      <c r="F102" s="11"/>
      <c r="H102" s="11" t="s">
        <v>35</v>
      </c>
      <c r="I102" s="11" t="s">
        <v>36</v>
      </c>
      <c r="J102" s="11" t="s">
        <v>37</v>
      </c>
      <c r="K102" s="11" t="s">
        <v>38</v>
      </c>
      <c r="L102" s="11"/>
      <c r="N102" s="11" t="s">
        <v>35</v>
      </c>
      <c r="O102" s="11" t="s">
        <v>36</v>
      </c>
      <c r="P102" s="11" t="s">
        <v>37</v>
      </c>
      <c r="Q102" s="11" t="s">
        <v>38</v>
      </c>
      <c r="S102" s="10"/>
      <c r="T102" s="11" t="s">
        <v>35</v>
      </c>
      <c r="U102" s="11" t="s">
        <v>36</v>
      </c>
      <c r="V102" s="11" t="s">
        <v>37</v>
      </c>
      <c r="W102" s="11" t="s">
        <v>38</v>
      </c>
    </row>
    <row r="103" spans="1:23" x14ac:dyDescent="0.2">
      <c r="A103" s="9">
        <v>1</v>
      </c>
      <c r="B103" s="11">
        <v>19.676858901977539</v>
      </c>
      <c r="C103" s="11">
        <v>18.312482833862305</v>
      </c>
      <c r="D103" s="11">
        <v>19.006481170654297</v>
      </c>
      <c r="E103" s="11">
        <v>18.81219482421875</v>
      </c>
      <c r="F103" s="11"/>
      <c r="G103" s="9">
        <v>1</v>
      </c>
      <c r="H103" s="11">
        <v>21.22856330871582</v>
      </c>
      <c r="I103" s="11">
        <v>21.163938522338867</v>
      </c>
      <c r="J103" s="11">
        <v>21.242464065551758</v>
      </c>
      <c r="K103" s="11">
        <v>20.98919677734375</v>
      </c>
      <c r="L103" s="11"/>
      <c r="M103" s="9">
        <v>1</v>
      </c>
      <c r="N103" s="9">
        <f>POWER(2,(H103-B103))*100</f>
        <v>293.16327916641592</v>
      </c>
      <c r="O103" s="9">
        <f t="shared" ref="O103:Q105" si="45">POWER(2,(I103-C103))*100</f>
        <v>721.72823119651946</v>
      </c>
      <c r="P103" s="9">
        <f t="shared" si="45"/>
        <v>471.08353047197011</v>
      </c>
      <c r="Q103" s="9">
        <f t="shared" si="45"/>
        <v>452.21283905655991</v>
      </c>
      <c r="S103" s="9">
        <v>1</v>
      </c>
      <c r="T103" s="9">
        <f>N103/N106</f>
        <v>1.2977423680839819</v>
      </c>
      <c r="U103" s="9">
        <f>O103/N106</f>
        <v>3.194865695762525</v>
      </c>
      <c r="V103" s="9">
        <f>P103/N106</f>
        <v>2.0853398083769674</v>
      </c>
      <c r="W103" s="9">
        <f>Q103/N106</f>
        <v>2.0018051452552772</v>
      </c>
    </row>
    <row r="104" spans="1:23" x14ac:dyDescent="0.2">
      <c r="A104" s="9">
        <v>2</v>
      </c>
      <c r="B104" s="11">
        <v>20.224393844604492</v>
      </c>
      <c r="C104" s="11">
        <v>20.358896255493164</v>
      </c>
      <c r="D104" s="11">
        <v>18.551836013793945</v>
      </c>
      <c r="E104" s="11">
        <v>19.154609680175781</v>
      </c>
      <c r="F104" s="11"/>
      <c r="G104" s="9">
        <v>2</v>
      </c>
      <c r="H104" s="11">
        <v>21.20979118347168</v>
      </c>
      <c r="I104" s="11">
        <v>21.270463943481445</v>
      </c>
      <c r="J104" s="11">
        <v>20.928400039672852</v>
      </c>
      <c r="K104" s="11">
        <v>21.36866569519043</v>
      </c>
      <c r="L104" s="11"/>
      <c r="M104" s="9">
        <v>2</v>
      </c>
      <c r="N104" s="9">
        <f t="shared" ref="N104:N105" si="46">POWER(2,(H104-B104))*100</f>
        <v>197.98585191270254</v>
      </c>
      <c r="O104" s="9">
        <f t="shared" si="45"/>
        <v>188.10884514015819</v>
      </c>
      <c r="P104" s="9">
        <f t="shared" si="45"/>
        <v>519.29848836973974</v>
      </c>
      <c r="Q104" s="9">
        <f t="shared" si="45"/>
        <v>463.97787615881356</v>
      </c>
      <c r="S104" s="9">
        <v>2</v>
      </c>
      <c r="T104" s="10">
        <f>N104/N106</f>
        <v>0.87642159358732186</v>
      </c>
      <c r="U104" s="10">
        <f>O104/N106</f>
        <v>0.83269916629346175</v>
      </c>
      <c r="V104" s="10">
        <f>P104/N106</f>
        <v>2.2987723836204803</v>
      </c>
      <c r="W104" s="10">
        <f>Q104/N106</f>
        <v>2.0538852937414305</v>
      </c>
    </row>
    <row r="105" spans="1:23" x14ac:dyDescent="0.2">
      <c r="A105" s="9">
        <v>3</v>
      </c>
      <c r="B105" s="11">
        <v>20.018917083740234</v>
      </c>
      <c r="C105" s="11">
        <v>19.131580352783203</v>
      </c>
      <c r="D105" s="11">
        <v>19.166154861450195</v>
      </c>
      <c r="E105" s="11">
        <v>19.089992523193359</v>
      </c>
      <c r="F105" s="11"/>
      <c r="G105" s="9">
        <v>3</v>
      </c>
      <c r="H105" s="11">
        <v>20.918544769287109</v>
      </c>
      <c r="I105" s="11">
        <v>21.076570510864258</v>
      </c>
      <c r="J105" s="11">
        <v>20.804521560668945</v>
      </c>
      <c r="K105" s="11">
        <v>21.238544464111328</v>
      </c>
      <c r="L105" s="11"/>
      <c r="M105" s="9">
        <v>3</v>
      </c>
      <c r="N105" s="9">
        <f t="shared" si="46"/>
        <v>186.55844719602706</v>
      </c>
      <c r="O105" s="9">
        <f t="shared" si="45"/>
        <v>385.03515056107574</v>
      </c>
      <c r="P105" s="9">
        <f t="shared" si="45"/>
        <v>311.31318907272896</v>
      </c>
      <c r="Q105" s="9">
        <f t="shared" si="45"/>
        <v>443.3825343478909</v>
      </c>
      <c r="S105" s="9">
        <v>3</v>
      </c>
      <c r="T105" s="10">
        <f>N105/N106</f>
        <v>0.82583603832869668</v>
      </c>
      <c r="U105" s="10">
        <f>O105/N106</f>
        <v>1.7044304781468165</v>
      </c>
      <c r="V105" s="10">
        <f>P105/N106</f>
        <v>1.3780863563532599</v>
      </c>
      <c r="W105" s="10">
        <f>Q105/N106</f>
        <v>1.9627161414205705</v>
      </c>
    </row>
    <row r="106" spans="1:23" x14ac:dyDescent="0.4">
      <c r="M106" s="9" t="s">
        <v>39</v>
      </c>
      <c r="N106" s="9">
        <f>AVERAGE(N103:N105)</f>
        <v>225.90252609171515</v>
      </c>
      <c r="O106" s="9">
        <f>AVERAGE(O103:O105)</f>
        <v>431.62407563258449</v>
      </c>
      <c r="P106" s="9">
        <f>AVERAGE(P103:P105)</f>
        <v>433.89840263814631</v>
      </c>
      <c r="Q106" s="9">
        <f>AVERAGE(Q103:Q105)</f>
        <v>453.19108318775483</v>
      </c>
      <c r="S106" s="9" t="s">
        <v>39</v>
      </c>
      <c r="T106" s="9">
        <f>AVERAGE(T103:T105)</f>
        <v>1</v>
      </c>
      <c r="U106" s="9">
        <f>AVERAGE(U103:U105)</f>
        <v>1.9106651134009345</v>
      </c>
      <c r="V106" s="9">
        <f>AVERAGE(V103:V105)</f>
        <v>1.9207328494502356</v>
      </c>
      <c r="W106" s="9">
        <f>AVERAGE(W103:W105)</f>
        <v>2.0061355268057595</v>
      </c>
    </row>
    <row r="107" spans="1:23" x14ac:dyDescent="0.4">
      <c r="M107" s="9" t="s">
        <v>40</v>
      </c>
      <c r="N107" s="9">
        <f>STDEVP(N103:N105)</f>
        <v>47.78879277802546</v>
      </c>
      <c r="O107" s="9">
        <f>STDEVP(O103:O105)</f>
        <v>220.32598310727508</v>
      </c>
      <c r="P107" s="9">
        <f>STDEVP(P103:P105)</f>
        <v>88.887649985548791</v>
      </c>
      <c r="Q107" s="9">
        <f>STDEVP(Q103:Q105)</f>
        <v>8.4364189583949152</v>
      </c>
      <c r="S107" s="9" t="s">
        <v>40</v>
      </c>
      <c r="T107" s="9">
        <f>STDEVP(T103:T105)</f>
        <v>0.21154607522460192</v>
      </c>
      <c r="U107" s="9">
        <f>STDEVP(U103:U105)</f>
        <v>0.97531438412434579</v>
      </c>
      <c r="V107" s="9">
        <f>STDEVP(V103:V105)</f>
        <v>0.39347789298053798</v>
      </c>
      <c r="W107" s="9">
        <f>STDEVP(W103:W105)</f>
        <v>3.7345394513073137E-2</v>
      </c>
    </row>
    <row r="108" spans="1:23" x14ac:dyDescent="0.4">
      <c r="M108" s="9" t="s">
        <v>41</v>
      </c>
      <c r="N108" s="9">
        <f>N107/SQRT(3)</f>
        <v>27.590872374640245</v>
      </c>
      <c r="O108" s="9">
        <f t="shared" ref="O108:Q108" si="47">O107/SQRT(3)</f>
        <v>127.20526565645422</v>
      </c>
      <c r="P108" s="9">
        <f t="shared" si="47"/>
        <v>51.319308646789835</v>
      </c>
      <c r="Q108" s="9">
        <f t="shared" si="47"/>
        <v>4.8707687566257665</v>
      </c>
      <c r="S108" s="9" t="s">
        <v>41</v>
      </c>
      <c r="T108" s="9">
        <f>T107/SQRT(3)</f>
        <v>0.12213618347693275</v>
      </c>
      <c r="U108" s="9">
        <f t="shared" ref="U108:W108" si="48">U107/SQRT(3)</f>
        <v>0.56309802221870509</v>
      </c>
      <c r="V108" s="9">
        <f t="shared" si="48"/>
        <v>0.22717456743248038</v>
      </c>
      <c r="W108" s="9">
        <f t="shared" si="48"/>
        <v>2.1561373575115551E-2</v>
      </c>
    </row>
    <row r="111" spans="1:23" x14ac:dyDescent="0.2">
      <c r="B111" s="11" t="s">
        <v>69</v>
      </c>
      <c r="H111" s="11" t="s">
        <v>53</v>
      </c>
      <c r="N111" s="9" t="s">
        <v>277</v>
      </c>
      <c r="S111" s="10"/>
      <c r="T111" s="9" t="s">
        <v>51</v>
      </c>
      <c r="U111" s="10"/>
      <c r="W111" s="10"/>
    </row>
    <row r="112" spans="1:23" x14ac:dyDescent="0.2">
      <c r="B112" s="11" t="s">
        <v>35</v>
      </c>
      <c r="C112" s="11" t="s">
        <v>36</v>
      </c>
      <c r="D112" s="11" t="s">
        <v>37</v>
      </c>
      <c r="E112" s="11" t="s">
        <v>38</v>
      </c>
      <c r="F112" s="11"/>
      <c r="H112" s="11" t="s">
        <v>35</v>
      </c>
      <c r="I112" s="11" t="s">
        <v>36</v>
      </c>
      <c r="J112" s="11" t="s">
        <v>37</v>
      </c>
      <c r="K112" s="11" t="s">
        <v>38</v>
      </c>
      <c r="L112" s="11"/>
      <c r="N112" s="11" t="s">
        <v>35</v>
      </c>
      <c r="O112" s="11" t="s">
        <v>36</v>
      </c>
      <c r="P112" s="11" t="s">
        <v>37</v>
      </c>
      <c r="Q112" s="11" t="s">
        <v>38</v>
      </c>
      <c r="S112" s="10"/>
      <c r="T112" s="11" t="s">
        <v>35</v>
      </c>
      <c r="U112" s="11" t="s">
        <v>36</v>
      </c>
      <c r="V112" s="11" t="s">
        <v>37</v>
      </c>
      <c r="W112" s="11" t="s">
        <v>38</v>
      </c>
    </row>
    <row r="113" spans="1:23" x14ac:dyDescent="0.2">
      <c r="A113" s="9">
        <v>1</v>
      </c>
      <c r="B113" s="11">
        <v>22.052675247192383</v>
      </c>
      <c r="C113" s="11">
        <v>21.715614318847656</v>
      </c>
      <c r="D113" s="11">
        <v>22.753396987915039</v>
      </c>
      <c r="E113" s="11">
        <v>21.656927108764648</v>
      </c>
      <c r="F113" s="11"/>
      <c r="G113" s="9">
        <v>1</v>
      </c>
      <c r="H113" s="11">
        <v>21.22856330871582</v>
      </c>
      <c r="I113" s="11">
        <v>21.163938522338867</v>
      </c>
      <c r="J113" s="11">
        <v>21.242464065551758</v>
      </c>
      <c r="K113" s="11">
        <v>20.98919677734375</v>
      </c>
      <c r="L113" s="11"/>
      <c r="M113" s="9">
        <v>1</v>
      </c>
      <c r="N113" s="9">
        <f>POWER(2,(H113-B113))*100</f>
        <v>56.482978053285429</v>
      </c>
      <c r="O113" s="9">
        <f t="shared" ref="O113:Q115" si="49">POWER(2,(I113-C113))*100</f>
        <v>68.222721081577063</v>
      </c>
      <c r="P113" s="9">
        <f t="shared" si="49"/>
        <v>35.08842453793828</v>
      </c>
      <c r="Q113" s="9">
        <f t="shared" si="49"/>
        <v>62.949624120313096</v>
      </c>
      <c r="S113" s="9">
        <v>1</v>
      </c>
      <c r="T113" s="9">
        <f>N113/N116</f>
        <v>1.8707400474585085</v>
      </c>
      <c r="U113" s="9">
        <f>O113/N116</f>
        <v>2.2595652862619278</v>
      </c>
      <c r="V113" s="9">
        <f>P113/N116</f>
        <v>1.1621434146659484</v>
      </c>
      <c r="W113" s="9">
        <f>Q113/N116</f>
        <v>2.0849180916635457</v>
      </c>
    </row>
    <row r="114" spans="1:23" x14ac:dyDescent="0.2">
      <c r="A114" s="9">
        <v>2</v>
      </c>
      <c r="B114" s="11">
        <v>23.55126953125</v>
      </c>
      <c r="C114" s="11">
        <v>22.750833511352539</v>
      </c>
      <c r="D114" s="11">
        <v>21.033540725708008</v>
      </c>
      <c r="E114" s="11">
        <v>21.976770401000977</v>
      </c>
      <c r="F114" s="11"/>
      <c r="G114" s="9">
        <v>2</v>
      </c>
      <c r="H114" s="11">
        <v>21.20979118347168</v>
      </c>
      <c r="I114" s="11">
        <v>21.270463943481445</v>
      </c>
      <c r="J114" s="11">
        <v>20.928400039672852</v>
      </c>
      <c r="K114" s="11">
        <v>21.36866569519043</v>
      </c>
      <c r="L114" s="11"/>
      <c r="M114" s="9">
        <v>2</v>
      </c>
      <c r="N114" s="9">
        <f t="shared" ref="N114:N115" si="50">POWER(2,(H114-B114))*100</f>
        <v>19.730804030630473</v>
      </c>
      <c r="O114" s="9">
        <f t="shared" si="49"/>
        <v>35.839699150438406</v>
      </c>
      <c r="P114" s="9">
        <f t="shared" si="49"/>
        <v>92.9714276055591</v>
      </c>
      <c r="Q114" s="9">
        <f t="shared" si="49"/>
        <v>65.605801114933143</v>
      </c>
      <c r="S114" s="9">
        <v>2</v>
      </c>
      <c r="T114" s="10">
        <f>N114/N116</f>
        <v>0.65349254838926074</v>
      </c>
      <c r="U114" s="10">
        <f>O114/N116</f>
        <v>1.1870259465840953</v>
      </c>
      <c r="V114" s="10">
        <f>P114/N116</f>
        <v>3.0792528808773079</v>
      </c>
      <c r="W114" s="10">
        <f>Q114/N116</f>
        <v>2.1728917936217886</v>
      </c>
    </row>
    <row r="115" spans="1:23" x14ac:dyDescent="0.2">
      <c r="A115" s="9">
        <v>3</v>
      </c>
      <c r="B115" s="11">
        <v>23.717937469482422</v>
      </c>
      <c r="C115" s="11">
        <v>21.943614959716797</v>
      </c>
      <c r="D115" s="11">
        <v>21.127153396606445</v>
      </c>
      <c r="E115" s="11">
        <v>22.243597030639648</v>
      </c>
      <c r="F115" s="11"/>
      <c r="G115" s="9">
        <v>3</v>
      </c>
      <c r="H115" s="11">
        <v>20.918544769287109</v>
      </c>
      <c r="I115" s="11">
        <v>21.076570510864258</v>
      </c>
      <c r="J115" s="11">
        <v>20.804521560668945</v>
      </c>
      <c r="K115" s="11">
        <v>21.238544464111328</v>
      </c>
      <c r="L115" s="11"/>
      <c r="M115" s="9">
        <v>3</v>
      </c>
      <c r="N115" s="9">
        <f t="shared" si="50"/>
        <v>14.364774990361154</v>
      </c>
      <c r="O115" s="9">
        <f t="shared" si="49"/>
        <v>54.826890208990683</v>
      </c>
      <c r="P115" s="9">
        <f t="shared" si="49"/>
        <v>79.960985826275206</v>
      </c>
      <c r="Q115" s="9">
        <f t="shared" si="49"/>
        <v>49.825197660431627</v>
      </c>
      <c r="S115" s="9">
        <v>3</v>
      </c>
      <c r="T115" s="10">
        <f>N115/N116</f>
        <v>0.47576740415223062</v>
      </c>
      <c r="U115" s="10">
        <f>O115/N116</f>
        <v>1.8158897198162818</v>
      </c>
      <c r="V115" s="10">
        <f>P115/N116</f>
        <v>2.6483415636894567</v>
      </c>
      <c r="W115" s="10">
        <f>Q115/N116</f>
        <v>1.6502315537961212</v>
      </c>
    </row>
    <row r="116" spans="1:23" x14ac:dyDescent="0.4">
      <c r="M116" s="9" t="s">
        <v>39</v>
      </c>
      <c r="N116" s="9">
        <f>AVERAGE(N113:N115)</f>
        <v>30.192852358092352</v>
      </c>
      <c r="O116" s="9">
        <f>AVERAGE(O113:O115)</f>
        <v>52.963103480335384</v>
      </c>
      <c r="P116" s="9">
        <f>AVERAGE(P113:P115)</f>
        <v>69.340279323257519</v>
      </c>
      <c r="Q116" s="9">
        <f>AVERAGE(Q113:Q115)</f>
        <v>59.460207631892622</v>
      </c>
      <c r="S116" s="9" t="s">
        <v>39</v>
      </c>
      <c r="T116" s="9">
        <f>AVERAGE(T113:T115)</f>
        <v>1</v>
      </c>
      <c r="U116" s="9">
        <f>AVERAGE(U113:U115)</f>
        <v>1.7541603175541016</v>
      </c>
      <c r="V116" s="9">
        <f>AVERAGE(V113:V115)</f>
        <v>2.2965792864109047</v>
      </c>
      <c r="W116" s="9">
        <f>AVERAGE(W113:W115)</f>
        <v>1.9693471463604855</v>
      </c>
    </row>
    <row r="117" spans="1:23" x14ac:dyDescent="0.4">
      <c r="M117" s="9" t="s">
        <v>40</v>
      </c>
      <c r="N117" s="9">
        <f>STDEVP(N113:N115)</f>
        <v>18.718557613894678</v>
      </c>
      <c r="O117" s="9">
        <f>STDEVP(O113:O115)</f>
        <v>13.285839656706825</v>
      </c>
      <c r="P117" s="9">
        <f>STDEVP(P113:P115)</f>
        <v>24.795296139913074</v>
      </c>
      <c r="Q117" s="9">
        <f>STDEVP(Q113:Q115)</f>
        <v>6.8987381415879732</v>
      </c>
      <c r="S117" s="9" t="s">
        <v>40</v>
      </c>
      <c r="T117" s="9">
        <f>STDEVP(T113:T115)</f>
        <v>0.61996652028398669</v>
      </c>
      <c r="U117" s="9">
        <f>STDEVP(U113:U115)</f>
        <v>0.44003261100125629</v>
      </c>
      <c r="V117" s="9">
        <f>STDEVP(V113:V115)</f>
        <v>0.82123066233811337</v>
      </c>
      <c r="W117" s="9">
        <f>STDEVP(W113:W115)</f>
        <v>0.22848911589298349</v>
      </c>
    </row>
    <row r="118" spans="1:23" x14ac:dyDescent="0.4">
      <c r="M118" s="9" t="s">
        <v>41</v>
      </c>
      <c r="N118" s="9">
        <f>N117/SQRT(3)</f>
        <v>10.807164277223611</v>
      </c>
      <c r="O118" s="9">
        <f t="shared" ref="O118:Q118" si="51">O117/SQRT(3)</f>
        <v>7.6705831022098909</v>
      </c>
      <c r="P118" s="9">
        <f t="shared" si="51"/>
        <v>14.315570901015302</v>
      </c>
      <c r="Q118" s="9">
        <f t="shared" si="51"/>
        <v>3.9829883231145553</v>
      </c>
      <c r="S118" s="9" t="s">
        <v>41</v>
      </c>
      <c r="T118" s="9">
        <f>T117/SQRT(3)</f>
        <v>0.35793783737451534</v>
      </c>
      <c r="U118" s="9">
        <f t="shared" ref="U118:W118" si="52">U117/SQRT(3)</f>
        <v>0.25405294641378923</v>
      </c>
      <c r="V118" s="9">
        <f t="shared" si="52"/>
        <v>0.47413774396768443</v>
      </c>
      <c r="W118" s="9">
        <f t="shared" si="52"/>
        <v>0.13191825256771361</v>
      </c>
    </row>
    <row r="121" spans="1:23" x14ac:dyDescent="0.2">
      <c r="B121" s="11" t="s">
        <v>64</v>
      </c>
      <c r="H121" s="11" t="s">
        <v>53</v>
      </c>
      <c r="N121" s="9" t="s">
        <v>277</v>
      </c>
      <c r="S121" s="10"/>
      <c r="T121" s="9" t="s">
        <v>51</v>
      </c>
      <c r="U121" s="10"/>
      <c r="W121" s="10"/>
    </row>
    <row r="122" spans="1:23" x14ac:dyDescent="0.2">
      <c r="B122" s="11" t="s">
        <v>35</v>
      </c>
      <c r="C122" s="11" t="s">
        <v>36</v>
      </c>
      <c r="D122" s="11" t="s">
        <v>37</v>
      </c>
      <c r="E122" s="11" t="s">
        <v>38</v>
      </c>
      <c r="F122" s="11"/>
      <c r="H122" s="11" t="s">
        <v>35</v>
      </c>
      <c r="I122" s="11" t="s">
        <v>36</v>
      </c>
      <c r="J122" s="11" t="s">
        <v>37</v>
      </c>
      <c r="K122" s="11" t="s">
        <v>38</v>
      </c>
      <c r="L122" s="11"/>
      <c r="N122" s="11" t="s">
        <v>35</v>
      </c>
      <c r="O122" s="11" t="s">
        <v>36</v>
      </c>
      <c r="P122" s="11" t="s">
        <v>37</v>
      </c>
      <c r="Q122" s="11" t="s">
        <v>38</v>
      </c>
      <c r="S122" s="10"/>
      <c r="T122" s="11" t="s">
        <v>35</v>
      </c>
      <c r="U122" s="11" t="s">
        <v>36</v>
      </c>
      <c r="V122" s="11" t="s">
        <v>37</v>
      </c>
      <c r="W122" s="11" t="s">
        <v>38</v>
      </c>
    </row>
    <row r="123" spans="1:23" x14ac:dyDescent="0.2">
      <c r="A123" s="9">
        <v>1</v>
      </c>
      <c r="B123" s="11">
        <v>26.147758483886719</v>
      </c>
      <c r="C123" s="11">
        <v>24.945640563964844</v>
      </c>
      <c r="D123" s="11">
        <v>24.760150909423828</v>
      </c>
      <c r="E123" s="11">
        <v>24.574895858764648</v>
      </c>
      <c r="F123" s="11"/>
      <c r="G123" s="9">
        <v>1</v>
      </c>
      <c r="H123" s="11">
        <v>21.22856330871582</v>
      </c>
      <c r="I123" s="11">
        <v>21.163938522338867</v>
      </c>
      <c r="J123" s="11">
        <v>21.242464065551758</v>
      </c>
      <c r="K123" s="11">
        <v>20.98919677734375</v>
      </c>
      <c r="L123" s="11"/>
      <c r="M123" s="9">
        <v>1</v>
      </c>
      <c r="N123" s="9">
        <f>POWER(2,(H123-B123))*100</f>
        <v>3.3050246104127186</v>
      </c>
      <c r="O123" s="9">
        <f t="shared" ref="O123:Q125" si="53">POWER(2,(I123-C123))*100</f>
        <v>7.2710017773913478</v>
      </c>
      <c r="P123" s="9">
        <f t="shared" si="53"/>
        <v>8.7311358312900538</v>
      </c>
      <c r="Q123" s="9">
        <f t="shared" si="53"/>
        <v>8.3290797623141906</v>
      </c>
      <c r="S123" s="9">
        <v>1</v>
      </c>
      <c r="T123" s="9">
        <f>N123/N126</f>
        <v>0.9504936185245263</v>
      </c>
      <c r="U123" s="9">
        <f>O123/N126</f>
        <v>2.0910709009298243</v>
      </c>
      <c r="V123" s="9">
        <f>P123/N126</f>
        <v>2.5109915563006044</v>
      </c>
      <c r="W123" s="9">
        <f>Q123/N126</f>
        <v>2.3953640579011619</v>
      </c>
    </row>
    <row r="124" spans="1:23" x14ac:dyDescent="0.2">
      <c r="A124" s="9">
        <v>2</v>
      </c>
      <c r="B124" s="11">
        <v>26.101133346557617</v>
      </c>
      <c r="C124" s="11">
        <v>25.574895858764648</v>
      </c>
      <c r="D124" s="11">
        <v>24.590780258178711</v>
      </c>
      <c r="E124" s="11">
        <v>24.878177642822266</v>
      </c>
      <c r="F124" s="11"/>
      <c r="G124" s="9">
        <v>2</v>
      </c>
      <c r="H124" s="11">
        <v>21.20979118347168</v>
      </c>
      <c r="I124" s="11">
        <v>21.270463943481445</v>
      </c>
      <c r="J124" s="11">
        <v>20.928400039672852</v>
      </c>
      <c r="K124" s="11">
        <v>21.36866569519043</v>
      </c>
      <c r="L124" s="11"/>
      <c r="M124" s="9">
        <v>2</v>
      </c>
      <c r="N124" s="9">
        <f t="shared" ref="N124:N125" si="54">POWER(2,(H124-B124))*100</f>
        <v>3.3694521234076338</v>
      </c>
      <c r="O124" s="9">
        <f t="shared" si="53"/>
        <v>5.0610063149443913</v>
      </c>
      <c r="P124" s="9">
        <f t="shared" si="53"/>
        <v>7.8979376102148349</v>
      </c>
      <c r="Q124" s="9">
        <f t="shared" si="53"/>
        <v>8.780750429681774</v>
      </c>
      <c r="S124" s="9">
        <v>2</v>
      </c>
      <c r="T124" s="10">
        <f>N124/N126</f>
        <v>0.96902235799779335</v>
      </c>
      <c r="U124" s="10">
        <f>O124/N126</f>
        <v>1.4554972421419465</v>
      </c>
      <c r="V124" s="10">
        <f>P124/N126</f>
        <v>2.2713716788561555</v>
      </c>
      <c r="W124" s="10">
        <f>Q124/N126</f>
        <v>2.5252602425332009</v>
      </c>
    </row>
    <row r="125" spans="1:23" x14ac:dyDescent="0.2">
      <c r="A125" s="9">
        <v>3</v>
      </c>
      <c r="B125" s="11">
        <v>25.652811050415039</v>
      </c>
      <c r="C125" s="11">
        <v>25.378763198852539</v>
      </c>
      <c r="D125" s="11">
        <v>24.747352600097656</v>
      </c>
      <c r="E125" s="11">
        <v>24.577194213867188</v>
      </c>
      <c r="F125" s="11"/>
      <c r="G125" s="9">
        <v>3</v>
      </c>
      <c r="H125" s="11">
        <v>20.918544769287109</v>
      </c>
      <c r="I125" s="11">
        <v>21.076570510864258</v>
      </c>
      <c r="J125" s="11">
        <v>20.804521560668945</v>
      </c>
      <c r="K125" s="11">
        <v>21.238544464111328</v>
      </c>
      <c r="L125" s="11"/>
      <c r="M125" s="9">
        <v>3</v>
      </c>
      <c r="N125" s="9">
        <f t="shared" si="54"/>
        <v>3.7570228975286293</v>
      </c>
      <c r="O125" s="9">
        <f t="shared" si="53"/>
        <v>5.0688676734201046</v>
      </c>
      <c r="P125" s="9">
        <f t="shared" si="53"/>
        <v>6.5026381746717767</v>
      </c>
      <c r="Q125" s="9">
        <f t="shared" si="53"/>
        <v>9.8847634394101647</v>
      </c>
      <c r="S125" s="9">
        <v>3</v>
      </c>
      <c r="T125" s="10">
        <f>N125/N126</f>
        <v>1.0804840234776805</v>
      </c>
      <c r="U125" s="10">
        <f>O125/N126</f>
        <v>1.4577580940099046</v>
      </c>
      <c r="V125" s="10">
        <f>P125/N126</f>
        <v>1.8700968425852884</v>
      </c>
      <c r="W125" s="10">
        <f>Q125/N126</f>
        <v>2.8427638753983886</v>
      </c>
    </row>
    <row r="126" spans="1:23" x14ac:dyDescent="0.4">
      <c r="M126" s="9" t="s">
        <v>39</v>
      </c>
      <c r="N126" s="9">
        <f>AVERAGE(N123:N125)</f>
        <v>3.4771665437829937</v>
      </c>
      <c r="O126" s="9">
        <f>AVERAGE(O123:O125)</f>
        <v>5.800291921918614</v>
      </c>
      <c r="P126" s="9">
        <f>AVERAGE(P123:P125)</f>
        <v>7.7105705387255554</v>
      </c>
      <c r="Q126" s="9">
        <f>AVERAGE(Q123:Q125)</f>
        <v>8.998197877135377</v>
      </c>
      <c r="S126" s="9" t="s">
        <v>39</v>
      </c>
      <c r="T126" s="9">
        <f>AVERAGE(T123:T125)</f>
        <v>1</v>
      </c>
      <c r="U126" s="9">
        <f>AVERAGE(U123:U125)</f>
        <v>1.6681087456938919</v>
      </c>
      <c r="V126" s="9">
        <f>AVERAGE(V123:V125)</f>
        <v>2.2174866925806831</v>
      </c>
      <c r="W126" s="9">
        <f>AVERAGE(W123:W125)</f>
        <v>2.5877960586109174</v>
      </c>
    </row>
    <row r="127" spans="1:23" x14ac:dyDescent="0.4">
      <c r="M127" s="9" t="s">
        <v>40</v>
      </c>
      <c r="N127" s="9">
        <f>STDEVP(N123:N125)</f>
        <v>0.19962867221674205</v>
      </c>
      <c r="O127" s="9">
        <f>STDEVP(O123:O125)</f>
        <v>1.0399538641939055</v>
      </c>
      <c r="P127" s="9">
        <f>STDEVP(P123:P125)</f>
        <v>0.91937669682495216</v>
      </c>
      <c r="Q127" s="9">
        <f>STDEVP(Q123:Q125)</f>
        <v>0.65345260991076126</v>
      </c>
      <c r="S127" s="9" t="s">
        <v>40</v>
      </c>
      <c r="T127" s="9">
        <f>STDEVP(T123:T125)</f>
        <v>5.7411305930591246E-2</v>
      </c>
      <c r="U127" s="9">
        <f>STDEVP(U123:U125)</f>
        <v>0.29908083236717248</v>
      </c>
      <c r="V127" s="9">
        <f>STDEVP(V123:V125)</f>
        <v>0.26440398676581883</v>
      </c>
      <c r="W127" s="9">
        <f>STDEVP(W123:W125)</f>
        <v>0.18792675061224856</v>
      </c>
    </row>
    <row r="128" spans="1:23" x14ac:dyDescent="0.4">
      <c r="M128" s="9" t="s">
        <v>41</v>
      </c>
      <c r="N128" s="9">
        <f>N127/SQRT(3)</f>
        <v>0.11525566764230359</v>
      </c>
      <c r="O128" s="9">
        <f t="shared" ref="O128:Q128" si="55">O127/SQRT(3)</f>
        <v>0.60041764343714288</v>
      </c>
      <c r="P128" s="9">
        <f t="shared" si="55"/>
        <v>0.53080238339855512</v>
      </c>
      <c r="Q128" s="9">
        <f t="shared" si="55"/>
        <v>0.37727104023464153</v>
      </c>
      <c r="S128" s="9" t="s">
        <v>41</v>
      </c>
      <c r="T128" s="9">
        <f>T127/SQRT(3)</f>
        <v>3.3146432933554813E-2</v>
      </c>
      <c r="U128" s="9">
        <f t="shared" ref="U128:W128" si="56">U127/SQRT(3)</f>
        <v>0.17267439907664439</v>
      </c>
      <c r="V128" s="9">
        <f t="shared" si="56"/>
        <v>0.15265371293405575</v>
      </c>
      <c r="W128" s="9">
        <f t="shared" si="56"/>
        <v>0.10849956005391338</v>
      </c>
    </row>
    <row r="131" spans="1:23" x14ac:dyDescent="0.2">
      <c r="B131" s="11" t="s">
        <v>70</v>
      </c>
      <c r="H131" s="11" t="s">
        <v>53</v>
      </c>
      <c r="N131" s="9" t="s">
        <v>277</v>
      </c>
      <c r="S131" s="10"/>
      <c r="T131" s="9" t="s">
        <v>51</v>
      </c>
      <c r="U131" s="10"/>
      <c r="W131" s="10"/>
    </row>
    <row r="132" spans="1:23" x14ac:dyDescent="0.2">
      <c r="B132" s="11" t="s">
        <v>35</v>
      </c>
      <c r="C132" s="11" t="s">
        <v>36</v>
      </c>
      <c r="D132" s="11" t="s">
        <v>37</v>
      </c>
      <c r="E132" s="11" t="s">
        <v>38</v>
      </c>
      <c r="F132" s="11"/>
      <c r="H132" s="11" t="s">
        <v>35</v>
      </c>
      <c r="I132" s="11" t="s">
        <v>36</v>
      </c>
      <c r="J132" s="11" t="s">
        <v>37</v>
      </c>
      <c r="K132" s="11" t="s">
        <v>38</v>
      </c>
      <c r="L132" s="11"/>
      <c r="N132" s="11" t="s">
        <v>35</v>
      </c>
      <c r="O132" s="11" t="s">
        <v>36</v>
      </c>
      <c r="P132" s="11" t="s">
        <v>37</v>
      </c>
      <c r="Q132" s="11" t="s">
        <v>38</v>
      </c>
      <c r="S132" s="10"/>
      <c r="T132" s="11" t="s">
        <v>35</v>
      </c>
      <c r="U132" s="11" t="s">
        <v>36</v>
      </c>
      <c r="V132" s="11" t="s">
        <v>37</v>
      </c>
      <c r="W132" s="11" t="s">
        <v>38</v>
      </c>
    </row>
    <row r="133" spans="1:23" x14ac:dyDescent="0.2">
      <c r="A133" s="9">
        <v>1</v>
      </c>
      <c r="B133" s="11">
        <v>22.439167022705078</v>
      </c>
      <c r="C133" s="11">
        <v>22.575170516967773</v>
      </c>
      <c r="D133" s="11">
        <v>22.139467239379883</v>
      </c>
      <c r="E133" s="11">
        <v>22.413906097412109</v>
      </c>
      <c r="F133" s="11"/>
      <c r="G133" s="9">
        <v>1</v>
      </c>
      <c r="H133" s="11">
        <v>21.22856330871582</v>
      </c>
      <c r="I133" s="11">
        <v>21.163938522338867</v>
      </c>
      <c r="J133" s="11">
        <v>21.242464065551758</v>
      </c>
      <c r="K133" s="11">
        <v>20.98919677734375</v>
      </c>
      <c r="L133" s="11"/>
      <c r="M133" s="9">
        <v>1</v>
      </c>
      <c r="N133" s="9">
        <f>POWER(2,(H133-B133))*100</f>
        <v>43.208776522593602</v>
      </c>
      <c r="O133" s="9">
        <f t="shared" ref="O133:Q135" si="57">POWER(2,(I133-C133))*100</f>
        <v>37.599047130285136</v>
      </c>
      <c r="P133" s="9">
        <f t="shared" si="57"/>
        <v>53.700105444402425</v>
      </c>
      <c r="Q133" s="9">
        <f t="shared" si="57"/>
        <v>37.249440987472049</v>
      </c>
      <c r="S133" s="9">
        <v>1</v>
      </c>
      <c r="T133" s="9">
        <f>N133/N136</f>
        <v>1.0865476032683576</v>
      </c>
      <c r="U133" s="9">
        <f>O133/N136</f>
        <v>0.94548278920194539</v>
      </c>
      <c r="V133" s="9">
        <f>P133/N136</f>
        <v>1.3503673457489331</v>
      </c>
      <c r="W133" s="9">
        <f>Q133/N136</f>
        <v>0.93669143366882057</v>
      </c>
    </row>
    <row r="134" spans="1:23" x14ac:dyDescent="0.2">
      <c r="A134" s="9">
        <v>2</v>
      </c>
      <c r="B134" s="11">
        <v>22.633537292480469</v>
      </c>
      <c r="C134" s="11">
        <v>22.751482009887695</v>
      </c>
      <c r="D134" s="11">
        <v>22.04096794128418</v>
      </c>
      <c r="E134" s="11">
        <v>22.562402725219727</v>
      </c>
      <c r="F134" s="11"/>
      <c r="G134" s="9">
        <v>2</v>
      </c>
      <c r="H134" s="11">
        <v>21.20979118347168</v>
      </c>
      <c r="I134" s="11">
        <v>21.270463943481445</v>
      </c>
      <c r="J134" s="11">
        <v>20.928400039672852</v>
      </c>
      <c r="K134" s="11">
        <v>21.36866569519043</v>
      </c>
      <c r="L134" s="11"/>
      <c r="M134" s="9">
        <v>2</v>
      </c>
      <c r="N134" s="9">
        <f t="shared" ref="N134:N135" si="58">POWER(2,(H134-B134))*100</f>
        <v>37.274318769989584</v>
      </c>
      <c r="O134" s="9">
        <f t="shared" si="57"/>
        <v>35.823592649183169</v>
      </c>
      <c r="P134" s="9">
        <f t="shared" si="57"/>
        <v>46.247013171838944</v>
      </c>
      <c r="Q134" s="9">
        <f t="shared" si="57"/>
        <v>43.716898874850671</v>
      </c>
      <c r="S134" s="9">
        <v>2</v>
      </c>
      <c r="T134" s="10">
        <f>N134/N136</f>
        <v>0.93731702173551634</v>
      </c>
      <c r="U134" s="10">
        <f>O134/N136</f>
        <v>0.90083640098161044</v>
      </c>
      <c r="V134" s="10">
        <f>P134/N136</f>
        <v>1.1629484878820064</v>
      </c>
      <c r="W134" s="10">
        <f>Q134/N136</f>
        <v>1.0993250797082033</v>
      </c>
    </row>
    <row r="135" spans="1:23" x14ac:dyDescent="0.2">
      <c r="A135" s="9">
        <v>3</v>
      </c>
      <c r="B135" s="11">
        <v>22.283746719360352</v>
      </c>
      <c r="C135" s="11">
        <v>22.277782440185547</v>
      </c>
      <c r="D135" s="11">
        <v>22.084070205688477</v>
      </c>
      <c r="E135" s="11">
        <v>22.391794204711914</v>
      </c>
      <c r="F135" s="11"/>
      <c r="G135" s="9">
        <v>3</v>
      </c>
      <c r="H135" s="11">
        <v>20.918544769287109</v>
      </c>
      <c r="I135" s="11">
        <v>21.076570510864258</v>
      </c>
      <c r="J135" s="11">
        <v>20.804521560668945</v>
      </c>
      <c r="K135" s="11">
        <v>21.238544464111328</v>
      </c>
      <c r="L135" s="11"/>
      <c r="M135" s="9">
        <v>3</v>
      </c>
      <c r="N135" s="9">
        <f t="shared" si="58"/>
        <v>38.818009581112307</v>
      </c>
      <c r="O135" s="9">
        <f t="shared" si="57"/>
        <v>43.490978419214358</v>
      </c>
      <c r="P135" s="9">
        <f t="shared" si="57"/>
        <v>41.192436125066457</v>
      </c>
      <c r="Q135" s="9">
        <f t="shared" si="57"/>
        <v>44.961131847351879</v>
      </c>
      <c r="S135" s="9">
        <v>3</v>
      </c>
      <c r="T135" s="10">
        <f>N135/N136</f>
        <v>0.97613537499612613</v>
      </c>
      <c r="U135" s="10">
        <f>O135/N136</f>
        <v>1.0936439808816125</v>
      </c>
      <c r="V135" s="10">
        <f>P135/N136</f>
        <v>1.0358437879182352</v>
      </c>
      <c r="W135" s="10">
        <f>Q135/N136</f>
        <v>1.1306131295670496</v>
      </c>
    </row>
    <row r="136" spans="1:23" x14ac:dyDescent="0.4">
      <c r="M136" s="9" t="s">
        <v>39</v>
      </c>
      <c r="N136" s="9">
        <f>AVERAGE(N133:N135)</f>
        <v>39.767034957898495</v>
      </c>
      <c r="O136" s="9">
        <f>AVERAGE(O133:O135)</f>
        <v>38.971206066227559</v>
      </c>
      <c r="P136" s="9">
        <f>AVERAGE(P133:P135)</f>
        <v>47.046518247102604</v>
      </c>
      <c r="Q136" s="9">
        <f>AVERAGE(Q133:Q135)</f>
        <v>41.975823903224864</v>
      </c>
      <c r="S136" s="9" t="s">
        <v>39</v>
      </c>
      <c r="T136" s="9">
        <f>AVERAGE(T133:T135)</f>
        <v>1</v>
      </c>
      <c r="U136" s="9">
        <f>AVERAGE(U133:U135)</f>
        <v>0.97998772368838949</v>
      </c>
      <c r="V136" s="9">
        <f>AVERAGE(V133:V135)</f>
        <v>1.1830532071830584</v>
      </c>
      <c r="W136" s="9">
        <f>AVERAGE(W133:W135)</f>
        <v>1.0555432143146912</v>
      </c>
    </row>
    <row r="137" spans="1:23" x14ac:dyDescent="0.4">
      <c r="M137" s="9" t="s">
        <v>40</v>
      </c>
      <c r="N137" s="9">
        <f>STDEVP(N133:N135)</f>
        <v>2.5139522772848615</v>
      </c>
      <c r="O137" s="9">
        <f>STDEVP(O133:O135)</f>
        <v>3.2771243741766618</v>
      </c>
      <c r="P137" s="9">
        <f>STDEVP(P133:P135)</f>
        <v>5.1374347830082581</v>
      </c>
      <c r="Q137" s="9">
        <f>STDEVP(Q133:Q135)</f>
        <v>3.3804388790219608</v>
      </c>
      <c r="S137" s="9" t="s">
        <v>40</v>
      </c>
      <c r="T137" s="9">
        <f>STDEVP(T133:T135)</f>
        <v>6.3216990654354641E-2</v>
      </c>
      <c r="U137" s="9">
        <f>STDEVP(U133:U135)</f>
        <v>8.2408064308696016E-2</v>
      </c>
      <c r="V137" s="9">
        <f>STDEVP(V133:V135)</f>
        <v>0.12918827839307631</v>
      </c>
      <c r="W137" s="9">
        <f>STDEVP(W133:W135)</f>
        <v>8.500605797240969E-2</v>
      </c>
    </row>
    <row r="138" spans="1:23" x14ac:dyDescent="0.4">
      <c r="M138" s="9" t="s">
        <v>41</v>
      </c>
      <c r="N138" s="9">
        <f>N137/SQRT(3)</f>
        <v>1.4514310240202877</v>
      </c>
      <c r="O138" s="9">
        <f t="shared" ref="O138:Q138" si="59">O137/SQRT(3)</f>
        <v>1.8920486395987797</v>
      </c>
      <c r="P138" s="9">
        <f t="shared" si="59"/>
        <v>2.9660993549139647</v>
      </c>
      <c r="Q138" s="9">
        <f t="shared" si="59"/>
        <v>1.951697296782406</v>
      </c>
      <c r="S138" s="9" t="s">
        <v>41</v>
      </c>
      <c r="T138" s="9">
        <f>T137/SQRT(3)</f>
        <v>3.6498346571649708E-2</v>
      </c>
      <c r="U138" s="9">
        <f t="shared" ref="U138:W138" si="60">U137/SQRT(3)</f>
        <v>4.7578318112021636E-2</v>
      </c>
      <c r="V138" s="9">
        <f t="shared" si="60"/>
        <v>7.458688730638692E-2</v>
      </c>
      <c r="W138" s="9">
        <f t="shared" si="60"/>
        <v>4.9078270453119674E-2</v>
      </c>
    </row>
    <row r="141" spans="1:23" x14ac:dyDescent="0.2">
      <c r="B141" s="11" t="s">
        <v>65</v>
      </c>
      <c r="H141" s="11" t="s">
        <v>53</v>
      </c>
      <c r="N141" s="9" t="s">
        <v>277</v>
      </c>
      <c r="S141" s="10"/>
      <c r="T141" s="9" t="s">
        <v>51</v>
      </c>
      <c r="U141" s="10"/>
      <c r="W141" s="10"/>
    </row>
    <row r="142" spans="1:23" x14ac:dyDescent="0.2">
      <c r="B142" s="11" t="s">
        <v>35</v>
      </c>
      <c r="C142" s="11" t="s">
        <v>36</v>
      </c>
      <c r="D142" s="11" t="s">
        <v>37</v>
      </c>
      <c r="E142" s="11" t="s">
        <v>38</v>
      </c>
      <c r="F142" s="11"/>
      <c r="H142" s="11" t="s">
        <v>35</v>
      </c>
      <c r="I142" s="11" t="s">
        <v>36</v>
      </c>
      <c r="J142" s="11" t="s">
        <v>37</v>
      </c>
      <c r="K142" s="11" t="s">
        <v>38</v>
      </c>
      <c r="L142" s="11"/>
      <c r="N142" s="11" t="s">
        <v>35</v>
      </c>
      <c r="O142" s="11" t="s">
        <v>36</v>
      </c>
      <c r="P142" s="11" t="s">
        <v>37</v>
      </c>
      <c r="Q142" s="11" t="s">
        <v>38</v>
      </c>
      <c r="S142" s="10"/>
      <c r="T142" s="11" t="s">
        <v>35</v>
      </c>
      <c r="U142" s="11" t="s">
        <v>36</v>
      </c>
      <c r="V142" s="11" t="s">
        <v>37</v>
      </c>
      <c r="W142" s="11" t="s">
        <v>38</v>
      </c>
    </row>
    <row r="143" spans="1:23" x14ac:dyDescent="0.2">
      <c r="A143" s="9">
        <v>1</v>
      </c>
      <c r="B143" s="11">
        <v>24.816108703613281</v>
      </c>
      <c r="C143" s="11">
        <v>23.923011779785156</v>
      </c>
      <c r="D143" s="11">
        <v>23.737106323242188</v>
      </c>
      <c r="E143" s="11">
        <v>23.355983734130859</v>
      </c>
      <c r="F143" s="11"/>
      <c r="G143" s="9">
        <v>1</v>
      </c>
      <c r="H143" s="11">
        <v>21.22856330871582</v>
      </c>
      <c r="I143" s="11">
        <v>21.163938522338867</v>
      </c>
      <c r="J143" s="11">
        <v>21.242464065551758</v>
      </c>
      <c r="K143" s="11">
        <v>20.98919677734375</v>
      </c>
      <c r="L143" s="11"/>
      <c r="M143" s="9">
        <v>1</v>
      </c>
      <c r="N143" s="9">
        <f>POWER(2,(H143-B143))*100</f>
        <v>8.3184272988440782</v>
      </c>
      <c r="O143" s="9">
        <f t="shared" ref="O143:Q145" si="61">POWER(2,(I143-C143))*100</f>
        <v>14.771894227548673</v>
      </c>
      <c r="P143" s="9">
        <f t="shared" si="61"/>
        <v>17.743441213974627</v>
      </c>
      <c r="Q143" s="9">
        <f t="shared" si="61"/>
        <v>19.387692933773934</v>
      </c>
      <c r="S143" s="9">
        <v>1</v>
      </c>
      <c r="T143" s="9">
        <f>N143/N146</f>
        <v>0.90463272153854457</v>
      </c>
      <c r="U143" s="9">
        <f>O143/N146</f>
        <v>1.6064501614630693</v>
      </c>
      <c r="V143" s="9">
        <f>P143/N146</f>
        <v>1.9296072368255859</v>
      </c>
      <c r="W143" s="9">
        <f>Q143/N146</f>
        <v>2.1084203531442407</v>
      </c>
    </row>
    <row r="144" spans="1:23" x14ac:dyDescent="0.2">
      <c r="A144" s="9">
        <v>2</v>
      </c>
      <c r="B144" s="11">
        <v>24.569509506225586</v>
      </c>
      <c r="C144" s="11">
        <v>24.423076629638672</v>
      </c>
      <c r="D144" s="11">
        <v>23.326728820800781</v>
      </c>
      <c r="E144" s="11">
        <v>23.582025527954102</v>
      </c>
      <c r="F144" s="11"/>
      <c r="G144" s="9">
        <v>2</v>
      </c>
      <c r="H144" s="11">
        <v>21.20979118347168</v>
      </c>
      <c r="I144" s="11">
        <v>21.270463943481445</v>
      </c>
      <c r="J144" s="11">
        <v>20.928400039672852</v>
      </c>
      <c r="K144" s="11">
        <v>21.36866569519043</v>
      </c>
      <c r="L144" s="11"/>
      <c r="M144" s="9">
        <v>2</v>
      </c>
      <c r="N144" s="9">
        <f t="shared" ref="N144:N145" si="62">POWER(2,(H144-B144))*100</f>
        <v>9.7414590194643953</v>
      </c>
      <c r="O144" s="9">
        <f t="shared" si="61"/>
        <v>11.24524745759981</v>
      </c>
      <c r="P144" s="9">
        <f t="shared" si="61"/>
        <v>18.968417386524667</v>
      </c>
      <c r="Q144" s="9">
        <f t="shared" si="61"/>
        <v>21.563154724024251</v>
      </c>
      <c r="S144" s="9">
        <v>2</v>
      </c>
      <c r="T144" s="10">
        <f>N144/N146</f>
        <v>1.0593880631449226</v>
      </c>
      <c r="U144" s="10">
        <f>O144/N146</f>
        <v>1.2229257342137885</v>
      </c>
      <c r="V144" s="10">
        <f>P144/N146</f>
        <v>2.0628239482282091</v>
      </c>
      <c r="W144" s="10">
        <f>Q144/N146</f>
        <v>2.3450028042754454</v>
      </c>
    </row>
    <row r="145" spans="1:23" x14ac:dyDescent="0.2">
      <c r="A145" s="9">
        <v>3</v>
      </c>
      <c r="B145" s="11">
        <v>24.31049919128418</v>
      </c>
      <c r="C145" s="11">
        <v>23.635772705078125</v>
      </c>
      <c r="D145" s="11">
        <v>22.938854217529297</v>
      </c>
      <c r="E145" s="11">
        <v>23.469804763793945</v>
      </c>
      <c r="F145" s="11"/>
      <c r="G145" s="9">
        <v>3</v>
      </c>
      <c r="H145" s="11">
        <v>20.918544769287109</v>
      </c>
      <c r="I145" s="11">
        <v>21.076570510864258</v>
      </c>
      <c r="J145" s="11">
        <v>20.804521560668945</v>
      </c>
      <c r="K145" s="11">
        <v>21.238544464111328</v>
      </c>
      <c r="L145" s="11"/>
      <c r="M145" s="9">
        <v>3</v>
      </c>
      <c r="N145" s="9">
        <f t="shared" si="62"/>
        <v>9.5262061392911193</v>
      </c>
      <c r="O145" s="9">
        <f t="shared" si="61"/>
        <v>16.96693416011048</v>
      </c>
      <c r="P145" s="9">
        <f t="shared" si="61"/>
        <v>22.777279421535997</v>
      </c>
      <c r="Q145" s="9">
        <f t="shared" si="61"/>
        <v>21.297259451055911</v>
      </c>
      <c r="S145" s="9">
        <v>3</v>
      </c>
      <c r="T145" s="10">
        <f>N145/N146</f>
        <v>1.0359792153165333</v>
      </c>
      <c r="U145" s="10">
        <f>O145/N146</f>
        <v>1.8451617444031645</v>
      </c>
      <c r="V145" s="10">
        <f>P145/N146</f>
        <v>2.4770394128721014</v>
      </c>
      <c r="W145" s="10">
        <f>Q145/N146</f>
        <v>2.3160865733836991</v>
      </c>
    </row>
    <row r="146" spans="1:23" x14ac:dyDescent="0.4">
      <c r="M146" s="9" t="s">
        <v>39</v>
      </c>
      <c r="N146" s="9">
        <f>AVERAGE(N143:N145)</f>
        <v>9.1953641525331964</v>
      </c>
      <c r="O146" s="9">
        <f>AVERAGE(O143:O145)</f>
        <v>14.328025281752986</v>
      </c>
      <c r="P146" s="9">
        <f>AVERAGE(P143:P145)</f>
        <v>19.829712674011763</v>
      </c>
      <c r="Q146" s="9">
        <f>AVERAGE(Q143:Q145)</f>
        <v>20.749369036284701</v>
      </c>
      <c r="S146" s="9" t="s">
        <v>39</v>
      </c>
      <c r="T146" s="9">
        <f>AVERAGE(T143:T145)</f>
        <v>1.0000000000000002</v>
      </c>
      <c r="U146" s="9">
        <f>AVERAGE(U143:U145)</f>
        <v>1.5581792133600072</v>
      </c>
      <c r="V146" s="9">
        <f>AVERAGE(V143:V145)</f>
        <v>2.1564901993086321</v>
      </c>
      <c r="W146" s="9">
        <f>AVERAGE(W143:W145)</f>
        <v>2.2565032436011285</v>
      </c>
    </row>
    <row r="147" spans="1:23" x14ac:dyDescent="0.4">
      <c r="M147" s="9" t="s">
        <v>40</v>
      </c>
      <c r="N147" s="9">
        <f>STDEVP(N143:N145)</f>
        <v>0.62628381991146886</v>
      </c>
      <c r="O147" s="9">
        <f>STDEVP(O143:O145)</f>
        <v>2.3568608233839763</v>
      </c>
      <c r="P147" s="9">
        <f>STDEVP(P143:P145)</f>
        <v>2.1434013396409202</v>
      </c>
      <c r="Q147" s="9">
        <f>STDEVP(Q143:Q145)</f>
        <v>0.96895009508863328</v>
      </c>
      <c r="S147" s="9" t="s">
        <v>40</v>
      </c>
      <c r="T147" s="9">
        <f>STDEVP(T143:T145)</f>
        <v>6.810864795810577E-2</v>
      </c>
      <c r="U147" s="9">
        <f>STDEVP(U143:U145)</f>
        <v>0.2563096778211531</v>
      </c>
      <c r="V147" s="9">
        <f>STDEVP(V143:V145)</f>
        <v>0.2330958626636285</v>
      </c>
      <c r="W147" s="9">
        <f>STDEVP(W143:W145)</f>
        <v>0.10537375997466081</v>
      </c>
    </row>
    <row r="148" spans="1:23" x14ac:dyDescent="0.4">
      <c r="M148" s="9" t="s">
        <v>41</v>
      </c>
      <c r="N148" s="9">
        <f>N147/SQRT(3)</f>
        <v>0.36158513201499365</v>
      </c>
      <c r="O148" s="9">
        <f t="shared" ref="O148:Q148" si="63">O147/SQRT(3)</f>
        <v>1.3607342308232218</v>
      </c>
      <c r="P148" s="9">
        <f t="shared" si="63"/>
        <v>1.2374933404230899</v>
      </c>
      <c r="Q148" s="9">
        <f t="shared" si="63"/>
        <v>0.55942359823073595</v>
      </c>
      <c r="S148" s="9" t="s">
        <v>41</v>
      </c>
      <c r="T148" s="9">
        <f>T147/SQRT(3)</f>
        <v>3.9322546232753823E-2</v>
      </c>
      <c r="U148" s="9">
        <f t="shared" ref="U148:W148" si="64">U147/SQRT(3)</f>
        <v>0.14798046148594901</v>
      </c>
      <c r="V148" s="9">
        <f t="shared" si="64"/>
        <v>0.13457795905583397</v>
      </c>
      <c r="W148" s="9">
        <f t="shared" si="64"/>
        <v>6.0837568686893433E-2</v>
      </c>
    </row>
    <row r="151" spans="1:23" x14ac:dyDescent="0.2">
      <c r="B151" s="11" t="s">
        <v>66</v>
      </c>
      <c r="H151" s="11" t="s">
        <v>53</v>
      </c>
      <c r="N151" s="9" t="s">
        <v>277</v>
      </c>
      <c r="S151" s="10"/>
      <c r="T151" s="9" t="s">
        <v>51</v>
      </c>
      <c r="U151" s="10"/>
      <c r="W151" s="10"/>
    </row>
    <row r="152" spans="1:23" x14ac:dyDescent="0.2">
      <c r="B152" s="11" t="s">
        <v>35</v>
      </c>
      <c r="C152" s="11" t="s">
        <v>36</v>
      </c>
      <c r="D152" s="11" t="s">
        <v>37</v>
      </c>
      <c r="E152" s="11" t="s">
        <v>38</v>
      </c>
      <c r="F152" s="11"/>
      <c r="H152" s="11" t="s">
        <v>35</v>
      </c>
      <c r="I152" s="11" t="s">
        <v>36</v>
      </c>
      <c r="J152" s="11" t="s">
        <v>37</v>
      </c>
      <c r="K152" s="11" t="s">
        <v>38</v>
      </c>
      <c r="L152" s="11"/>
      <c r="N152" s="11" t="s">
        <v>35</v>
      </c>
      <c r="O152" s="11" t="s">
        <v>36</v>
      </c>
      <c r="P152" s="11" t="s">
        <v>37</v>
      </c>
      <c r="Q152" s="11" t="s">
        <v>38</v>
      </c>
      <c r="S152" s="10"/>
      <c r="T152" s="11" t="s">
        <v>35</v>
      </c>
      <c r="U152" s="11" t="s">
        <v>36</v>
      </c>
      <c r="V152" s="11" t="s">
        <v>37</v>
      </c>
      <c r="W152" s="11" t="s">
        <v>38</v>
      </c>
    </row>
    <row r="153" spans="1:23" x14ac:dyDescent="0.2">
      <c r="A153" s="9">
        <v>1</v>
      </c>
      <c r="B153" s="11">
        <v>22.29371452331543</v>
      </c>
      <c r="C153" s="11">
        <v>22.356033325195313</v>
      </c>
      <c r="D153" s="11">
        <v>23.034673690795898</v>
      </c>
      <c r="E153" s="11">
        <v>20.975143432617188</v>
      </c>
      <c r="F153" s="11"/>
      <c r="G153" s="9">
        <v>1</v>
      </c>
      <c r="H153" s="11">
        <v>21.22856330871582</v>
      </c>
      <c r="I153" s="11">
        <v>21.163938522338867</v>
      </c>
      <c r="J153" s="11">
        <v>21.242464065551758</v>
      </c>
      <c r="K153" s="11">
        <v>20.98919677734375</v>
      </c>
      <c r="L153" s="11"/>
      <c r="M153" s="9">
        <v>1</v>
      </c>
      <c r="N153" s="9">
        <f>POWER(2,(H153-B153))*100</f>
        <v>47.792256320874081</v>
      </c>
      <c r="O153" s="9">
        <f t="shared" ref="O153:Q155" si="65">POWER(2,(I153-C153))*100</f>
        <v>43.766690378899078</v>
      </c>
      <c r="P153" s="9">
        <f t="shared" si="65"/>
        <v>28.872949036425055</v>
      </c>
      <c r="Q153" s="9">
        <f t="shared" si="65"/>
        <v>100.97886345952887</v>
      </c>
      <c r="S153" s="9">
        <v>1</v>
      </c>
      <c r="T153" s="9">
        <f>N153/N156</f>
        <v>1.1946195185397346</v>
      </c>
      <c r="U153" s="9">
        <f>O153/N156</f>
        <v>1.0939961117860402</v>
      </c>
      <c r="V153" s="9">
        <f>P153/N156</f>
        <v>0.72171081953398675</v>
      </c>
      <c r="W153" s="9">
        <f>Q153/N156</f>
        <v>2.5240767131562314</v>
      </c>
    </row>
    <row r="154" spans="1:23" x14ac:dyDescent="0.2">
      <c r="A154" s="9">
        <v>2</v>
      </c>
      <c r="B154" s="11">
        <v>22.698734283447266</v>
      </c>
      <c r="C154" s="11">
        <v>21.968545913696289</v>
      </c>
      <c r="D154" s="11">
        <v>22.409934997558594</v>
      </c>
      <c r="E154" s="11">
        <v>21.525020599365234</v>
      </c>
      <c r="F154" s="11"/>
      <c r="G154" s="9">
        <v>2</v>
      </c>
      <c r="H154" s="11">
        <v>21.20979118347168</v>
      </c>
      <c r="I154" s="11">
        <v>21.270463943481445</v>
      </c>
      <c r="J154" s="11">
        <v>20.928400039672852</v>
      </c>
      <c r="K154" s="11">
        <v>21.36866569519043</v>
      </c>
      <c r="L154" s="11"/>
      <c r="M154" s="9">
        <v>2</v>
      </c>
      <c r="N154" s="9">
        <f t="shared" ref="N154:N155" si="66">POWER(2,(H154-B154))*100</f>
        <v>35.627345471775612</v>
      </c>
      <c r="O154" s="9">
        <f t="shared" si="65"/>
        <v>61.639113998063735</v>
      </c>
      <c r="P154" s="9">
        <f t="shared" si="65"/>
        <v>35.81076000434831</v>
      </c>
      <c r="Q154" s="9">
        <f t="shared" si="65"/>
        <v>89.728928960635329</v>
      </c>
      <c r="S154" s="9">
        <v>2</v>
      </c>
      <c r="T154" s="10">
        <f>N154/N156</f>
        <v>0.89054431765239928</v>
      </c>
      <c r="U154" s="10">
        <f>O154/N156</f>
        <v>1.540736812951458</v>
      </c>
      <c r="V154" s="10">
        <f>P154/N156</f>
        <v>0.89512896373238537</v>
      </c>
      <c r="W154" s="10">
        <f>Q154/N156</f>
        <v>2.2428723430498994</v>
      </c>
    </row>
    <row r="155" spans="1:23" x14ac:dyDescent="0.2">
      <c r="A155" s="9">
        <v>3</v>
      </c>
      <c r="B155" s="11">
        <v>22.368661880493164</v>
      </c>
      <c r="C155" s="11">
        <v>22.670618057250977</v>
      </c>
      <c r="D155" s="11">
        <v>22.884696960449219</v>
      </c>
      <c r="E155" s="11">
        <v>21.540403366088867</v>
      </c>
      <c r="F155" s="11"/>
      <c r="G155" s="9">
        <v>3</v>
      </c>
      <c r="H155" s="11">
        <v>20.918544769287109</v>
      </c>
      <c r="I155" s="11">
        <v>21.076570510864258</v>
      </c>
      <c r="J155" s="11">
        <v>20.804521560668945</v>
      </c>
      <c r="K155" s="11">
        <v>21.238544464111328</v>
      </c>
      <c r="L155" s="11"/>
      <c r="M155" s="9">
        <v>3</v>
      </c>
      <c r="N155" s="9">
        <f t="shared" si="66"/>
        <v>36.599171329257366</v>
      </c>
      <c r="O155" s="9">
        <f t="shared" si="65"/>
        <v>33.124083749508642</v>
      </c>
      <c r="P155" s="9">
        <f t="shared" si="65"/>
        <v>23.64856585125283</v>
      </c>
      <c r="Q155" s="9">
        <f t="shared" si="65"/>
        <v>81.120648906830766</v>
      </c>
      <c r="S155" s="9">
        <v>3</v>
      </c>
      <c r="T155" s="10">
        <f>N155/N156</f>
        <v>0.91483616380786625</v>
      </c>
      <c r="U155" s="10">
        <f>O155/N156</f>
        <v>0.82797256348879877</v>
      </c>
      <c r="V155" s="10">
        <f>P155/N156</f>
        <v>0.5911216696216065</v>
      </c>
      <c r="W155" s="10">
        <f>Q155/N156</f>
        <v>2.0276990039991616</v>
      </c>
    </row>
    <row r="156" spans="1:23" x14ac:dyDescent="0.4">
      <c r="M156" s="9" t="s">
        <v>39</v>
      </c>
      <c r="N156" s="9">
        <f>AVERAGE(N153:N155)</f>
        <v>40.006257707302353</v>
      </c>
      <c r="O156" s="9">
        <f>AVERAGE(O153:O155)</f>
        <v>46.176629375490485</v>
      </c>
      <c r="P156" s="9">
        <f>AVERAGE(P153:P155)</f>
        <v>29.444091630675398</v>
      </c>
      <c r="Q156" s="9">
        <f>AVERAGE(Q153:Q155)</f>
        <v>90.609480442331645</v>
      </c>
      <c r="S156" s="9" t="s">
        <v>39</v>
      </c>
      <c r="T156" s="9">
        <f>AVERAGE(T153:T155)</f>
        <v>1</v>
      </c>
      <c r="U156" s="9">
        <f>AVERAGE(U153:U155)</f>
        <v>1.154235162742099</v>
      </c>
      <c r="V156" s="9">
        <f>AVERAGE(V153:V155)</f>
        <v>0.73598715096265954</v>
      </c>
      <c r="W156" s="9">
        <f>AVERAGE(W153:W155)</f>
        <v>2.2648826867350973</v>
      </c>
    </row>
    <row r="157" spans="1:23" x14ac:dyDescent="0.4">
      <c r="M157" s="9" t="s">
        <v>40</v>
      </c>
      <c r="N157" s="9">
        <f>STDEVP(N153:N155)</f>
        <v>5.5198093072268852</v>
      </c>
      <c r="O157" s="9">
        <f>STDEVP(O153:O155)</f>
        <v>11.765276367188077</v>
      </c>
      <c r="P157" s="9">
        <f>STDEVP(P153:P155)</f>
        <v>4.9815924195396883</v>
      </c>
      <c r="Q157" s="9">
        <f>STDEVP(Q153:Q155)</f>
        <v>8.1309572822714991</v>
      </c>
      <c r="S157" s="9" t="s">
        <v>40</v>
      </c>
      <c r="T157" s="9">
        <f>STDEVP(T153:T155)</f>
        <v>0.13797364771310222</v>
      </c>
      <c r="U157" s="9">
        <f>STDEVP(U153:U155)</f>
        <v>0.29408590159235465</v>
      </c>
      <c r="V157" s="9">
        <f>STDEVP(V153:V155)</f>
        <v>0.12452033019400328</v>
      </c>
      <c r="W157" s="9">
        <f>STDEVP(W153:W155)</f>
        <v>0.20324213631177396</v>
      </c>
    </row>
    <row r="158" spans="1:23" x14ac:dyDescent="0.4">
      <c r="M158" s="9" t="s">
        <v>41</v>
      </c>
      <c r="N158" s="9">
        <f>N157/SQRT(3)</f>
        <v>3.186863389402844</v>
      </c>
      <c r="O158" s="9">
        <f t="shared" ref="O158:Q158" si="67">O157/SQRT(3)</f>
        <v>6.792685477686379</v>
      </c>
      <c r="P158" s="9">
        <f t="shared" si="67"/>
        <v>2.8761237244142386</v>
      </c>
      <c r="Q158" s="9">
        <f t="shared" si="67"/>
        <v>4.6944103756887978</v>
      </c>
      <c r="S158" s="9" t="s">
        <v>41</v>
      </c>
      <c r="T158" s="9">
        <f>T157/SQRT(3)</f>
        <v>7.965912264823416E-2</v>
      </c>
      <c r="U158" s="9">
        <f t="shared" ref="U158:W158" si="68">U157/SQRT(3)</f>
        <v>0.16979057444921974</v>
      </c>
      <c r="V158" s="9">
        <f t="shared" si="68"/>
        <v>7.1891846157088879E-2</v>
      </c>
      <c r="W158" s="9">
        <f t="shared" si="68"/>
        <v>0.11734190211027731</v>
      </c>
    </row>
    <row r="161" spans="1:23" x14ac:dyDescent="0.2">
      <c r="B161" s="11" t="s">
        <v>67</v>
      </c>
      <c r="H161" s="11" t="s">
        <v>53</v>
      </c>
      <c r="N161" s="9" t="s">
        <v>277</v>
      </c>
      <c r="S161" s="10"/>
      <c r="T161" s="9" t="s">
        <v>51</v>
      </c>
      <c r="U161" s="10"/>
      <c r="W161" s="10"/>
    </row>
    <row r="162" spans="1:23" x14ac:dyDescent="0.2">
      <c r="B162" s="11" t="s">
        <v>35</v>
      </c>
      <c r="C162" s="11" t="s">
        <v>36</v>
      </c>
      <c r="D162" s="11" t="s">
        <v>37</v>
      </c>
      <c r="E162" s="11" t="s">
        <v>38</v>
      </c>
      <c r="F162" s="11"/>
      <c r="H162" s="11" t="s">
        <v>35</v>
      </c>
      <c r="I162" s="11" t="s">
        <v>36</v>
      </c>
      <c r="J162" s="11" t="s">
        <v>37</v>
      </c>
      <c r="K162" s="11" t="s">
        <v>38</v>
      </c>
      <c r="L162" s="11"/>
      <c r="N162" s="11" t="s">
        <v>35</v>
      </c>
      <c r="O162" s="11" t="s">
        <v>36</v>
      </c>
      <c r="P162" s="11" t="s">
        <v>37</v>
      </c>
      <c r="Q162" s="11" t="s">
        <v>38</v>
      </c>
      <c r="S162" s="10"/>
      <c r="T162" s="11" t="s">
        <v>35</v>
      </c>
      <c r="U162" s="11" t="s">
        <v>36</v>
      </c>
      <c r="V162" s="11" t="s">
        <v>37</v>
      </c>
      <c r="W162" s="11" t="s">
        <v>38</v>
      </c>
    </row>
    <row r="163" spans="1:23" x14ac:dyDescent="0.2">
      <c r="A163" s="9">
        <v>1</v>
      </c>
      <c r="B163" s="11">
        <v>19.674379348754883</v>
      </c>
      <c r="C163" s="11">
        <v>18.661920547485352</v>
      </c>
      <c r="D163" s="11">
        <v>18.714759826660156</v>
      </c>
      <c r="E163" s="11">
        <v>17.792795181274414</v>
      </c>
      <c r="F163" s="11"/>
      <c r="G163" s="9">
        <v>1</v>
      </c>
      <c r="H163" s="11">
        <v>21.22856330871582</v>
      </c>
      <c r="I163" s="11">
        <v>21.163938522338867</v>
      </c>
      <c r="J163" s="11">
        <v>21.242464065551758</v>
      </c>
      <c r="K163" s="11">
        <v>20.98919677734375</v>
      </c>
      <c r="L163" s="11"/>
      <c r="M163" s="9">
        <v>1</v>
      </c>
      <c r="N163" s="9">
        <f>POWER(2,(H163-B163))*100</f>
        <v>293.66757076154579</v>
      </c>
      <c r="O163" s="9">
        <f t="shared" ref="O163:Q165" si="69">POWER(2,(I163-C163))*100</f>
        <v>566.47723310577578</v>
      </c>
      <c r="P163" s="9">
        <f t="shared" si="69"/>
        <v>576.6533190877467</v>
      </c>
      <c r="Q163" s="9">
        <f t="shared" si="69"/>
        <v>916.66945173188788</v>
      </c>
      <c r="S163" s="9">
        <v>1</v>
      </c>
      <c r="T163" s="9">
        <f>N163/N166</f>
        <v>0.88923922406096756</v>
      </c>
      <c r="U163" s="9">
        <f>O163/N166</f>
        <v>1.7153197198753998</v>
      </c>
      <c r="V163" s="9">
        <f>P163/N166</f>
        <v>1.7461333871084534</v>
      </c>
      <c r="W163" s="9">
        <f>Q163/N166</f>
        <v>2.7757182376815388</v>
      </c>
    </row>
    <row r="164" spans="1:23" x14ac:dyDescent="0.2">
      <c r="A164" s="9">
        <v>2</v>
      </c>
      <c r="B164" s="11">
        <v>19.366445541381836</v>
      </c>
      <c r="C164" s="11">
        <v>19.410165786743164</v>
      </c>
      <c r="D164" s="11">
        <v>18.615108489990234</v>
      </c>
      <c r="E164" s="11">
        <v>18.371183395385742</v>
      </c>
      <c r="F164" s="11"/>
      <c r="G164" s="9">
        <v>2</v>
      </c>
      <c r="H164" s="11">
        <v>21.20979118347168</v>
      </c>
      <c r="I164" s="11">
        <v>21.270463943481445</v>
      </c>
      <c r="J164" s="11">
        <v>20.928400039672852</v>
      </c>
      <c r="K164" s="11">
        <v>21.36866569519043</v>
      </c>
      <c r="L164" s="11"/>
      <c r="M164" s="9">
        <v>2</v>
      </c>
      <c r="N164" s="9">
        <f t="shared" ref="N164:N165" si="70">POWER(2,(H164-B164))*100</f>
        <v>358.84122504921311</v>
      </c>
      <c r="O164" s="9">
        <f t="shared" si="69"/>
        <v>363.08269140353053</v>
      </c>
      <c r="P164" s="9">
        <f t="shared" si="69"/>
        <v>497.01574290678627</v>
      </c>
      <c r="Q164" s="9">
        <f t="shared" si="69"/>
        <v>798.60510805913452</v>
      </c>
      <c r="S164" s="9">
        <v>2</v>
      </c>
      <c r="T164" s="10">
        <f>N164/N166</f>
        <v>1.0865881162716151</v>
      </c>
      <c r="U164" s="10">
        <f>O164/N166</f>
        <v>1.0994314759929937</v>
      </c>
      <c r="V164" s="10">
        <f>P164/N166</f>
        <v>1.5049870587426435</v>
      </c>
      <c r="W164" s="10">
        <f>Q164/N166</f>
        <v>2.4182138490131861</v>
      </c>
    </row>
    <row r="165" spans="1:23" x14ac:dyDescent="0.2">
      <c r="A165" s="9">
        <v>3</v>
      </c>
      <c r="B165" s="11">
        <v>19.160545349121094</v>
      </c>
      <c r="C165" s="11">
        <v>18.737367630004883</v>
      </c>
      <c r="D165" s="11">
        <v>18.293624877929688</v>
      </c>
      <c r="E165" s="11">
        <v>18.07765007019043</v>
      </c>
      <c r="F165" s="11"/>
      <c r="G165" s="9">
        <v>3</v>
      </c>
      <c r="H165" s="11">
        <v>20.918544769287109</v>
      </c>
      <c r="I165" s="11">
        <v>21.076570510864258</v>
      </c>
      <c r="J165" s="11">
        <v>20.804521560668945</v>
      </c>
      <c r="K165" s="11">
        <v>21.238544464111328</v>
      </c>
      <c r="L165" s="11"/>
      <c r="M165" s="9">
        <v>3</v>
      </c>
      <c r="N165" s="9">
        <f t="shared" si="70"/>
        <v>338.22877901335215</v>
      </c>
      <c r="O165" s="9">
        <f t="shared" si="69"/>
        <v>506.02297207440046</v>
      </c>
      <c r="P165" s="9">
        <f t="shared" si="69"/>
        <v>569.97422602492782</v>
      </c>
      <c r="Q165" s="9">
        <f t="shared" si="69"/>
        <v>894.38400896971689</v>
      </c>
      <c r="S165" s="9">
        <v>3</v>
      </c>
      <c r="T165" s="10">
        <f>N165/N166</f>
        <v>1.024172659667417</v>
      </c>
      <c r="U165" s="10">
        <f>O165/N166</f>
        <v>1.5322613725362229</v>
      </c>
      <c r="V165" s="10">
        <f>P165/N166</f>
        <v>1.7259087790006871</v>
      </c>
      <c r="W165" s="10">
        <f>Q165/N166</f>
        <v>2.7082368682599922</v>
      </c>
    </row>
    <row r="166" spans="1:23" x14ac:dyDescent="0.4">
      <c r="M166" s="9" t="s">
        <v>39</v>
      </c>
      <c r="N166" s="9">
        <f>AVERAGE(N163:N165)</f>
        <v>330.24585827470372</v>
      </c>
      <c r="O166" s="9">
        <f>AVERAGE(O163:O165)</f>
        <v>478.52763219456892</v>
      </c>
      <c r="P166" s="9">
        <f>AVERAGE(P163:P165)</f>
        <v>547.88109600648693</v>
      </c>
      <c r="Q166" s="9">
        <f>AVERAGE(Q163:Q165)</f>
        <v>869.88618958691313</v>
      </c>
      <c r="S166" s="9" t="s">
        <v>39</v>
      </c>
      <c r="T166" s="9">
        <f>AVERAGE(T163:T165)</f>
        <v>1</v>
      </c>
      <c r="U166" s="9">
        <f>AVERAGE(U163:U165)</f>
        <v>1.4490041894682057</v>
      </c>
      <c r="V166" s="9">
        <f>AVERAGE(V163:V165)</f>
        <v>1.6590097416172611</v>
      </c>
      <c r="W166" s="9">
        <f>AVERAGE(W163:W165)</f>
        <v>2.6340563183182391</v>
      </c>
    </row>
    <row r="167" spans="1:23" x14ac:dyDescent="0.4">
      <c r="M167" s="9" t="s">
        <v>40</v>
      </c>
      <c r="N167" s="9">
        <f>STDEVP(N163:N165)</f>
        <v>27.199222672002374</v>
      </c>
      <c r="O167" s="9">
        <f>STDEVP(O163:O165)</f>
        <v>85.281221789626855</v>
      </c>
      <c r="P167" s="9">
        <f>STDEVP(P163:P165)</f>
        <v>36.070446633436347</v>
      </c>
      <c r="Q167" s="9">
        <f>STDEVP(Q163:Q165)</f>
        <v>51.217865877730993</v>
      </c>
      <c r="S167" s="9" t="s">
        <v>40</v>
      </c>
      <c r="T167" s="9">
        <f>STDEVP(T163:T165)</f>
        <v>8.2360526227637426E-2</v>
      </c>
      <c r="U167" s="9">
        <f>STDEVP(U163:U165)</f>
        <v>0.25823555285495109</v>
      </c>
      <c r="V167" s="9">
        <f>STDEVP(V163:V165)</f>
        <v>0.10922300985659113</v>
      </c>
      <c r="W167" s="9">
        <f>STDEVP(W163:W165)</f>
        <v>0.15509010815550389</v>
      </c>
    </row>
    <row r="168" spans="1:23" x14ac:dyDescent="0.4">
      <c r="M168" s="9" t="s">
        <v>41</v>
      </c>
      <c r="N168" s="9">
        <f>N167/SQRT(3)</f>
        <v>15.703478531429145</v>
      </c>
      <c r="O168" s="9">
        <f t="shared" ref="O168:Q168" si="71">O167/SQRT(3)</f>
        <v>49.237136357061246</v>
      </c>
      <c r="P168" s="9">
        <f t="shared" si="71"/>
        <v>20.825282073604505</v>
      </c>
      <c r="Q168" s="9">
        <f t="shared" si="71"/>
        <v>29.57064865182614</v>
      </c>
      <c r="S168" s="9" t="s">
        <v>41</v>
      </c>
      <c r="T168" s="9">
        <f>T167/SQRT(3)</f>
        <v>4.7550871988125701E-2</v>
      </c>
      <c r="U168" s="9">
        <f t="shared" ref="U168:W168" si="72">U167/SQRT(3)</f>
        <v>0.14909236595513786</v>
      </c>
      <c r="V168" s="9">
        <f t="shared" si="72"/>
        <v>6.3059934142404045E-2</v>
      </c>
      <c r="W168" s="9">
        <f t="shared" si="72"/>
        <v>8.9541315692228354E-2</v>
      </c>
    </row>
    <row r="171" spans="1:23" x14ac:dyDescent="0.2">
      <c r="B171" s="11" t="s">
        <v>71</v>
      </c>
      <c r="H171" s="11" t="s">
        <v>53</v>
      </c>
      <c r="N171" s="9" t="s">
        <v>277</v>
      </c>
      <c r="S171" s="10"/>
      <c r="T171" s="9" t="s">
        <v>51</v>
      </c>
      <c r="U171" s="10"/>
      <c r="W171" s="10"/>
    </row>
    <row r="172" spans="1:23" x14ac:dyDescent="0.2">
      <c r="B172" s="11" t="s">
        <v>35</v>
      </c>
      <c r="C172" s="11" t="s">
        <v>36</v>
      </c>
      <c r="D172" s="11" t="s">
        <v>37</v>
      </c>
      <c r="E172" s="11" t="s">
        <v>38</v>
      </c>
      <c r="F172" s="11"/>
      <c r="H172" s="11" t="s">
        <v>35</v>
      </c>
      <c r="I172" s="11" t="s">
        <v>36</v>
      </c>
      <c r="J172" s="11" t="s">
        <v>37</v>
      </c>
      <c r="K172" s="11" t="s">
        <v>38</v>
      </c>
      <c r="L172" s="11"/>
      <c r="N172" s="11" t="s">
        <v>35</v>
      </c>
      <c r="O172" s="11" t="s">
        <v>36</v>
      </c>
      <c r="P172" s="11" t="s">
        <v>37</v>
      </c>
      <c r="Q172" s="11" t="s">
        <v>38</v>
      </c>
      <c r="S172" s="10"/>
      <c r="T172" s="11" t="s">
        <v>35</v>
      </c>
      <c r="U172" s="11" t="s">
        <v>36</v>
      </c>
      <c r="V172" s="11" t="s">
        <v>37</v>
      </c>
      <c r="W172" s="11" t="s">
        <v>38</v>
      </c>
    </row>
    <row r="173" spans="1:23" x14ac:dyDescent="0.2">
      <c r="A173" s="9">
        <v>1</v>
      </c>
      <c r="B173" s="11">
        <v>24.736516952514648</v>
      </c>
      <c r="C173" s="11">
        <v>24.732515335083008</v>
      </c>
      <c r="D173" s="11">
        <v>24.23859977722168</v>
      </c>
      <c r="E173" s="11">
        <v>23.743204116821289</v>
      </c>
      <c r="F173" s="11"/>
      <c r="G173" s="9">
        <v>1</v>
      </c>
      <c r="H173" s="11">
        <v>21.22856330871582</v>
      </c>
      <c r="I173" s="11">
        <v>21.163938522338867</v>
      </c>
      <c r="J173" s="11">
        <v>21.242464065551758</v>
      </c>
      <c r="K173" s="11">
        <v>20.98919677734375</v>
      </c>
      <c r="L173" s="11"/>
      <c r="M173" s="9">
        <v>1</v>
      </c>
      <c r="N173" s="9">
        <f>POWER(2,(H173-B173))*100</f>
        <v>8.790239940009565</v>
      </c>
      <c r="O173" s="9">
        <f t="shared" ref="O173:Q175" si="73">POWER(2,(I173-C173))*100</f>
        <v>8.4285203075231472</v>
      </c>
      <c r="P173" s="9">
        <f t="shared" si="73"/>
        <v>12.533526387525454</v>
      </c>
      <c r="Q173" s="9">
        <f t="shared" si="73"/>
        <v>14.823855828477544</v>
      </c>
      <c r="S173" s="9">
        <v>1</v>
      </c>
      <c r="T173" s="9">
        <f>N173/N176</f>
        <v>1.6810766633937473</v>
      </c>
      <c r="U173" s="9">
        <f>O173/N176</f>
        <v>1.6119001179280705</v>
      </c>
      <c r="V173" s="9">
        <f>P173/N176</f>
        <v>2.3969560403234969</v>
      </c>
      <c r="W173" s="9">
        <f>Q173/N176</f>
        <v>2.8349667659629172</v>
      </c>
    </row>
    <row r="174" spans="1:23" x14ac:dyDescent="0.2">
      <c r="A174" s="9">
        <v>2</v>
      </c>
      <c r="B174" s="11">
        <v>26.160667419433594</v>
      </c>
      <c r="C174" s="11">
        <v>26.43876838684082</v>
      </c>
      <c r="D174" s="11">
        <v>23.724895477294922</v>
      </c>
      <c r="E174" s="11">
        <v>24.260478973388672</v>
      </c>
      <c r="F174" s="11"/>
      <c r="G174" s="9">
        <v>2</v>
      </c>
      <c r="H174" s="11">
        <v>21.20979118347168</v>
      </c>
      <c r="I174" s="11">
        <v>21.270463943481445</v>
      </c>
      <c r="J174" s="11">
        <v>20.928400039672852</v>
      </c>
      <c r="K174" s="11">
        <v>21.36866569519043</v>
      </c>
      <c r="L174" s="11"/>
      <c r="M174" s="9">
        <v>2</v>
      </c>
      <c r="N174" s="9">
        <f t="shared" ref="N174:N175" si="74">POWER(2,(H174-B174))*100</f>
        <v>3.2332385491958764</v>
      </c>
      <c r="O174" s="9">
        <f t="shared" si="73"/>
        <v>2.7808997677425102</v>
      </c>
      <c r="P174" s="9">
        <f t="shared" si="73"/>
        <v>14.393651739454189</v>
      </c>
      <c r="Q174" s="9">
        <f t="shared" si="73"/>
        <v>13.473408005337802</v>
      </c>
      <c r="S174" s="9">
        <v>2</v>
      </c>
      <c r="T174" s="10">
        <f>N174/N176</f>
        <v>0.61833600781463194</v>
      </c>
      <c r="U174" s="10">
        <f>O174/N176</f>
        <v>0.53182913489207206</v>
      </c>
      <c r="V174" s="10">
        <f>P174/N176</f>
        <v>2.7526930101281089</v>
      </c>
      <c r="W174" s="10">
        <f>Q174/N176</f>
        <v>2.5767023344906819</v>
      </c>
    </row>
    <row r="175" spans="1:23" x14ac:dyDescent="0.2">
      <c r="A175" s="9">
        <v>3</v>
      </c>
      <c r="B175" s="11">
        <v>25.689247131347656</v>
      </c>
      <c r="C175" s="11">
        <v>24.482219696044922</v>
      </c>
      <c r="D175" s="11">
        <v>24.597066879272461</v>
      </c>
      <c r="E175" s="11">
        <v>25.066522598266602</v>
      </c>
      <c r="F175" s="11"/>
      <c r="G175" s="9">
        <v>3</v>
      </c>
      <c r="H175" s="11">
        <v>20.918544769287109</v>
      </c>
      <c r="I175" s="11">
        <v>21.076570510864258</v>
      </c>
      <c r="J175" s="11">
        <v>20.804521560668945</v>
      </c>
      <c r="K175" s="11">
        <v>21.238544464111328</v>
      </c>
      <c r="L175" s="11"/>
      <c r="M175" s="9">
        <v>3</v>
      </c>
      <c r="N175" s="9">
        <f t="shared" si="74"/>
        <v>3.663325327814805</v>
      </c>
      <c r="O175" s="9">
        <f t="shared" si="73"/>
        <v>9.4362065917658899</v>
      </c>
      <c r="P175" s="9">
        <f t="shared" si="73"/>
        <v>7.2165578796418535</v>
      </c>
      <c r="Q175" s="9">
        <f t="shared" si="73"/>
        <v>7.0414768996738069</v>
      </c>
      <c r="S175" s="9">
        <v>3</v>
      </c>
      <c r="T175" s="10">
        <f>N175/N176</f>
        <v>0.70058732879162078</v>
      </c>
      <c r="U175" s="10">
        <f>O175/N176</f>
        <v>1.8046136169933293</v>
      </c>
      <c r="V175" s="10">
        <f>P175/N176</f>
        <v>1.3801201246257429</v>
      </c>
      <c r="W175" s="10">
        <f>Q175/N176</f>
        <v>1.3466370170385715</v>
      </c>
    </row>
    <row r="176" spans="1:23" x14ac:dyDescent="0.4">
      <c r="M176" s="9" t="s">
        <v>39</v>
      </c>
      <c r="N176" s="9">
        <f>AVERAGE(N173:N175)</f>
        <v>5.2289346056734152</v>
      </c>
      <c r="O176" s="9">
        <f>AVERAGE(O173:O175)</f>
        <v>6.8818755556771833</v>
      </c>
      <c r="P176" s="9">
        <f>AVERAGE(P173:P175)</f>
        <v>11.381245335540498</v>
      </c>
      <c r="Q176" s="9">
        <f>AVERAGE(Q173:Q175)</f>
        <v>11.779580244496385</v>
      </c>
      <c r="S176" s="9" t="s">
        <v>39</v>
      </c>
      <c r="T176" s="9">
        <f>AVERAGE(T173:T175)</f>
        <v>1</v>
      </c>
      <c r="U176" s="9">
        <f>AVERAGE(U173:U175)</f>
        <v>1.316114289937824</v>
      </c>
      <c r="V176" s="9">
        <f>AVERAGE(V173:V175)</f>
        <v>2.1765897250257829</v>
      </c>
      <c r="W176" s="9">
        <f>AVERAGE(W173:W175)</f>
        <v>2.2527687058307237</v>
      </c>
    </row>
    <row r="177" spans="13:23" x14ac:dyDescent="0.4">
      <c r="M177" s="9" t="s">
        <v>40</v>
      </c>
      <c r="N177" s="9">
        <f>STDEVP(N173:N175)</f>
        <v>2.5243369324192884</v>
      </c>
      <c r="O177" s="9">
        <f>STDEVP(O173:O175)</f>
        <v>2.9288632290569119</v>
      </c>
      <c r="P177" s="9">
        <f>STDEVP(P173:P175)</f>
        <v>3.0412149748865884</v>
      </c>
      <c r="Q177" s="9">
        <f>STDEVP(Q173:Q175)</f>
        <v>3.3954032465889274</v>
      </c>
      <c r="S177" s="9" t="s">
        <v>40</v>
      </c>
      <c r="T177" s="9">
        <f>STDEVP(T173:T175)</f>
        <v>0.48276314828653122</v>
      </c>
      <c r="U177" s="9">
        <f>STDEVP(U173:U175)</f>
        <v>0.56012619203137193</v>
      </c>
      <c r="V177" s="9">
        <f>STDEVP(V173:V175)</f>
        <v>0.58161273839356531</v>
      </c>
      <c r="W177" s="9">
        <f>STDEVP(W173:W175)</f>
        <v>0.64934895971062467</v>
      </c>
    </row>
    <row r="178" spans="13:23" x14ac:dyDescent="0.4">
      <c r="M178" s="9" t="s">
        <v>41</v>
      </c>
      <c r="N178" s="9">
        <f>N177/SQRT(3)</f>
        <v>1.4574266074575903</v>
      </c>
      <c r="O178" s="9">
        <f t="shared" ref="O178:Q178" si="75">O177/SQRT(3)</f>
        <v>1.6909799737156048</v>
      </c>
      <c r="P178" s="9">
        <f t="shared" si="75"/>
        <v>1.7558462844142928</v>
      </c>
      <c r="Q178" s="9">
        <f t="shared" si="75"/>
        <v>1.9603369784254467</v>
      </c>
      <c r="S178" s="9" t="s">
        <v>41</v>
      </c>
      <c r="T178" s="9">
        <f>T177/SQRT(3)</f>
        <v>0.27872343361806001</v>
      </c>
      <c r="U178" s="9">
        <f t="shared" ref="U178:W178" si="76">U177/SQRT(3)</f>
        <v>0.3233890077494726</v>
      </c>
      <c r="V178" s="9">
        <f t="shared" si="76"/>
        <v>0.33579427107564036</v>
      </c>
      <c r="W178" s="9">
        <f t="shared" si="76"/>
        <v>0.37490179668693263</v>
      </c>
    </row>
    <row r="179" spans="13:23" x14ac:dyDescent="0.4">
      <c r="S179" s="10"/>
      <c r="T179" s="10"/>
      <c r="U179" s="10"/>
      <c r="V179" s="10"/>
      <c r="W179" s="10"/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7E0C7-C0CD-417B-B4D3-F1BAA1D70B71}">
  <dimension ref="A1:AH169"/>
  <sheetViews>
    <sheetView zoomScale="70" zoomScaleNormal="70" workbookViewId="0"/>
  </sheetViews>
  <sheetFormatPr defaultColWidth="8.875" defaultRowHeight="14.25" x14ac:dyDescent="0.4"/>
  <cols>
    <col min="1" max="1" width="8.875" style="9"/>
    <col min="2" max="23" width="8.75" style="9" customWidth="1"/>
    <col min="24" max="16384" width="8.875" style="9"/>
  </cols>
  <sheetData>
    <row r="1" spans="1:34" x14ac:dyDescent="0.2">
      <c r="B1" s="11" t="s">
        <v>73</v>
      </c>
      <c r="H1" s="11" t="s">
        <v>53</v>
      </c>
      <c r="N1" s="9" t="s">
        <v>277</v>
      </c>
      <c r="S1" s="10"/>
      <c r="T1" s="9" t="s">
        <v>51</v>
      </c>
      <c r="U1" s="10"/>
      <c r="W1" s="10"/>
      <c r="Z1" s="11" t="s">
        <v>35</v>
      </c>
      <c r="AA1" s="11" t="s">
        <v>36</v>
      </c>
      <c r="AB1" s="11" t="s">
        <v>37</v>
      </c>
      <c r="AC1" s="11" t="s">
        <v>38</v>
      </c>
      <c r="AE1" s="11" t="s">
        <v>35</v>
      </c>
      <c r="AF1" s="11" t="s">
        <v>36</v>
      </c>
      <c r="AG1" s="11" t="s">
        <v>37</v>
      </c>
      <c r="AH1" s="11" t="s">
        <v>38</v>
      </c>
    </row>
    <row r="2" spans="1:34" x14ac:dyDescent="0.2">
      <c r="B2" s="11" t="s">
        <v>35</v>
      </c>
      <c r="C2" s="11" t="s">
        <v>36</v>
      </c>
      <c r="D2" s="11" t="s">
        <v>37</v>
      </c>
      <c r="E2" s="11" t="s">
        <v>38</v>
      </c>
      <c r="F2" s="11"/>
      <c r="H2" s="11" t="s">
        <v>35</v>
      </c>
      <c r="I2" s="11" t="s">
        <v>36</v>
      </c>
      <c r="J2" s="11" t="s">
        <v>37</v>
      </c>
      <c r="K2" s="11" t="s">
        <v>38</v>
      </c>
      <c r="L2" s="11"/>
      <c r="N2" s="11" t="s">
        <v>35</v>
      </c>
      <c r="O2" s="11" t="s">
        <v>36</v>
      </c>
      <c r="P2" s="11" t="s">
        <v>37</v>
      </c>
      <c r="Q2" s="11" t="s">
        <v>38</v>
      </c>
      <c r="S2" s="10"/>
      <c r="T2" s="11" t="s">
        <v>35</v>
      </c>
      <c r="U2" s="11" t="s">
        <v>36</v>
      </c>
      <c r="V2" s="11" t="s">
        <v>37</v>
      </c>
      <c r="W2" s="11" t="s">
        <v>38</v>
      </c>
      <c r="Y2" s="11" t="s">
        <v>72</v>
      </c>
      <c r="Z2" s="9">
        <v>234.88907464657936</v>
      </c>
      <c r="AA2" s="9">
        <v>83.066005131885817</v>
      </c>
      <c r="AB2" s="9">
        <v>71.017509666806589</v>
      </c>
      <c r="AC2" s="9">
        <v>53.935505342151508</v>
      </c>
      <c r="AE2" s="9">
        <f>Z2/MEDIAN(Z2:AC2)</f>
        <v>3.048854057534423</v>
      </c>
      <c r="AF2" s="9">
        <f>AA2/MEDIAN(Z2:AC2)</f>
        <v>1.0781945783156646</v>
      </c>
      <c r="AG2" s="9">
        <f>AB2/MEDIAN(Z2:AC2)</f>
        <v>0.92180542168433521</v>
      </c>
      <c r="AH2" s="9">
        <f>AC2/MEDIAN(Z2:AC2)</f>
        <v>0.70008145144686451</v>
      </c>
    </row>
    <row r="3" spans="1:34" x14ac:dyDescent="0.2">
      <c r="A3" s="9">
        <v>1</v>
      </c>
      <c r="B3" s="11">
        <v>25.989994049072266</v>
      </c>
      <c r="C3" s="11">
        <v>27.776784896850586</v>
      </c>
      <c r="D3" s="11">
        <v>25.117404937744141</v>
      </c>
      <c r="E3" s="11">
        <v>27.656129837036133</v>
      </c>
      <c r="F3" s="11"/>
      <c r="G3" s="9">
        <v>1</v>
      </c>
      <c r="H3" s="11">
        <v>21.22856330871582</v>
      </c>
      <c r="I3" s="11">
        <v>21.163938522338867</v>
      </c>
      <c r="J3" s="11">
        <v>21.242464065551758</v>
      </c>
      <c r="K3" s="11">
        <v>20.98919677734375</v>
      </c>
      <c r="L3" s="11"/>
      <c r="M3" s="9">
        <v>1</v>
      </c>
      <c r="N3" s="9">
        <f>POWER(2,(H3-B3))*100</f>
        <v>3.6869438607885288</v>
      </c>
      <c r="O3" s="9">
        <f t="shared" ref="O3:Q5" si="0">POWER(2,(I3-C3))*100</f>
        <v>1.0217270339307123</v>
      </c>
      <c r="P3" s="9">
        <f t="shared" si="0"/>
        <v>6.8159526702994926</v>
      </c>
      <c r="Q3" s="9">
        <f t="shared" si="0"/>
        <v>0.98413158397369893</v>
      </c>
      <c r="S3" s="9">
        <v>1</v>
      </c>
      <c r="T3" s="9">
        <f>N3/N6</f>
        <v>0.38358685310974761</v>
      </c>
      <c r="U3" s="9">
        <f>O3/N6</f>
        <v>0.10629970850676794</v>
      </c>
      <c r="V3" s="9">
        <f>P3/N6</f>
        <v>0.70912656510750249</v>
      </c>
      <c r="W3" s="9">
        <f>Q3/N6</f>
        <v>0.10238830630354279</v>
      </c>
      <c r="Y3" s="11" t="s">
        <v>74</v>
      </c>
      <c r="Z3" s="9">
        <v>11.448673481424743</v>
      </c>
      <c r="AA3" s="9">
        <v>1.162030283471388</v>
      </c>
      <c r="AB3" s="9">
        <v>6.065201119973473</v>
      </c>
      <c r="AC3" s="9">
        <v>1.7019786430034802</v>
      </c>
      <c r="AE3" s="9">
        <f t="shared" ref="AE3:AE15" si="1">Z3/MEDIAN(Z3:AC3)</f>
        <v>2.9479615074691594</v>
      </c>
      <c r="AF3" s="9">
        <f t="shared" ref="AF3:AF15" si="2">AA3/MEDIAN(Z3:AC3)</f>
        <v>0.29921549878639936</v>
      </c>
      <c r="AG3" s="9">
        <f t="shared" ref="AG3:AG15" si="3">AB3/MEDIAN(Z3:AC3)</f>
        <v>1.5617511902798662</v>
      </c>
      <c r="AH3" s="9">
        <f t="shared" ref="AH3:AH15" si="4">AC3/MEDIAN(Z3:AC3)</f>
        <v>0.43824880972013375</v>
      </c>
    </row>
    <row r="4" spans="1:34" x14ac:dyDescent="0.2">
      <c r="A4" s="9">
        <v>2</v>
      </c>
      <c r="B4" s="11">
        <v>25.577777862548828</v>
      </c>
      <c r="C4" s="11">
        <v>28.357927322387695</v>
      </c>
      <c r="D4" s="11">
        <v>25.538930892944336</v>
      </c>
      <c r="E4" s="11">
        <v>28.813190460205078</v>
      </c>
      <c r="F4" s="11"/>
      <c r="G4" s="9">
        <v>2</v>
      </c>
      <c r="H4" s="11">
        <v>21.20979118347168</v>
      </c>
      <c r="I4" s="11">
        <v>21.270463943481445</v>
      </c>
      <c r="J4" s="11">
        <v>20.928400039672852</v>
      </c>
      <c r="K4" s="11">
        <v>21.36866569519043</v>
      </c>
      <c r="L4" s="11"/>
      <c r="M4" s="9">
        <v>2</v>
      </c>
      <c r="N4" s="9">
        <f t="shared" ref="N4:N5" si="5">POWER(2,(H4-B4))*100</f>
        <v>4.8428942844753191</v>
      </c>
      <c r="O4" s="9">
        <f t="shared" si="0"/>
        <v>0.73529384362161121</v>
      </c>
      <c r="P4" s="9">
        <f t="shared" si="0"/>
        <v>4.0934728778849712</v>
      </c>
      <c r="Q4" s="9">
        <f t="shared" si="0"/>
        <v>0.57408307366771583</v>
      </c>
      <c r="S4" s="9">
        <v>2</v>
      </c>
      <c r="T4" s="10">
        <f>N4/N6</f>
        <v>0.50385106165618954</v>
      </c>
      <c r="U4" s="10">
        <f>O4/N6</f>
        <v>7.6499415840159471E-2</v>
      </c>
      <c r="V4" s="10">
        <f>P4/N6</f>
        <v>0.42588182484074444</v>
      </c>
      <c r="W4" s="10">
        <f>Q4/N6</f>
        <v>5.9727169158652151E-2</v>
      </c>
      <c r="Y4" s="11" t="s">
        <v>75</v>
      </c>
      <c r="Z4" s="9">
        <v>87.343908205121963</v>
      </c>
      <c r="AA4" s="9">
        <v>23.483790765788655</v>
      </c>
      <c r="AB4" s="9">
        <v>19.245816852332304</v>
      </c>
      <c r="AC4" s="9">
        <v>14.917870981744377</v>
      </c>
      <c r="AE4" s="9">
        <f t="shared" si="1"/>
        <v>4.0882148502613811</v>
      </c>
      <c r="AF4" s="9">
        <f t="shared" si="2"/>
        <v>1.0991812036125297</v>
      </c>
      <c r="AG4" s="9">
        <f t="shared" si="3"/>
        <v>0.90081879638747042</v>
      </c>
      <c r="AH4" s="9">
        <f t="shared" si="4"/>
        <v>0.69824516597797825</v>
      </c>
    </row>
    <row r="5" spans="1:34" x14ac:dyDescent="0.2">
      <c r="A5" s="9">
        <v>3</v>
      </c>
      <c r="B5" s="11">
        <v>23.218606948852539</v>
      </c>
      <c r="C5" s="11">
        <v>27.740234375</v>
      </c>
      <c r="D5" s="11">
        <v>25.588874816894531</v>
      </c>
      <c r="E5" s="11">
        <v>28.62318229675293</v>
      </c>
      <c r="F5" s="11"/>
      <c r="G5" s="9">
        <v>3</v>
      </c>
      <c r="H5" s="11">
        <v>20.918544769287109</v>
      </c>
      <c r="I5" s="11">
        <v>21.076570510864258</v>
      </c>
      <c r="J5" s="11">
        <v>20.804521560668945</v>
      </c>
      <c r="K5" s="11">
        <v>21.238544464111328</v>
      </c>
      <c r="L5" s="11"/>
      <c r="M5" s="9">
        <v>3</v>
      </c>
      <c r="N5" s="9">
        <f t="shared" si="5"/>
        <v>20.305434734124916</v>
      </c>
      <c r="O5" s="9">
        <f t="shared" si="0"/>
        <v>0.98636418791378888</v>
      </c>
      <c r="P5" s="9">
        <f t="shared" si="0"/>
        <v>3.628826129345736</v>
      </c>
      <c r="Q5" s="9">
        <f t="shared" si="0"/>
        <v>0.59841504705180448</v>
      </c>
      <c r="S5" s="9">
        <v>3</v>
      </c>
      <c r="T5" s="10">
        <f>N5/N6</f>
        <v>2.112562085234063</v>
      </c>
      <c r="U5" s="10">
        <f>O5/N6</f>
        <v>0.10262058473032533</v>
      </c>
      <c r="V5" s="10">
        <f>P5/N6</f>
        <v>0.37754032824911399</v>
      </c>
      <c r="W5" s="10">
        <f>Q5/N6</f>
        <v>6.22586492822352E-2</v>
      </c>
      <c r="Y5" s="11" t="s">
        <v>76</v>
      </c>
      <c r="Z5" s="9">
        <v>15.671583728572196</v>
      </c>
      <c r="AA5" s="9">
        <v>6.5392515196796497</v>
      </c>
      <c r="AB5" s="9">
        <v>4.2711018609620677</v>
      </c>
      <c r="AC5" s="9">
        <v>2.923856698348152</v>
      </c>
      <c r="AE5" s="9">
        <f t="shared" si="1"/>
        <v>2.8993656685887004</v>
      </c>
      <c r="AF5" s="9">
        <f t="shared" si="2"/>
        <v>1.209812721088211</v>
      </c>
      <c r="AG5" s="9">
        <f t="shared" si="3"/>
        <v>0.79018727891178875</v>
      </c>
      <c r="AH5" s="9">
        <f t="shared" si="4"/>
        <v>0.54093637745162915</v>
      </c>
    </row>
    <row r="6" spans="1:34" x14ac:dyDescent="0.2">
      <c r="M6" s="9" t="s">
        <v>39</v>
      </c>
      <c r="N6" s="9">
        <f>AVERAGE(N3:N5)</f>
        <v>9.6117576264629214</v>
      </c>
      <c r="O6" s="9">
        <f>AVERAGE(O3:O5)</f>
        <v>0.91446168848870413</v>
      </c>
      <c r="P6" s="9">
        <f>AVERAGE(P3:P5)</f>
        <v>4.8460838925100669</v>
      </c>
      <c r="Q6" s="9">
        <f>AVERAGE(Q3:Q5)</f>
        <v>0.71887656823107304</v>
      </c>
      <c r="S6" s="9" t="s">
        <v>39</v>
      </c>
      <c r="T6" s="9">
        <f>AVERAGE(T3:T5)</f>
        <v>1</v>
      </c>
      <c r="U6" s="9">
        <f>AVERAGE(U3:U5)</f>
        <v>9.5139903025750913E-2</v>
      </c>
      <c r="V6" s="9">
        <f>AVERAGE(V3:V5)</f>
        <v>0.50418290606578697</v>
      </c>
      <c r="W6" s="9">
        <f>AVERAGE(W3:W5)</f>
        <v>7.4791374914810041E-2</v>
      </c>
      <c r="Y6" s="11" t="s">
        <v>77</v>
      </c>
      <c r="Z6" s="9">
        <v>4.1817968111594164</v>
      </c>
      <c r="AA6" s="9">
        <v>1.3165286344963067</v>
      </c>
      <c r="AB6" s="9">
        <v>0.86569268498364715</v>
      </c>
      <c r="AC6" s="9">
        <v>0.69798754553388376</v>
      </c>
      <c r="AE6" s="9">
        <f t="shared" si="1"/>
        <v>3.8326055875542289</v>
      </c>
      <c r="AF6" s="9">
        <f t="shared" si="2"/>
        <v>1.2065949706788213</v>
      </c>
      <c r="AG6" s="9">
        <f t="shared" si="3"/>
        <v>0.79340502932117885</v>
      </c>
      <c r="AH6" s="9">
        <f t="shared" si="4"/>
        <v>0.63970371776976453</v>
      </c>
    </row>
    <row r="7" spans="1:34" x14ac:dyDescent="0.2">
      <c r="M7" s="9" t="s">
        <v>40</v>
      </c>
      <c r="N7" s="9">
        <f>STDEVP(N3:N5)</f>
        <v>7.5762832975765475</v>
      </c>
      <c r="O7" s="9">
        <f>STDEVP(O3:O5)</f>
        <v>0.12751070594357475</v>
      </c>
      <c r="P7" s="9">
        <f>STDEVP(P3:P5)</f>
        <v>1.4057646558639016</v>
      </c>
      <c r="Q7" s="9">
        <f>STDEVP(Q3:Q5)</f>
        <v>0.18782647801389579</v>
      </c>
      <c r="S7" s="9" t="s">
        <v>40</v>
      </c>
      <c r="T7" s="9">
        <f>STDEVP(T3:T5)</f>
        <v>0.7882307889992628</v>
      </c>
      <c r="U7" s="9">
        <f>STDEVP(U3:U5)</f>
        <v>1.3266117488492907E-2</v>
      </c>
      <c r="V7" s="9">
        <f>STDEVP(V3:V5)</f>
        <v>0.1462546924813809</v>
      </c>
      <c r="W7" s="9">
        <f>STDEVP(W3:W5)</f>
        <v>1.9541324834989077E-2</v>
      </c>
      <c r="Y7" s="11" t="s">
        <v>78</v>
      </c>
      <c r="Z7" s="9">
        <v>13.083942580228824</v>
      </c>
      <c r="AA7" s="9">
        <v>8.6940195935786608</v>
      </c>
      <c r="AB7" s="9">
        <v>5.073371567501348</v>
      </c>
      <c r="AC7" s="9">
        <v>4.0643646892198539</v>
      </c>
      <c r="AE7" s="9">
        <f t="shared" si="1"/>
        <v>1.900714874320812</v>
      </c>
      <c r="AF7" s="9">
        <f t="shared" si="2"/>
        <v>1.2629872271162581</v>
      </c>
      <c r="AG7" s="9">
        <f t="shared" si="3"/>
        <v>0.73701277288374178</v>
      </c>
      <c r="AH7" s="9">
        <f t="shared" si="4"/>
        <v>0.59043353118486064</v>
      </c>
    </row>
    <row r="8" spans="1:34" x14ac:dyDescent="0.2">
      <c r="M8" s="9" t="s">
        <v>41</v>
      </c>
      <c r="N8" s="9">
        <f>N7/SQRT(3)</f>
        <v>4.3741692013126858</v>
      </c>
      <c r="O8" s="9">
        <f t="shared" ref="O8:Q8" si="6">O7/SQRT(3)</f>
        <v>7.3618340401082102E-2</v>
      </c>
      <c r="P8" s="9">
        <f t="shared" si="6"/>
        <v>0.81161860248028528</v>
      </c>
      <c r="Q8" s="9">
        <f t="shared" si="6"/>
        <v>0.10844166764226207</v>
      </c>
      <c r="S8" s="9" t="s">
        <v>41</v>
      </c>
      <c r="T8" s="9">
        <f>T7/SQRT(3)</f>
        <v>0.45508525821227552</v>
      </c>
      <c r="U8" s="9">
        <f t="shared" ref="U8:W8" si="7">U7/SQRT(3)</f>
        <v>7.6591965030825826E-3</v>
      </c>
      <c r="V8" s="9">
        <f t="shared" si="7"/>
        <v>8.4440186074371204E-2</v>
      </c>
      <c r="W8" s="9">
        <f t="shared" si="7"/>
        <v>1.1282189153802863E-2</v>
      </c>
      <c r="Y8" s="11" t="s">
        <v>79</v>
      </c>
      <c r="Z8" s="9">
        <v>57.847239928770726</v>
      </c>
      <c r="AA8" s="9">
        <v>23.25946317282688</v>
      </c>
      <c r="AB8" s="9">
        <v>18.049455709564754</v>
      </c>
      <c r="AC8" s="9">
        <v>15.435764467615153</v>
      </c>
      <c r="AE8" s="9">
        <f t="shared" si="1"/>
        <v>2.8007143006315145</v>
      </c>
      <c r="AF8" s="9">
        <f t="shared" si="2"/>
        <v>1.1261230650478955</v>
      </c>
      <c r="AG8" s="9">
        <f t="shared" si="3"/>
        <v>0.87387693495210428</v>
      </c>
      <c r="AH8" s="9">
        <f t="shared" si="4"/>
        <v>0.74733325805797401</v>
      </c>
    </row>
    <row r="9" spans="1:34" x14ac:dyDescent="0.2">
      <c r="Y9" s="11" t="s">
        <v>80</v>
      </c>
      <c r="Z9" s="9">
        <v>20.317570602544521</v>
      </c>
      <c r="AA9" s="9">
        <v>9.1959187879412578</v>
      </c>
      <c r="AB9" s="9">
        <v>6.6021889922314259</v>
      </c>
      <c r="AC9" s="9">
        <v>7.1763184609174218</v>
      </c>
      <c r="AE9" s="9">
        <f t="shared" si="1"/>
        <v>2.4819540901730912</v>
      </c>
      <c r="AF9" s="9">
        <f t="shared" si="2"/>
        <v>1.1233551833097595</v>
      </c>
      <c r="AG9" s="9">
        <f t="shared" si="3"/>
        <v>0.80651030056282236</v>
      </c>
      <c r="AH9" s="9">
        <f t="shared" si="4"/>
        <v>0.8766448166902403</v>
      </c>
    </row>
    <row r="10" spans="1:34" x14ac:dyDescent="0.2">
      <c r="Y10" s="11" t="s">
        <v>81</v>
      </c>
      <c r="Z10" s="9">
        <v>96.645613970012604</v>
      </c>
      <c r="AA10" s="9">
        <v>32.332378792593552</v>
      </c>
      <c r="AB10" s="9">
        <v>24.286359829803285</v>
      </c>
      <c r="AC10" s="9">
        <v>34.288271664691436</v>
      </c>
      <c r="AE10" s="9">
        <f t="shared" si="1"/>
        <v>2.9013710705805447</v>
      </c>
      <c r="AF10" s="9">
        <f t="shared" si="2"/>
        <v>0.97064134230643773</v>
      </c>
      <c r="AG10" s="9">
        <f t="shared" si="3"/>
        <v>0.72909404705902447</v>
      </c>
      <c r="AH10" s="9">
        <f t="shared" si="4"/>
        <v>1.0293586576935621</v>
      </c>
    </row>
    <row r="11" spans="1:34" x14ac:dyDescent="0.2">
      <c r="B11" s="11" t="s">
        <v>72</v>
      </c>
      <c r="H11" s="11" t="s">
        <v>53</v>
      </c>
      <c r="N11" s="9" t="s">
        <v>277</v>
      </c>
      <c r="S11" s="10"/>
      <c r="T11" s="9" t="s">
        <v>51</v>
      </c>
      <c r="U11" s="10"/>
      <c r="W11" s="10"/>
      <c r="Y11" s="11" t="s">
        <v>82</v>
      </c>
      <c r="Z11" s="9">
        <v>21.20765286841095</v>
      </c>
      <c r="AA11" s="9">
        <v>16.852998935384033</v>
      </c>
      <c r="AB11" s="9">
        <v>10.509630240125334</v>
      </c>
      <c r="AC11" s="9">
        <v>8.9117204723736112</v>
      </c>
      <c r="AE11" s="9">
        <f t="shared" si="1"/>
        <v>1.5501180630253641</v>
      </c>
      <c r="AF11" s="9">
        <f t="shared" si="2"/>
        <v>1.2318259935684932</v>
      </c>
      <c r="AG11" s="9">
        <f t="shared" si="3"/>
        <v>0.7681740064315068</v>
      </c>
      <c r="AH11" s="9">
        <f t="shared" si="4"/>
        <v>0.65137896034858755</v>
      </c>
    </row>
    <row r="12" spans="1:34" x14ac:dyDescent="0.2">
      <c r="B12" s="11" t="s">
        <v>35</v>
      </c>
      <c r="C12" s="11" t="s">
        <v>36</v>
      </c>
      <c r="D12" s="11" t="s">
        <v>37</v>
      </c>
      <c r="E12" s="11" t="s">
        <v>38</v>
      </c>
      <c r="F12" s="11"/>
      <c r="H12" s="11" t="s">
        <v>35</v>
      </c>
      <c r="I12" s="11" t="s">
        <v>36</v>
      </c>
      <c r="J12" s="11" t="s">
        <v>37</v>
      </c>
      <c r="K12" s="11" t="s">
        <v>38</v>
      </c>
      <c r="L12" s="11"/>
      <c r="N12" s="11" t="s">
        <v>35</v>
      </c>
      <c r="O12" s="11" t="s">
        <v>36</v>
      </c>
      <c r="P12" s="11" t="s">
        <v>37</v>
      </c>
      <c r="Q12" s="11" t="s">
        <v>38</v>
      </c>
      <c r="S12" s="10"/>
      <c r="T12" s="11" t="s">
        <v>35</v>
      </c>
      <c r="U12" s="11" t="s">
        <v>36</v>
      </c>
      <c r="V12" s="11" t="s">
        <v>37</v>
      </c>
      <c r="W12" s="11" t="s">
        <v>38</v>
      </c>
      <c r="Y12" s="11" t="s">
        <v>83</v>
      </c>
      <c r="Z12" s="9">
        <v>4.2008378964530264</v>
      </c>
      <c r="AA12" s="9">
        <v>2.2411661153112115</v>
      </c>
      <c r="AB12" s="9">
        <v>1.5978360648227128</v>
      </c>
      <c r="AC12" s="9">
        <v>1.7778502388723654</v>
      </c>
      <c r="AE12" s="9">
        <f t="shared" si="1"/>
        <v>2.0904806182638112</v>
      </c>
      <c r="AF12" s="9">
        <f t="shared" si="2"/>
        <v>1.115280913439568</v>
      </c>
      <c r="AG12" s="9">
        <f t="shared" si="3"/>
        <v>0.79513787654009038</v>
      </c>
      <c r="AH12" s="9">
        <f t="shared" si="4"/>
        <v>0.88471908656043163</v>
      </c>
    </row>
    <row r="13" spans="1:34" x14ac:dyDescent="0.2">
      <c r="A13" s="9">
        <v>1</v>
      </c>
      <c r="B13" s="11">
        <v>20.015922546386719</v>
      </c>
      <c r="C13" s="11">
        <v>21.535215377807617</v>
      </c>
      <c r="D13" s="11">
        <v>21.631040573120117</v>
      </c>
      <c r="E13" s="11">
        <v>22.052850723266602</v>
      </c>
      <c r="F13" s="11"/>
      <c r="G13" s="9">
        <v>1</v>
      </c>
      <c r="H13" s="11">
        <v>21.22856330871582</v>
      </c>
      <c r="I13" s="11">
        <v>21.163938522338867</v>
      </c>
      <c r="J13" s="11">
        <v>21.242464065551758</v>
      </c>
      <c r="K13" s="11">
        <v>20.98919677734375</v>
      </c>
      <c r="L13" s="11"/>
      <c r="M13" s="9">
        <v>1</v>
      </c>
      <c r="N13" s="9">
        <f>POWER(2,(H13-B13))*100</f>
        <v>231.76147352722651</v>
      </c>
      <c r="O13" s="9">
        <f t="shared" ref="O13:Q15" si="8">POWER(2,(I13-C13))*100</f>
        <v>77.309796449252275</v>
      </c>
      <c r="P13" s="9">
        <f t="shared" si="8"/>
        <v>76.388294824797512</v>
      </c>
      <c r="Q13" s="9">
        <f t="shared" si="8"/>
        <v>47.841882188818687</v>
      </c>
      <c r="S13" s="9">
        <v>1</v>
      </c>
      <c r="T13" s="9">
        <f>N13/N16</f>
        <v>0.98668477397657284</v>
      </c>
      <c r="U13" s="9">
        <f>O13/N16</f>
        <v>0.32913321560645059</v>
      </c>
      <c r="V13" s="9">
        <f>P13/N16</f>
        <v>0.32521008028889153</v>
      </c>
      <c r="W13" s="9">
        <f>Q13/N16</f>
        <v>0.20367861834699172</v>
      </c>
      <c r="Y13" s="11" t="s">
        <v>84</v>
      </c>
      <c r="Z13" s="9">
        <v>82.847286220642232</v>
      </c>
      <c r="AA13" s="9">
        <v>38.063042188554022</v>
      </c>
      <c r="AB13" s="9">
        <v>36.241738214284176</v>
      </c>
      <c r="AC13" s="9">
        <v>36.341102140442189</v>
      </c>
      <c r="AE13" s="9">
        <f t="shared" si="1"/>
        <v>2.226953537811351</v>
      </c>
      <c r="AF13" s="9">
        <f t="shared" si="2"/>
        <v>1.0231430663391257</v>
      </c>
      <c r="AG13" s="9">
        <f t="shared" si="3"/>
        <v>0.97418600915649067</v>
      </c>
      <c r="AH13" s="9">
        <f t="shared" si="4"/>
        <v>0.97685693366087445</v>
      </c>
    </row>
    <row r="14" spans="1:34" x14ac:dyDescent="0.2">
      <c r="A14" s="9">
        <v>2</v>
      </c>
      <c r="B14" s="11">
        <v>19.901926040649414</v>
      </c>
      <c r="C14" s="11">
        <v>21.644079208374023</v>
      </c>
      <c r="D14" s="11">
        <v>21.500492095947266</v>
      </c>
      <c r="E14" s="11">
        <v>22.134607315063477</v>
      </c>
      <c r="F14" s="11"/>
      <c r="G14" s="9">
        <v>2</v>
      </c>
      <c r="H14" s="11">
        <v>21.20979118347168</v>
      </c>
      <c r="I14" s="11">
        <v>21.270463943481445</v>
      </c>
      <c r="J14" s="11">
        <v>20.928400039672852</v>
      </c>
      <c r="K14" s="11">
        <v>21.36866569519043</v>
      </c>
      <c r="L14" s="11"/>
      <c r="M14" s="9">
        <v>2</v>
      </c>
      <c r="N14" s="9">
        <f t="shared" ref="N14:N15" si="9">POWER(2,(H14-B14))*100</f>
        <v>247.57491480465629</v>
      </c>
      <c r="O14" s="9">
        <f t="shared" si="8"/>
        <v>77.184589444802285</v>
      </c>
      <c r="P14" s="9">
        <f t="shared" si="8"/>
        <v>67.264068266688895</v>
      </c>
      <c r="Q14" s="9">
        <f t="shared" si="8"/>
        <v>58.806942149321316</v>
      </c>
      <c r="S14" s="9">
        <v>2</v>
      </c>
      <c r="T14" s="10">
        <f>N14/N16</f>
        <v>1.0540077914528991</v>
      </c>
      <c r="U14" s="10">
        <f>O14/N16</f>
        <v>0.32860016823232996</v>
      </c>
      <c r="V14" s="10">
        <f>P14/N16</f>
        <v>0.28636524865150192</v>
      </c>
      <c r="W14" s="10">
        <f>Q14/N16</f>
        <v>0.25036048286964335</v>
      </c>
      <c r="Y14" s="11" t="s">
        <v>85</v>
      </c>
      <c r="Z14" s="9">
        <v>20.469731801935591</v>
      </c>
      <c r="AA14" s="9">
        <v>10.406504426592825</v>
      </c>
      <c r="AB14" s="9">
        <v>11.92913703618364</v>
      </c>
      <c r="AC14" s="9">
        <v>9.2129156814808031</v>
      </c>
      <c r="AE14" s="9">
        <f t="shared" si="1"/>
        <v>1.832920879935281</v>
      </c>
      <c r="AF14" s="9">
        <f t="shared" si="2"/>
        <v>0.9318294658280416</v>
      </c>
      <c r="AG14" s="9">
        <f t="shared" si="3"/>
        <v>1.0681705341719585</v>
      </c>
      <c r="AH14" s="9">
        <f t="shared" si="4"/>
        <v>0.82495196718076058</v>
      </c>
    </row>
    <row r="15" spans="1:34" x14ac:dyDescent="0.2">
      <c r="A15" s="9">
        <v>3</v>
      </c>
      <c r="B15" s="11">
        <v>19.746500015258789</v>
      </c>
      <c r="C15" s="11">
        <v>21.155078887939453</v>
      </c>
      <c r="D15" s="11">
        <v>21.331510543823242</v>
      </c>
      <c r="E15" s="11">
        <v>22.09691047668457</v>
      </c>
      <c r="F15" s="11"/>
      <c r="G15" s="9">
        <v>3</v>
      </c>
      <c r="H15" s="11">
        <v>20.918544769287109</v>
      </c>
      <c r="I15" s="11">
        <v>21.076570510864258</v>
      </c>
      <c r="J15" s="11">
        <v>20.804521560668945</v>
      </c>
      <c r="K15" s="11">
        <v>21.238544464111328</v>
      </c>
      <c r="L15" s="11"/>
      <c r="M15" s="9">
        <v>3</v>
      </c>
      <c r="N15" s="9">
        <f t="shared" si="9"/>
        <v>225.33083560785531</v>
      </c>
      <c r="O15" s="9">
        <f t="shared" si="8"/>
        <v>94.703629501602876</v>
      </c>
      <c r="P15" s="9">
        <f t="shared" si="8"/>
        <v>69.400165908933374</v>
      </c>
      <c r="Q15" s="9">
        <f t="shared" si="8"/>
        <v>55.157691688314529</v>
      </c>
      <c r="S15" s="9">
        <v>3</v>
      </c>
      <c r="T15" s="10">
        <f>N15/N16</f>
        <v>0.95930743457052803</v>
      </c>
      <c r="U15" s="10">
        <f>O15/N16</f>
        <v>0.40318448035140242</v>
      </c>
      <c r="V15" s="10">
        <f>P15/N16</f>
        <v>0.29545931846065976</v>
      </c>
      <c r="W15" s="10">
        <f>Q15/N16</f>
        <v>0.23482442413001256</v>
      </c>
      <c r="Y15" s="11" t="s">
        <v>86</v>
      </c>
      <c r="Z15" s="9">
        <v>6.3386308151205526</v>
      </c>
      <c r="AA15" s="9">
        <v>6.1223611818758776</v>
      </c>
      <c r="AB15" s="9">
        <v>9.4627227594677947</v>
      </c>
      <c r="AC15" s="9">
        <v>3.5437752294162235</v>
      </c>
      <c r="AE15" s="9">
        <f t="shared" si="1"/>
        <v>1.0173557316541737</v>
      </c>
      <c r="AF15" s="9">
        <f t="shared" si="2"/>
        <v>0.98264426834582641</v>
      </c>
      <c r="AG15" s="9">
        <f t="shared" si="3"/>
        <v>1.5187751924964992</v>
      </c>
      <c r="AH15" s="9">
        <f t="shared" si="4"/>
        <v>0.56877899131472154</v>
      </c>
    </row>
    <row r="16" spans="1:34" x14ac:dyDescent="0.4">
      <c r="M16" s="9" t="s">
        <v>39</v>
      </c>
      <c r="N16" s="9">
        <f>AVERAGE(N13:N15)</f>
        <v>234.88907464657936</v>
      </c>
      <c r="O16" s="9">
        <f>AVERAGE(O13:O15)</f>
        <v>83.066005131885817</v>
      </c>
      <c r="P16" s="9">
        <f>AVERAGE(P13:P15)</f>
        <v>71.017509666806589</v>
      </c>
      <c r="Q16" s="9">
        <f>AVERAGE(Q13:Q15)</f>
        <v>53.935505342151508</v>
      </c>
      <c r="S16" s="9" t="s">
        <v>39</v>
      </c>
      <c r="T16" s="9">
        <f>AVERAGE(T13:T15)</f>
        <v>1</v>
      </c>
      <c r="U16" s="9">
        <f>AVERAGE(U13:U15)</f>
        <v>0.35363928806339429</v>
      </c>
      <c r="V16" s="9">
        <f>AVERAGE(V13:V15)</f>
        <v>0.30234488246701774</v>
      </c>
      <c r="W16" s="9">
        <f>AVERAGE(W13:W15)</f>
        <v>0.22962117511554922</v>
      </c>
    </row>
    <row r="17" spans="1:23" x14ac:dyDescent="0.4">
      <c r="M17" s="9" t="s">
        <v>40</v>
      </c>
      <c r="N17" s="9">
        <f>STDEVP(N13:N15)</f>
        <v>9.346520971274872</v>
      </c>
      <c r="O17" s="9">
        <f>STDEVP(O13:O15)</f>
        <v>8.2292018619250147</v>
      </c>
      <c r="P17" s="9">
        <f>STDEVP(P13:P15)</f>
        <v>3.8965564450569476</v>
      </c>
      <c r="Q17" s="9">
        <f>STDEVP(Q13:Q15)</f>
        <v>4.5591256166736596</v>
      </c>
      <c r="S17" s="9" t="s">
        <v>40</v>
      </c>
      <c r="T17" s="9">
        <f>STDEVP(T13:T15)</f>
        <v>3.9791212023538788E-2</v>
      </c>
      <c r="U17" s="9">
        <f>STDEVP(U13:U15)</f>
        <v>3.5034417306581411E-2</v>
      </c>
      <c r="V17" s="9">
        <f>STDEVP(V13:V15)</f>
        <v>1.6588921604462934E-2</v>
      </c>
      <c r="W17" s="9">
        <f>STDEVP(W13:W15)</f>
        <v>1.9409696357880608E-2</v>
      </c>
    </row>
    <row r="18" spans="1:23" x14ac:dyDescent="0.4">
      <c r="M18" s="9" t="s">
        <v>41</v>
      </c>
      <c r="N18" s="9">
        <f>N17/SQRT(3)</f>
        <v>5.3962163987520304</v>
      </c>
      <c r="O18" s="9">
        <f t="shared" ref="O18:Q18" si="10">O17/SQRT(3)</f>
        <v>4.7511319101981773</v>
      </c>
      <c r="P18" s="9">
        <f t="shared" si="10"/>
        <v>2.2496779124662001</v>
      </c>
      <c r="Q18" s="9">
        <f t="shared" si="10"/>
        <v>2.6322124020558562</v>
      </c>
      <c r="S18" s="9" t="s">
        <v>41</v>
      </c>
      <c r="T18" s="9">
        <f>T17/SQRT(3)</f>
        <v>2.2973466973171593E-2</v>
      </c>
      <c r="U18" s="9">
        <f t="shared" ref="U18:W18" si="11">U17/SQRT(3)</f>
        <v>2.0227130262856462E-2</v>
      </c>
      <c r="V18" s="9">
        <f t="shared" si="11"/>
        <v>9.5776183539022734E-3</v>
      </c>
      <c r="W18" s="9">
        <f t="shared" si="11"/>
        <v>1.1206193417111269E-2</v>
      </c>
    </row>
    <row r="21" spans="1:23" x14ac:dyDescent="0.2">
      <c r="B21" s="11" t="s">
        <v>74</v>
      </c>
      <c r="H21" s="11" t="s">
        <v>53</v>
      </c>
      <c r="N21" s="9" t="s">
        <v>46</v>
      </c>
      <c r="S21" s="10"/>
      <c r="T21" s="10" t="s">
        <v>46</v>
      </c>
      <c r="U21" s="10"/>
      <c r="W21" s="10"/>
    </row>
    <row r="22" spans="1:23" x14ac:dyDescent="0.2">
      <c r="B22" s="11" t="s">
        <v>35</v>
      </c>
      <c r="C22" s="11" t="s">
        <v>36</v>
      </c>
      <c r="D22" s="11" t="s">
        <v>37</v>
      </c>
      <c r="E22" s="11" t="s">
        <v>38</v>
      </c>
      <c r="F22" s="11"/>
      <c r="H22" s="11" t="s">
        <v>35</v>
      </c>
      <c r="I22" s="11" t="s">
        <v>36</v>
      </c>
      <c r="J22" s="11" t="s">
        <v>37</v>
      </c>
      <c r="K22" s="11" t="s">
        <v>38</v>
      </c>
      <c r="L22" s="11"/>
      <c r="N22" s="11" t="s">
        <v>35</v>
      </c>
      <c r="O22" s="11" t="s">
        <v>36</v>
      </c>
      <c r="P22" s="11" t="s">
        <v>37</v>
      </c>
      <c r="Q22" s="11" t="s">
        <v>38</v>
      </c>
      <c r="S22" s="10"/>
      <c r="T22" s="11" t="s">
        <v>35</v>
      </c>
      <c r="U22" s="11" t="s">
        <v>36</v>
      </c>
      <c r="V22" s="11" t="s">
        <v>37</v>
      </c>
      <c r="W22" s="11" t="s">
        <v>38</v>
      </c>
    </row>
    <row r="23" spans="1:23" x14ac:dyDescent="0.2">
      <c r="A23" s="9">
        <v>1</v>
      </c>
      <c r="B23" s="11">
        <v>24.997711181640625</v>
      </c>
      <c r="C23" s="11">
        <v>28.255729675292969</v>
      </c>
      <c r="D23" s="11">
        <v>24.624635696411133</v>
      </c>
      <c r="E23" s="11">
        <v>26.644987106323242</v>
      </c>
      <c r="F23" s="11"/>
      <c r="G23" s="9">
        <v>1</v>
      </c>
      <c r="H23" s="11">
        <v>21.22856330871582</v>
      </c>
      <c r="I23" s="11">
        <v>21.163938522338867</v>
      </c>
      <c r="J23" s="11">
        <v>21.242464065551758</v>
      </c>
      <c r="K23" s="11">
        <v>20.98919677734375</v>
      </c>
      <c r="L23" s="11"/>
      <c r="M23" s="9">
        <v>1</v>
      </c>
      <c r="N23" s="9">
        <f>POWER(2,(H23-B23))*100</f>
        <v>7.3345493012889715</v>
      </c>
      <c r="O23" s="9">
        <f t="shared" ref="O23:Q25" si="12">POWER(2,(I23-C23))*100</f>
        <v>0.73309142567631902</v>
      </c>
      <c r="P23" s="9">
        <f t="shared" si="12"/>
        <v>9.5910220319168129</v>
      </c>
      <c r="Q23" s="9">
        <f t="shared" si="12"/>
        <v>1.9835240097096702</v>
      </c>
      <c r="S23" s="9">
        <v>1</v>
      </c>
      <c r="T23" s="9">
        <f>N23/N26</f>
        <v>0.64064621226110952</v>
      </c>
      <c r="U23" s="9">
        <f>O23/N26</f>
        <v>6.4032870433919351E-2</v>
      </c>
      <c r="V23" s="9">
        <f>P23/N26</f>
        <v>0.83774090050502925</v>
      </c>
      <c r="W23" s="9">
        <f>Q23/N26</f>
        <v>0.17325360994248815</v>
      </c>
    </row>
    <row r="24" spans="1:23" x14ac:dyDescent="0.2">
      <c r="A24" s="9">
        <v>2</v>
      </c>
      <c r="B24" s="11">
        <v>23.967617034912109</v>
      </c>
      <c r="C24" s="11">
        <v>27.430934906005859</v>
      </c>
      <c r="D24" s="11">
        <v>25.970914840698242</v>
      </c>
      <c r="E24" s="11">
        <v>27.783004760742188</v>
      </c>
      <c r="F24" s="11"/>
      <c r="G24" s="9">
        <v>2</v>
      </c>
      <c r="H24" s="11">
        <v>21.20979118347168</v>
      </c>
      <c r="I24" s="11">
        <v>21.270463943481445</v>
      </c>
      <c r="J24" s="11">
        <v>20.928400039672852</v>
      </c>
      <c r="K24" s="11">
        <v>21.36866569519043</v>
      </c>
      <c r="L24" s="11"/>
      <c r="M24" s="9">
        <v>2</v>
      </c>
      <c r="N24" s="9">
        <f t="shared" ref="N24:N25" si="13">POWER(2,(H24-B24))*100</f>
        <v>14.784672061727051</v>
      </c>
      <c r="O24" s="9">
        <f t="shared" si="12"/>
        <v>1.398020220232834</v>
      </c>
      <c r="P24" s="9">
        <f t="shared" si="12"/>
        <v>3.0342530091315876</v>
      </c>
      <c r="Q24" s="9">
        <f t="shared" si="12"/>
        <v>1.1724424623896059</v>
      </c>
      <c r="S24" s="9">
        <v>2</v>
      </c>
      <c r="T24" s="10">
        <f>N24/N26</f>
        <v>1.2913873459414231</v>
      </c>
      <c r="U24" s="10">
        <f>O24/N26</f>
        <v>0.12211198288614794</v>
      </c>
      <c r="V24" s="10">
        <f>P24/N26</f>
        <v>0.26503096747886173</v>
      </c>
      <c r="W24" s="10">
        <f>Q24/N26</f>
        <v>0.10240858596341941</v>
      </c>
    </row>
    <row r="25" spans="1:23" x14ac:dyDescent="0.2">
      <c r="A25" s="9">
        <v>3</v>
      </c>
      <c r="B25" s="11">
        <v>23.95042610168457</v>
      </c>
      <c r="C25" s="11">
        <v>27.282155990600586</v>
      </c>
      <c r="D25" s="11">
        <v>24.970615386962891</v>
      </c>
      <c r="E25" s="11">
        <v>26.918949127197266</v>
      </c>
      <c r="F25" s="11"/>
      <c r="G25" s="9">
        <v>3</v>
      </c>
      <c r="H25" s="11">
        <v>20.918544769287109</v>
      </c>
      <c r="I25" s="11">
        <v>21.076570510864258</v>
      </c>
      <c r="J25" s="11">
        <v>20.804521560668945</v>
      </c>
      <c r="K25" s="11">
        <v>21.238544464111328</v>
      </c>
      <c r="L25" s="11"/>
      <c r="M25" s="9">
        <v>3</v>
      </c>
      <c r="N25" s="9">
        <f t="shared" si="13"/>
        <v>12.226799081258211</v>
      </c>
      <c r="O25" s="9">
        <f t="shared" si="12"/>
        <v>1.3549792045050113</v>
      </c>
      <c r="P25" s="9">
        <f t="shared" si="12"/>
        <v>5.5703283188720203</v>
      </c>
      <c r="Q25" s="9">
        <f t="shared" si="12"/>
        <v>1.9499694569111647</v>
      </c>
      <c r="S25" s="9">
        <v>3</v>
      </c>
      <c r="T25" s="10">
        <f>N25/N26</f>
        <v>1.0679664417974677</v>
      </c>
      <c r="U25" s="10">
        <f>O25/N26</f>
        <v>0.1183525066640637</v>
      </c>
      <c r="V25" s="10">
        <f>P25/N26</f>
        <v>0.48654792434335498</v>
      </c>
      <c r="W25" s="10">
        <f>Q25/N26</f>
        <v>0.17032274176348494</v>
      </c>
    </row>
    <row r="26" spans="1:23" x14ac:dyDescent="0.4">
      <c r="M26" s="9" t="s">
        <v>39</v>
      </c>
      <c r="N26" s="9">
        <f>AVERAGE(N23:N25)</f>
        <v>11.448673481424743</v>
      </c>
      <c r="O26" s="9">
        <f>AVERAGE(O23:O25)</f>
        <v>1.162030283471388</v>
      </c>
      <c r="P26" s="9">
        <f>AVERAGE(P23:P25)</f>
        <v>6.065201119973473</v>
      </c>
      <c r="Q26" s="9">
        <f>AVERAGE(Q23:Q25)</f>
        <v>1.7019786430034802</v>
      </c>
      <c r="S26" s="9" t="s">
        <v>39</v>
      </c>
      <c r="T26" s="9">
        <f>AVERAGE(T23:T25)</f>
        <v>1.0000000000000002</v>
      </c>
      <c r="U26" s="9">
        <f>AVERAGE(U23:U25)</f>
        <v>0.10149911999471034</v>
      </c>
      <c r="V26" s="9">
        <f>AVERAGE(V23:V25)</f>
        <v>0.52977326410908199</v>
      </c>
      <c r="W26" s="9">
        <f>AVERAGE(W23:W25)</f>
        <v>0.14866164588979749</v>
      </c>
    </row>
    <row r="27" spans="1:23" x14ac:dyDescent="0.4">
      <c r="M27" s="9" t="s">
        <v>40</v>
      </c>
      <c r="N27" s="9">
        <f>STDEVP(N23:N25)</f>
        <v>3.0908673942478275</v>
      </c>
      <c r="O27" s="9">
        <f>STDEVP(O23:O25)</f>
        <v>0.30381413183460743</v>
      </c>
      <c r="P27" s="9">
        <f>STDEVP(P23:P25)</f>
        <v>2.6995653133410804</v>
      </c>
      <c r="Q27" s="9">
        <f>STDEVP(Q23:Q25)</f>
        <v>0.37468911730279847</v>
      </c>
      <c r="S27" s="9" t="s">
        <v>40</v>
      </c>
      <c r="T27" s="9">
        <f>STDEVP(T23:T25)</f>
        <v>0.26997602816279948</v>
      </c>
      <c r="U27" s="9">
        <f>STDEVP(U23:U25)</f>
        <v>2.653705971504387E-2</v>
      </c>
      <c r="V27" s="9">
        <f>STDEVP(V23:V25)</f>
        <v>0.23579721421185379</v>
      </c>
      <c r="W27" s="9">
        <f>STDEVP(W23:W25)</f>
        <v>3.2727731986655316E-2</v>
      </c>
    </row>
    <row r="28" spans="1:23" x14ac:dyDescent="0.4">
      <c r="M28" s="9" t="s">
        <v>41</v>
      </c>
      <c r="N28" s="9">
        <f>N27/SQRT(3)</f>
        <v>1.7845131220984205</v>
      </c>
      <c r="O28" s="9">
        <f t="shared" ref="O28:Q28" si="14">O27/SQRT(3)</f>
        <v>0.17540717079832305</v>
      </c>
      <c r="P28" s="9">
        <f t="shared" si="14"/>
        <v>1.5585947603524493</v>
      </c>
      <c r="Q28" s="9">
        <f t="shared" si="14"/>
        <v>0.21632686273719398</v>
      </c>
      <c r="S28" s="9" t="s">
        <v>41</v>
      </c>
      <c r="T28" s="9">
        <f>T27/SQRT(3)</f>
        <v>0.15587073253453826</v>
      </c>
      <c r="U28" s="9">
        <f t="shared" ref="U28:W28" si="15">U27/SQRT(3)</f>
        <v>1.5321178569981752E-2</v>
      </c>
      <c r="V28" s="9">
        <f t="shared" si="15"/>
        <v>0.13613758509937765</v>
      </c>
      <c r="W28" s="9">
        <f t="shared" si="15"/>
        <v>1.8895364872461372E-2</v>
      </c>
    </row>
    <row r="31" spans="1:23" x14ac:dyDescent="0.2">
      <c r="B31" s="11" t="s">
        <v>45</v>
      </c>
      <c r="H31" s="11" t="s">
        <v>53</v>
      </c>
      <c r="N31" s="9" t="s">
        <v>46</v>
      </c>
      <c r="S31" s="10"/>
      <c r="T31" s="10" t="s">
        <v>46</v>
      </c>
      <c r="U31" s="10"/>
      <c r="W31" s="10"/>
    </row>
    <row r="32" spans="1:23" x14ac:dyDescent="0.2">
      <c r="B32" s="11" t="s">
        <v>35</v>
      </c>
      <c r="C32" s="11" t="s">
        <v>36</v>
      </c>
      <c r="D32" s="11" t="s">
        <v>37</v>
      </c>
      <c r="E32" s="11" t="s">
        <v>38</v>
      </c>
      <c r="F32" s="11"/>
      <c r="H32" s="11" t="s">
        <v>35</v>
      </c>
      <c r="I32" s="11" t="s">
        <v>36</v>
      </c>
      <c r="J32" s="11" t="s">
        <v>37</v>
      </c>
      <c r="K32" s="11" t="s">
        <v>38</v>
      </c>
      <c r="L32" s="11"/>
      <c r="N32" s="11" t="s">
        <v>35</v>
      </c>
      <c r="O32" s="11" t="s">
        <v>36</v>
      </c>
      <c r="P32" s="11" t="s">
        <v>37</v>
      </c>
      <c r="Q32" s="11" t="s">
        <v>38</v>
      </c>
      <c r="S32" s="10"/>
      <c r="T32" s="11" t="s">
        <v>35</v>
      </c>
      <c r="U32" s="11" t="s">
        <v>36</v>
      </c>
      <c r="V32" s="11" t="s">
        <v>37</v>
      </c>
      <c r="W32" s="11" t="s">
        <v>38</v>
      </c>
    </row>
    <row r="33" spans="1:23" x14ac:dyDescent="0.2">
      <c r="A33" s="9">
        <v>1</v>
      </c>
      <c r="B33" s="11">
        <v>17.420963287353516</v>
      </c>
      <c r="C33" s="11">
        <v>17.700687408447266</v>
      </c>
      <c r="D33" s="11">
        <v>17.644956588745117</v>
      </c>
      <c r="E33" s="11">
        <v>17.076776504516602</v>
      </c>
      <c r="F33" s="11"/>
      <c r="G33" s="9">
        <v>1</v>
      </c>
      <c r="H33" s="11">
        <v>21.22856330871582</v>
      </c>
      <c r="I33" s="11">
        <v>21.163938522338867</v>
      </c>
      <c r="J33" s="11">
        <v>21.242464065551758</v>
      </c>
      <c r="K33" s="11">
        <v>20.98919677734375</v>
      </c>
      <c r="L33" s="11"/>
      <c r="M33" s="9">
        <v>1</v>
      </c>
      <c r="N33" s="9">
        <f>POWER(2,(H33-B33))*100</f>
        <v>1400.2378660537613</v>
      </c>
      <c r="O33" s="9">
        <f t="shared" ref="O33:Q35" si="16">POWER(2,(I33-C33))*100</f>
        <v>1102.916078018078</v>
      </c>
      <c r="P33" s="9">
        <f t="shared" si="16"/>
        <v>1210.4801167346072</v>
      </c>
      <c r="Q33" s="9">
        <f t="shared" si="16"/>
        <v>1505.7603525787499</v>
      </c>
      <c r="S33" s="9">
        <v>1</v>
      </c>
      <c r="T33" s="9">
        <f>N33/N36</f>
        <v>1.0018718296802034</v>
      </c>
      <c r="U33" s="9">
        <f>O33/N36</f>
        <v>0.78913774284780036</v>
      </c>
      <c r="V33" s="9">
        <f>P33/N36</f>
        <v>0.86609993826423526</v>
      </c>
      <c r="W33" s="9">
        <f>Q33/N36</f>
        <v>1.0773732921175405</v>
      </c>
    </row>
    <row r="34" spans="1:23" x14ac:dyDescent="0.2">
      <c r="A34" s="9">
        <v>2</v>
      </c>
      <c r="B34" s="11">
        <v>17.301214218139648</v>
      </c>
      <c r="C34" s="11">
        <v>17.928264617919922</v>
      </c>
      <c r="D34" s="11">
        <v>17.39067268371582</v>
      </c>
      <c r="E34" s="11">
        <v>17.45817756652832</v>
      </c>
      <c r="F34" s="11"/>
      <c r="G34" s="9">
        <v>2</v>
      </c>
      <c r="H34" s="11">
        <v>21.20979118347168</v>
      </c>
      <c r="I34" s="11">
        <v>21.270463943481445</v>
      </c>
      <c r="J34" s="11">
        <v>20.928400039672852</v>
      </c>
      <c r="K34" s="11">
        <v>21.36866569519043</v>
      </c>
      <c r="L34" s="11"/>
      <c r="M34" s="9">
        <v>2</v>
      </c>
      <c r="N34" s="9">
        <f t="shared" ref="N34:N35" si="17">POWER(2,(H34-B34))*100</f>
        <v>1501.7543787778948</v>
      </c>
      <c r="O34" s="9">
        <f t="shared" si="16"/>
        <v>1014.1501249084163</v>
      </c>
      <c r="P34" s="9">
        <f t="shared" si="16"/>
        <v>1161.3471289580609</v>
      </c>
      <c r="Q34" s="9">
        <f t="shared" si="16"/>
        <v>1503.7450973235668</v>
      </c>
      <c r="S34" s="9">
        <v>2</v>
      </c>
      <c r="T34" s="10">
        <f>N34/N36</f>
        <v>1.0745070131810732</v>
      </c>
      <c r="U34" s="10">
        <f>O34/N36</f>
        <v>0.72562559965321727</v>
      </c>
      <c r="V34" s="10">
        <f>P34/N36</f>
        <v>0.83094522808626214</v>
      </c>
      <c r="W34" s="10">
        <f>Q34/N36</f>
        <v>1.0759313746271406</v>
      </c>
    </row>
    <row r="35" spans="1:23" x14ac:dyDescent="0.2">
      <c r="A35" s="9">
        <v>3</v>
      </c>
      <c r="B35" s="11">
        <v>17.228269577026367</v>
      </c>
      <c r="C35" s="11">
        <v>17.269443511962891</v>
      </c>
      <c r="D35" s="11">
        <v>17.227594375610352</v>
      </c>
      <c r="E35" s="11">
        <v>17.221061706542969</v>
      </c>
      <c r="F35" s="11"/>
      <c r="G35" s="9">
        <v>3</v>
      </c>
      <c r="H35" s="11">
        <v>20.918544769287109</v>
      </c>
      <c r="I35" s="11">
        <v>21.076570510864258</v>
      </c>
      <c r="J35" s="11">
        <v>20.804521560668945</v>
      </c>
      <c r="K35" s="11">
        <v>21.238544464111328</v>
      </c>
      <c r="L35" s="11"/>
      <c r="M35" s="9">
        <v>3</v>
      </c>
      <c r="N35" s="9">
        <f t="shared" si="17"/>
        <v>1290.8730236749432</v>
      </c>
      <c r="O35" s="9">
        <f t="shared" si="16"/>
        <v>1399.7788394600236</v>
      </c>
      <c r="P35" s="9">
        <f t="shared" si="16"/>
        <v>1193.3349904604461</v>
      </c>
      <c r="Q35" s="9">
        <f t="shared" si="16"/>
        <v>1619.506953716186</v>
      </c>
      <c r="S35" s="9">
        <v>3</v>
      </c>
      <c r="T35" s="10">
        <f>N35/N36</f>
        <v>0.9236211571387235</v>
      </c>
      <c r="U35" s="10">
        <f>O35/N36</f>
        <v>1.0015433956158999</v>
      </c>
      <c r="V35" s="10">
        <f>P35/N36</f>
        <v>0.85383258037682008</v>
      </c>
      <c r="W35" s="10">
        <f>Q35/N36</f>
        <v>1.1587591181719632</v>
      </c>
    </row>
    <row r="36" spans="1:23" x14ac:dyDescent="0.4">
      <c r="M36" s="9" t="s">
        <v>39</v>
      </c>
      <c r="N36" s="9">
        <f>AVERAGE(N33:N35)</f>
        <v>1397.6217561688663</v>
      </c>
      <c r="O36" s="9">
        <f>AVERAGE(O33:O35)</f>
        <v>1172.281680795506</v>
      </c>
      <c r="P36" s="9">
        <f>AVERAGE(P33:P35)</f>
        <v>1188.3874120510379</v>
      </c>
      <c r="Q36" s="9">
        <f>AVERAGE(Q33:Q35)</f>
        <v>1543.0041345395009</v>
      </c>
      <c r="S36" s="9" t="s">
        <v>39</v>
      </c>
      <c r="T36" s="9">
        <f>AVERAGE(T33:T35)</f>
        <v>1.0000000000000002</v>
      </c>
      <c r="U36" s="9">
        <f>AVERAGE(U33:U35)</f>
        <v>0.83876891270563914</v>
      </c>
      <c r="V36" s="9">
        <f>AVERAGE(V33:V35)</f>
        <v>0.8502925822424392</v>
      </c>
      <c r="W36" s="9">
        <f>AVERAGE(W33:W35)</f>
        <v>1.1040212616388814</v>
      </c>
    </row>
    <row r="37" spans="1:23" x14ac:dyDescent="0.4">
      <c r="M37" s="9" t="s">
        <v>40</v>
      </c>
      <c r="N37" s="9">
        <f>STDEVP(N33:N35)</f>
        <v>86.111824606967403</v>
      </c>
      <c r="O37" s="9">
        <f>STDEVP(O33:O35)</f>
        <v>164.89606121875261</v>
      </c>
      <c r="P37" s="9">
        <f>STDEVP(P33:P35)</f>
        <v>20.361262584468129</v>
      </c>
      <c r="Q37" s="9">
        <f>STDEVP(Q33:Q35)</f>
        <v>54.101918141727758</v>
      </c>
      <c r="S37" s="9" t="s">
        <v>40</v>
      </c>
      <c r="T37" s="9">
        <f>STDEVP(T33:T35)</f>
        <v>6.1613111148910174E-2</v>
      </c>
      <c r="U37" s="9">
        <f>STDEVP(U33:U35)</f>
        <v>0.11798332452319746</v>
      </c>
      <c r="V37" s="9">
        <f>STDEVP(V33:V35)</f>
        <v>1.4568507176277806E-2</v>
      </c>
      <c r="W37" s="9">
        <f>STDEVP(W33:W35)</f>
        <v>3.8709985661664968E-2</v>
      </c>
    </row>
    <row r="38" spans="1:23" x14ac:dyDescent="0.4">
      <c r="M38" s="9" t="s">
        <v>41</v>
      </c>
      <c r="N38" s="9">
        <f>N37/SQRT(3)</f>
        <v>49.71668511724247</v>
      </c>
      <c r="O38" s="9">
        <f t="shared" ref="O38:Q38" si="18">O37/SQRT(3)</f>
        <v>95.202785332955827</v>
      </c>
      <c r="P38" s="9">
        <f t="shared" si="18"/>
        <v>11.755580434183329</v>
      </c>
      <c r="Q38" s="9">
        <f t="shared" si="18"/>
        <v>31.23575700280162</v>
      </c>
      <c r="S38" s="9" t="s">
        <v>41</v>
      </c>
      <c r="T38" s="9">
        <f>T37/SQRT(3)</f>
        <v>3.5572346307433625E-2</v>
      </c>
      <c r="U38" s="9">
        <f t="shared" ref="U38:W38" si="19">U37/SQRT(3)</f>
        <v>6.8117704173355026E-2</v>
      </c>
      <c r="V38" s="9">
        <f t="shared" si="19"/>
        <v>8.4111315399149865E-3</v>
      </c>
      <c r="W38" s="9">
        <f t="shared" si="19"/>
        <v>2.2349220642088823E-2</v>
      </c>
    </row>
    <row r="41" spans="1:23" x14ac:dyDescent="0.2">
      <c r="B41" s="11" t="s">
        <v>87</v>
      </c>
      <c r="H41" s="11" t="s">
        <v>53</v>
      </c>
      <c r="N41" s="9" t="s">
        <v>46</v>
      </c>
      <c r="S41" s="10"/>
      <c r="T41" s="10" t="s">
        <v>46</v>
      </c>
      <c r="U41" s="10"/>
      <c r="W41" s="10"/>
    </row>
    <row r="42" spans="1:23" x14ac:dyDescent="0.2">
      <c r="B42" s="11" t="s">
        <v>35</v>
      </c>
      <c r="C42" s="11" t="s">
        <v>36</v>
      </c>
      <c r="D42" s="11" t="s">
        <v>37</v>
      </c>
      <c r="E42" s="11" t="s">
        <v>38</v>
      </c>
      <c r="F42" s="11"/>
      <c r="H42" s="11" t="s">
        <v>35</v>
      </c>
      <c r="I42" s="11" t="s">
        <v>36</v>
      </c>
      <c r="J42" s="11" t="s">
        <v>37</v>
      </c>
      <c r="K42" s="11" t="s">
        <v>38</v>
      </c>
      <c r="L42" s="11"/>
      <c r="N42" s="11" t="s">
        <v>35</v>
      </c>
      <c r="O42" s="11" t="s">
        <v>36</v>
      </c>
      <c r="P42" s="11" t="s">
        <v>37</v>
      </c>
      <c r="Q42" s="11" t="s">
        <v>38</v>
      </c>
      <c r="S42" s="10"/>
      <c r="T42" s="11" t="s">
        <v>35</v>
      </c>
      <c r="U42" s="11" t="s">
        <v>36</v>
      </c>
      <c r="V42" s="11" t="s">
        <v>37</v>
      </c>
      <c r="W42" s="11" t="s">
        <v>38</v>
      </c>
    </row>
    <row r="43" spans="1:23" x14ac:dyDescent="0.2">
      <c r="A43" s="9">
        <v>1</v>
      </c>
      <c r="B43" s="11">
        <v>27.586603164672852</v>
      </c>
      <c r="C43" s="11">
        <v>28.417734146118164</v>
      </c>
      <c r="D43" s="11">
        <v>28.330530166625977</v>
      </c>
      <c r="E43" s="11">
        <v>28.278482437133789</v>
      </c>
      <c r="F43" s="11"/>
      <c r="G43" s="9">
        <v>1</v>
      </c>
      <c r="H43" s="11">
        <v>21.22856330871582</v>
      </c>
      <c r="I43" s="11">
        <v>21.163938522338867</v>
      </c>
      <c r="J43" s="11">
        <v>21.242464065551758</v>
      </c>
      <c r="K43" s="11">
        <v>20.98919677734375</v>
      </c>
      <c r="L43" s="11"/>
      <c r="M43" s="9">
        <v>1</v>
      </c>
      <c r="N43" s="9">
        <f>POWER(2,(H43-B43))*100</f>
        <v>1.2190998833988822</v>
      </c>
      <c r="O43" s="9">
        <f t="shared" ref="O43:Q45" si="20">POWER(2,(I43-C43))*100</f>
        <v>0.65522420841690221</v>
      </c>
      <c r="P43" s="9">
        <f t="shared" si="20"/>
        <v>0.73498672026879364</v>
      </c>
      <c r="Q43" s="9">
        <f t="shared" si="20"/>
        <v>0.63930245096457217</v>
      </c>
      <c r="S43" s="9">
        <v>1</v>
      </c>
      <c r="T43" s="9">
        <f>N43/N46</f>
        <v>0.4453673527595739</v>
      </c>
      <c r="U43" s="9">
        <f>O43/N46</f>
        <v>0.23936961617372476</v>
      </c>
      <c r="V43" s="9">
        <f>P43/N46</f>
        <v>0.26850883539331016</v>
      </c>
      <c r="W43" s="9">
        <f>Q43/N46</f>
        <v>0.23355300420912162</v>
      </c>
    </row>
    <row r="44" spans="1:23" x14ac:dyDescent="0.2">
      <c r="A44" s="9">
        <v>2</v>
      </c>
      <c r="B44" s="11">
        <v>26.921039581298828</v>
      </c>
      <c r="C44" s="11">
        <v>28.603727340698242</v>
      </c>
      <c r="D44" s="11">
        <v>28.29606819152832</v>
      </c>
      <c r="E44" s="11">
        <v>28.766075134277344</v>
      </c>
      <c r="F44" s="11"/>
      <c r="G44" s="9">
        <v>2</v>
      </c>
      <c r="H44" s="11">
        <v>21.20979118347168</v>
      </c>
      <c r="I44" s="11">
        <v>21.270463943481445</v>
      </c>
      <c r="J44" s="11">
        <v>20.928400039672852</v>
      </c>
      <c r="K44" s="11">
        <v>21.36866569519043</v>
      </c>
      <c r="L44" s="11"/>
      <c r="M44" s="9">
        <v>2</v>
      </c>
      <c r="N44" s="9">
        <f t="shared" ref="N44:N45" si="21">POWER(2,(H44-B44))*100</f>
        <v>1.9087230562866093</v>
      </c>
      <c r="O44" s="9">
        <f t="shared" si="20"/>
        <v>0.62010859559440601</v>
      </c>
      <c r="P44" s="9">
        <f t="shared" si="20"/>
        <v>0.60549545587104214</v>
      </c>
      <c r="Q44" s="9">
        <f t="shared" si="20"/>
        <v>0.59314089563998973</v>
      </c>
      <c r="S44" s="9">
        <v>2</v>
      </c>
      <c r="T44" s="10">
        <f>N44/N46</f>
        <v>0.69730376182095677</v>
      </c>
      <c r="U44" s="10">
        <f>O44/N46</f>
        <v>0.22654101391048578</v>
      </c>
      <c r="V44" s="10">
        <f>P44/N46</f>
        <v>0.22120247238265356</v>
      </c>
      <c r="W44" s="10">
        <f>Q44/N46</f>
        <v>0.21668904582955448</v>
      </c>
    </row>
    <row r="45" spans="1:23" x14ac:dyDescent="0.2">
      <c r="A45" s="9">
        <v>3</v>
      </c>
      <c r="B45" s="11">
        <v>25.216423034667969</v>
      </c>
      <c r="C45" s="11">
        <v>28.164449691772461</v>
      </c>
      <c r="D45" s="11">
        <v>27.993692398071289</v>
      </c>
      <c r="E45" s="11">
        <v>28.053684234619141</v>
      </c>
      <c r="F45" s="11"/>
      <c r="G45" s="9">
        <v>3</v>
      </c>
      <c r="H45" s="11">
        <v>20.918544769287109</v>
      </c>
      <c r="I45" s="11">
        <v>21.076570510864258</v>
      </c>
      <c r="J45" s="11">
        <v>20.804521560668945</v>
      </c>
      <c r="K45" s="11">
        <v>21.238544464111328</v>
      </c>
      <c r="L45" s="11"/>
      <c r="M45" s="9">
        <v>3</v>
      </c>
      <c r="N45" s="9">
        <f t="shared" si="21"/>
        <v>5.084048962319403</v>
      </c>
      <c r="O45" s="9">
        <f t="shared" si="20"/>
        <v>0.73508195365922357</v>
      </c>
      <c r="P45" s="9">
        <f t="shared" si="20"/>
        <v>0.68524193690126833</v>
      </c>
      <c r="Q45" s="9">
        <f t="shared" si="20"/>
        <v>0.88805222031200126</v>
      </c>
      <c r="S45" s="9">
        <v>3</v>
      </c>
      <c r="T45" s="10">
        <f>N45/N46</f>
        <v>1.8573288854194694</v>
      </c>
      <c r="U45" s="10">
        <f>O45/N46</f>
        <v>0.26854362650728503</v>
      </c>
      <c r="V45" s="10">
        <f>P45/N46</f>
        <v>0.25033583514641872</v>
      </c>
      <c r="W45" s="10">
        <f>Q45/N46</f>
        <v>0.32442745000510309</v>
      </c>
    </row>
    <row r="46" spans="1:23" x14ac:dyDescent="0.4">
      <c r="M46" s="9" t="s">
        <v>39</v>
      </c>
      <c r="N46" s="9">
        <f>AVERAGE(N43:N45)</f>
        <v>2.7372906340016314</v>
      </c>
      <c r="O46" s="9">
        <f>AVERAGE(O43:O45)</f>
        <v>0.67013825255684401</v>
      </c>
      <c r="P46" s="9">
        <f>AVERAGE(P43:P45)</f>
        <v>0.6752413710137013</v>
      </c>
      <c r="Q46" s="9">
        <f>AVERAGE(Q43:Q45)</f>
        <v>0.70683185563885431</v>
      </c>
      <c r="S46" s="9" t="s">
        <v>39</v>
      </c>
      <c r="T46" s="9">
        <f>AVERAGE(T43:T45)</f>
        <v>1</v>
      </c>
      <c r="U46" s="9">
        <f>AVERAGE(U43:U45)</f>
        <v>0.24481808553049852</v>
      </c>
      <c r="V46" s="9">
        <f>AVERAGE(V43:V45)</f>
        <v>0.24668238097412751</v>
      </c>
      <c r="W46" s="9">
        <f>AVERAGE(W43:W45)</f>
        <v>0.25822316668125972</v>
      </c>
    </row>
    <row r="47" spans="1:23" x14ac:dyDescent="0.4">
      <c r="M47" s="9" t="s">
        <v>40</v>
      </c>
      <c r="N47" s="9">
        <f>STDEVP(N43:N45)</f>
        <v>1.6831223007241729</v>
      </c>
      <c r="O47" s="9">
        <f>STDEVP(O43:O45)</f>
        <v>4.8107794244670203E-2</v>
      </c>
      <c r="P47" s="9">
        <f>STDEVP(P43:P45)</f>
        <v>5.3335450233315873E-2</v>
      </c>
      <c r="Q47" s="9">
        <f>STDEVP(Q43:Q45)</f>
        <v>0.12952049445730579</v>
      </c>
      <c r="S47" s="9" t="s">
        <v>40</v>
      </c>
      <c r="T47" s="9">
        <f>STDEVP(T43:T45)</f>
        <v>0.61488622355881328</v>
      </c>
      <c r="U47" s="9">
        <f>STDEVP(U43:U45)</f>
        <v>1.7574967614725528E-2</v>
      </c>
      <c r="V47" s="9">
        <f>STDEVP(V43:V45)</f>
        <v>1.9484759700267949E-2</v>
      </c>
      <c r="W47" s="9">
        <f>STDEVP(W43:W45)</f>
        <v>4.7317041474679009E-2</v>
      </c>
    </row>
    <row r="48" spans="1:23" x14ac:dyDescent="0.4">
      <c r="M48" s="9" t="s">
        <v>41</v>
      </c>
      <c r="N48" s="9">
        <f>N47/SQRT(3)</f>
        <v>0.97175111340216358</v>
      </c>
      <c r="O48" s="9">
        <f t="shared" ref="O48:Q48" si="22">O47/SQRT(3)</f>
        <v>2.7775047957279472E-2</v>
      </c>
      <c r="P48" s="9">
        <f t="shared" si="22"/>
        <v>3.079323654955481E-2</v>
      </c>
      <c r="Q48" s="9">
        <f t="shared" si="22"/>
        <v>7.4778692340498928E-2</v>
      </c>
      <c r="S48" s="9" t="s">
        <v>41</v>
      </c>
      <c r="T48" s="9">
        <f>T47/SQRT(3)</f>
        <v>0.3550047266926733</v>
      </c>
      <c r="U48" s="9">
        <f t="shared" ref="U48:W48" si="23">U47/SQRT(3)</f>
        <v>1.0146912283360739E-2</v>
      </c>
      <c r="V48" s="9">
        <f t="shared" si="23"/>
        <v>1.1249531258044872E-2</v>
      </c>
      <c r="W48" s="9">
        <f t="shared" si="23"/>
        <v>2.7318506632662613E-2</v>
      </c>
    </row>
    <row r="51" spans="1:23" x14ac:dyDescent="0.2">
      <c r="B51" s="11" t="s">
        <v>75</v>
      </c>
      <c r="H51" s="11" t="s">
        <v>53</v>
      </c>
      <c r="N51" s="9" t="s">
        <v>46</v>
      </c>
      <c r="S51" s="10"/>
      <c r="T51" s="10" t="s">
        <v>46</v>
      </c>
      <c r="U51" s="10"/>
      <c r="W51" s="10"/>
    </row>
    <row r="52" spans="1:23" x14ac:dyDescent="0.2">
      <c r="B52" s="11" t="s">
        <v>35</v>
      </c>
      <c r="C52" s="11" t="s">
        <v>36</v>
      </c>
      <c r="D52" s="11" t="s">
        <v>37</v>
      </c>
      <c r="E52" s="11" t="s">
        <v>38</v>
      </c>
      <c r="F52" s="11"/>
      <c r="H52" s="11" t="s">
        <v>35</v>
      </c>
      <c r="I52" s="11" t="s">
        <v>36</v>
      </c>
      <c r="J52" s="11" t="s">
        <v>37</v>
      </c>
      <c r="K52" s="11" t="s">
        <v>38</v>
      </c>
      <c r="L52" s="11"/>
      <c r="N52" s="11" t="s">
        <v>35</v>
      </c>
      <c r="O52" s="11" t="s">
        <v>36</v>
      </c>
      <c r="P52" s="11" t="s">
        <v>37</v>
      </c>
      <c r="Q52" s="11" t="s">
        <v>38</v>
      </c>
      <c r="S52" s="10"/>
      <c r="T52" s="11" t="s">
        <v>35</v>
      </c>
      <c r="U52" s="11" t="s">
        <v>36</v>
      </c>
      <c r="V52" s="11" t="s">
        <v>37</v>
      </c>
      <c r="W52" s="11" t="s">
        <v>38</v>
      </c>
    </row>
    <row r="53" spans="1:23" x14ac:dyDescent="0.2">
      <c r="A53" s="9">
        <v>1</v>
      </c>
      <c r="B53" s="11">
        <v>22.051614761352539</v>
      </c>
      <c r="C53" s="11">
        <v>23.457906723022461</v>
      </c>
      <c r="D53" s="11">
        <v>23.453842163085938</v>
      </c>
      <c r="E53" s="11">
        <v>23.918251037597656</v>
      </c>
      <c r="F53" s="11"/>
      <c r="G53" s="9">
        <v>1</v>
      </c>
      <c r="H53" s="11">
        <v>21.22856330871582</v>
      </c>
      <c r="I53" s="11">
        <v>21.163938522338867</v>
      </c>
      <c r="J53" s="11">
        <v>21.242464065551758</v>
      </c>
      <c r="K53" s="11">
        <v>20.98919677734375</v>
      </c>
      <c r="L53" s="11"/>
      <c r="M53" s="9">
        <v>1</v>
      </c>
      <c r="N53" s="9">
        <f>POWER(2,(H53-B53))*100</f>
        <v>56.524512415935192</v>
      </c>
      <c r="O53" s="9">
        <f t="shared" ref="O53:Q55" si="24">POWER(2,(I53-C53))*100</f>
        <v>20.391386787445658</v>
      </c>
      <c r="P53" s="9">
        <f t="shared" si="24"/>
        <v>21.592794963293798</v>
      </c>
      <c r="Q53" s="9">
        <f t="shared" si="24"/>
        <v>13.130062964689081</v>
      </c>
      <c r="S53" s="9">
        <v>1</v>
      </c>
      <c r="T53" s="9">
        <f>N53/N56</f>
        <v>0.64714888052857378</v>
      </c>
      <c r="U53" s="9">
        <f>O53/N56</f>
        <v>0.23346089276836229</v>
      </c>
      <c r="V53" s="9">
        <f>P53/N56</f>
        <v>0.24721580940235013</v>
      </c>
      <c r="W53" s="9">
        <f>Q53/N56</f>
        <v>0.15032602999460376</v>
      </c>
    </row>
    <row r="54" spans="1:23" x14ac:dyDescent="0.2">
      <c r="A54" s="9">
        <v>2</v>
      </c>
      <c r="B54" s="11">
        <v>21.474859237670898</v>
      </c>
      <c r="C54" s="11">
        <v>23.324567794799805</v>
      </c>
      <c r="D54" s="11">
        <v>23.42041015625</v>
      </c>
      <c r="E54" s="11">
        <v>24.127635955810547</v>
      </c>
      <c r="F54" s="11"/>
      <c r="G54" s="9">
        <v>2</v>
      </c>
      <c r="H54" s="11">
        <v>21.20979118347168</v>
      </c>
      <c r="I54" s="11">
        <v>21.270463943481445</v>
      </c>
      <c r="J54" s="11">
        <v>20.928400039672852</v>
      </c>
      <c r="K54" s="11">
        <v>21.36866569519043</v>
      </c>
      <c r="L54" s="11"/>
      <c r="M54" s="9">
        <v>2</v>
      </c>
      <c r="N54" s="9">
        <f t="shared" ref="N54:N55" si="25">POWER(2,(H54-B54))*100</f>
        <v>83.215947951127404</v>
      </c>
      <c r="O54" s="9">
        <f t="shared" si="24"/>
        <v>24.079813920805083</v>
      </c>
      <c r="P54" s="9">
        <f t="shared" si="24"/>
        <v>17.775842982770286</v>
      </c>
      <c r="Q54" s="9">
        <f t="shared" si="24"/>
        <v>14.772948859671258</v>
      </c>
      <c r="S54" s="9">
        <v>2</v>
      </c>
      <c r="T54" s="10">
        <f>N54/N56</f>
        <v>0.9527390021946317</v>
      </c>
      <c r="U54" s="10">
        <f>O54/N56</f>
        <v>0.27568967791382859</v>
      </c>
      <c r="V54" s="10">
        <f>P54/N56</f>
        <v>0.20351554387771129</v>
      </c>
      <c r="W54" s="10">
        <f>Q54/N56</f>
        <v>0.16913542298768985</v>
      </c>
    </row>
    <row r="55" spans="1:23" x14ac:dyDescent="0.2">
      <c r="A55" s="9">
        <v>3</v>
      </c>
      <c r="B55" s="11">
        <v>20.628223419189453</v>
      </c>
      <c r="C55" s="11">
        <v>23.021087646484375</v>
      </c>
      <c r="D55" s="11">
        <v>23.249191284179688</v>
      </c>
      <c r="E55" s="11">
        <v>23.807672500610352</v>
      </c>
      <c r="F55" s="11"/>
      <c r="G55" s="9">
        <v>3</v>
      </c>
      <c r="H55" s="11">
        <v>20.918544769287109</v>
      </c>
      <c r="I55" s="11">
        <v>21.076570510864258</v>
      </c>
      <c r="J55" s="11">
        <v>20.804521560668945</v>
      </c>
      <c r="K55" s="11">
        <v>21.238544464111328</v>
      </c>
      <c r="L55" s="11"/>
      <c r="M55" s="9">
        <v>3</v>
      </c>
      <c r="N55" s="9">
        <f t="shared" si="25"/>
        <v>122.29126424830324</v>
      </c>
      <c r="O55" s="9">
        <f t="shared" si="24"/>
        <v>25.980171589115216</v>
      </c>
      <c r="P55" s="9">
        <f t="shared" si="24"/>
        <v>18.368812610932828</v>
      </c>
      <c r="Q55" s="9">
        <f t="shared" si="24"/>
        <v>16.850601120872792</v>
      </c>
      <c r="S55" s="9">
        <v>3</v>
      </c>
      <c r="T55" s="10">
        <f>N55/N56</f>
        <v>1.4001121172767939</v>
      </c>
      <c r="U55" s="10">
        <f>O55/N56</f>
        <v>0.29744686404577103</v>
      </c>
      <c r="V55" s="10">
        <f>P55/N56</f>
        <v>0.21030445040076254</v>
      </c>
      <c r="W55" s="10">
        <f>Q55/N56</f>
        <v>0.19292245409147665</v>
      </c>
    </row>
    <row r="56" spans="1:23" x14ac:dyDescent="0.4">
      <c r="M56" s="9" t="s">
        <v>39</v>
      </c>
      <c r="N56" s="9">
        <f>AVERAGE(N53:N55)</f>
        <v>87.343908205121963</v>
      </c>
      <c r="O56" s="9">
        <f>AVERAGE(O53:O55)</f>
        <v>23.483790765788655</v>
      </c>
      <c r="P56" s="9">
        <f>AVERAGE(P53:P55)</f>
        <v>19.245816852332304</v>
      </c>
      <c r="Q56" s="9">
        <f>AVERAGE(Q53:Q55)</f>
        <v>14.917870981744377</v>
      </c>
      <c r="S56" s="9" t="s">
        <v>39</v>
      </c>
      <c r="T56" s="9">
        <f>AVERAGE(T53:T55)</f>
        <v>0.99999999999999967</v>
      </c>
      <c r="U56" s="9">
        <f>AVERAGE(U53:U55)</f>
        <v>0.26886581157598727</v>
      </c>
      <c r="V56" s="9">
        <f>AVERAGE(V53:V55)</f>
        <v>0.22034526789360798</v>
      </c>
      <c r="W56" s="9">
        <f>AVERAGE(W53:W55)</f>
        <v>0.17079463569125675</v>
      </c>
    </row>
    <row r="57" spans="1:23" x14ac:dyDescent="0.4">
      <c r="M57" s="9" t="s">
        <v>40</v>
      </c>
      <c r="N57" s="9">
        <f>STDEVP(N53:N55)</f>
        <v>27.007362620083054</v>
      </c>
      <c r="O57" s="9">
        <f>STDEVP(O53:O55)</f>
        <v>2.3202099891791357</v>
      </c>
      <c r="P57" s="9">
        <f>STDEVP(P53:P55)</f>
        <v>1.6771270941663095</v>
      </c>
      <c r="Q57" s="9">
        <f>STDEVP(Q53:Q55)</f>
        <v>1.5223562568169096</v>
      </c>
      <c r="S57" s="9" t="s">
        <v>40</v>
      </c>
      <c r="T57" s="9">
        <f>STDEVP(T53:T55)</f>
        <v>0.30920716939592308</v>
      </c>
      <c r="U57" s="9">
        <f>STDEVP(U53:U55)</f>
        <v>2.6564073406587913E-2</v>
      </c>
      <c r="V57" s="9">
        <f>STDEVP(V53:V55)</f>
        <v>1.9201420323758309E-2</v>
      </c>
      <c r="W57" s="9">
        <f>STDEVP(W53:W55)</f>
        <v>1.7429449724664828E-2</v>
      </c>
    </row>
    <row r="58" spans="1:23" x14ac:dyDescent="0.4">
      <c r="M58" s="9" t="s">
        <v>41</v>
      </c>
      <c r="N58" s="9">
        <f>N57/SQRT(3)</f>
        <v>15.592708078806789</v>
      </c>
      <c r="O58" s="9">
        <f t="shared" ref="O58:Q58" si="26">O57/SQRT(3)</f>
        <v>1.3395738618290327</v>
      </c>
      <c r="P58" s="9">
        <f t="shared" si="26"/>
        <v>0.96828977928213367</v>
      </c>
      <c r="Q58" s="9">
        <f t="shared" si="26"/>
        <v>0.8789327946757538</v>
      </c>
      <c r="S58" s="9" t="s">
        <v>41</v>
      </c>
      <c r="T58" s="9">
        <f>T57/SQRT(3)</f>
        <v>0.17852084248609842</v>
      </c>
      <c r="U58" s="9">
        <f t="shared" ref="U58:W58" si="27">U57/SQRT(3)</f>
        <v>1.5336774932066512E-2</v>
      </c>
      <c r="V58" s="9">
        <f t="shared" si="27"/>
        <v>1.1085945192745011E-2</v>
      </c>
      <c r="W58" s="9">
        <f t="shared" si="27"/>
        <v>1.0062897490362287E-2</v>
      </c>
    </row>
    <row r="61" spans="1:23" x14ac:dyDescent="0.2">
      <c r="B61" s="11" t="s">
        <v>76</v>
      </c>
      <c r="H61" s="11" t="s">
        <v>53</v>
      </c>
      <c r="N61" s="9" t="s">
        <v>46</v>
      </c>
      <c r="S61" s="10"/>
      <c r="T61" s="10" t="s">
        <v>46</v>
      </c>
      <c r="U61" s="10"/>
      <c r="W61" s="10"/>
    </row>
    <row r="62" spans="1:23" x14ac:dyDescent="0.2">
      <c r="B62" s="11" t="s">
        <v>35</v>
      </c>
      <c r="C62" s="11" t="s">
        <v>36</v>
      </c>
      <c r="D62" s="11" t="s">
        <v>37</v>
      </c>
      <c r="E62" s="11" t="s">
        <v>38</v>
      </c>
      <c r="F62" s="11"/>
      <c r="H62" s="11" t="s">
        <v>35</v>
      </c>
      <c r="I62" s="11" t="s">
        <v>36</v>
      </c>
      <c r="J62" s="11" t="s">
        <v>37</v>
      </c>
      <c r="K62" s="11" t="s">
        <v>38</v>
      </c>
      <c r="L62" s="11"/>
      <c r="N62" s="11" t="s">
        <v>35</v>
      </c>
      <c r="O62" s="11" t="s">
        <v>36</v>
      </c>
      <c r="P62" s="11" t="s">
        <v>37</v>
      </c>
      <c r="Q62" s="11" t="s">
        <v>38</v>
      </c>
      <c r="S62" s="10"/>
      <c r="T62" s="11" t="s">
        <v>35</v>
      </c>
      <c r="U62" s="11" t="s">
        <v>36</v>
      </c>
      <c r="V62" s="11" t="s">
        <v>37</v>
      </c>
      <c r="W62" s="11" t="s">
        <v>38</v>
      </c>
    </row>
    <row r="63" spans="1:23" x14ac:dyDescent="0.2">
      <c r="A63" s="9">
        <v>1</v>
      </c>
      <c r="B63" s="11">
        <v>23.605489730834961</v>
      </c>
      <c r="C63" s="11">
        <v>26.072101593017578</v>
      </c>
      <c r="D63" s="11">
        <v>24.780691146850586</v>
      </c>
      <c r="E63" s="11">
        <v>26.083263397216797</v>
      </c>
      <c r="F63" s="11"/>
      <c r="G63" s="9">
        <v>1</v>
      </c>
      <c r="H63" s="11">
        <v>21.22856330871582</v>
      </c>
      <c r="I63" s="11">
        <v>21.163938522338867</v>
      </c>
      <c r="J63" s="11">
        <v>21.242464065551758</v>
      </c>
      <c r="K63" s="11">
        <v>20.98919677734375</v>
      </c>
      <c r="L63" s="11"/>
      <c r="M63" s="9">
        <v>1</v>
      </c>
      <c r="N63" s="9">
        <f>POWER(2,(H63-B63))*100</f>
        <v>19.251911184123657</v>
      </c>
      <c r="O63" s="9">
        <f t="shared" ref="O63:Q65" si="28">POWER(2,(I63-C63))*100</f>
        <v>3.3303945878382013</v>
      </c>
      <c r="P63" s="9">
        <f t="shared" si="28"/>
        <v>8.6077078234901947</v>
      </c>
      <c r="Q63" s="9">
        <f t="shared" si="28"/>
        <v>2.9277443228009385</v>
      </c>
      <c r="S63" s="9">
        <v>1</v>
      </c>
      <c r="T63" s="9">
        <f>N63/N66</f>
        <v>1.2284598364505983</v>
      </c>
      <c r="U63" s="9">
        <f>O63/N66</f>
        <v>0.21251168009052435</v>
      </c>
      <c r="V63" s="9">
        <f>P63/N66</f>
        <v>0.54925577226740341</v>
      </c>
      <c r="W63" s="9">
        <f>Q63/N66</f>
        <v>0.18681866322566487</v>
      </c>
    </row>
    <row r="64" spans="1:23" x14ac:dyDescent="0.2">
      <c r="A64" s="9">
        <v>2</v>
      </c>
      <c r="B64" s="11">
        <v>23.884357452392578</v>
      </c>
      <c r="C64" s="11">
        <v>24.302186965942383</v>
      </c>
      <c r="D64" s="11">
        <v>26.240701675415039</v>
      </c>
      <c r="E64" s="11">
        <v>26.192239761352539</v>
      </c>
      <c r="F64" s="11"/>
      <c r="G64" s="9">
        <v>2</v>
      </c>
      <c r="H64" s="11">
        <v>21.20979118347168</v>
      </c>
      <c r="I64" s="11">
        <v>21.270463943481445</v>
      </c>
      <c r="J64" s="11">
        <v>20.928400039672852</v>
      </c>
      <c r="K64" s="11">
        <v>21.36866569519043</v>
      </c>
      <c r="L64" s="11"/>
      <c r="M64" s="9">
        <v>2</v>
      </c>
      <c r="N64" s="9">
        <f t="shared" ref="N64:N65" si="29">POWER(2,(H64-B64))*100</f>
        <v>15.663013695236877</v>
      </c>
      <c r="O64" s="9">
        <f t="shared" si="28"/>
        <v>12.228140827043338</v>
      </c>
      <c r="P64" s="9">
        <f t="shared" si="28"/>
        <v>2.5167371602336739</v>
      </c>
      <c r="Q64" s="9">
        <f t="shared" si="28"/>
        <v>3.5315025142131709</v>
      </c>
      <c r="S64" s="9">
        <v>2</v>
      </c>
      <c r="T64" s="10">
        <f>N64/N66</f>
        <v>0.99945314822778919</v>
      </c>
      <c r="U64" s="10">
        <f>O64/N66</f>
        <v>0.78027473411951187</v>
      </c>
      <c r="V64" s="10">
        <f>P64/N66</f>
        <v>0.1605923947332264</v>
      </c>
      <c r="W64" s="10">
        <f>Q64/N66</f>
        <v>0.22534432865100854</v>
      </c>
    </row>
    <row r="65" spans="1:23" x14ac:dyDescent="0.2">
      <c r="A65" s="9">
        <v>3</v>
      </c>
      <c r="B65" s="11">
        <v>23.965486526489258</v>
      </c>
      <c r="C65" s="11">
        <v>25.699224472045898</v>
      </c>
      <c r="D65" s="11">
        <v>26.692327499389648</v>
      </c>
      <c r="E65" s="11">
        <v>26.673057556152344</v>
      </c>
      <c r="F65" s="11"/>
      <c r="G65" s="9">
        <v>3</v>
      </c>
      <c r="H65" s="11">
        <v>20.918544769287109</v>
      </c>
      <c r="I65" s="11">
        <v>21.076570510864258</v>
      </c>
      <c r="J65" s="11">
        <v>20.804521560668945</v>
      </c>
      <c r="K65" s="11">
        <v>21.238544464111328</v>
      </c>
      <c r="L65" s="11"/>
      <c r="M65" s="9">
        <v>3</v>
      </c>
      <c r="N65" s="9">
        <f t="shared" si="29"/>
        <v>12.099826306356055</v>
      </c>
      <c r="O65" s="9">
        <f t="shared" si="28"/>
        <v>4.0592191441574119</v>
      </c>
      <c r="P65" s="9">
        <f t="shared" si="28"/>
        <v>1.6888605991623344</v>
      </c>
      <c r="Q65" s="9">
        <f t="shared" si="28"/>
        <v>2.3123232580303461</v>
      </c>
      <c r="S65" s="9">
        <v>3</v>
      </c>
      <c r="T65" s="10">
        <f>N65/N66</f>
        <v>0.7720870153216125</v>
      </c>
      <c r="U65" s="10">
        <f>O65/N66</f>
        <v>0.25901780027226634</v>
      </c>
      <c r="V65" s="10">
        <f>P65/N66</f>
        <v>0.10776578987886394</v>
      </c>
      <c r="W65" s="10">
        <f>Q65/N66</f>
        <v>0.14754879264783896</v>
      </c>
    </row>
    <row r="66" spans="1:23" x14ac:dyDescent="0.4">
      <c r="M66" s="9" t="s">
        <v>39</v>
      </c>
      <c r="N66" s="9">
        <f>AVERAGE(N63:N65)</f>
        <v>15.671583728572196</v>
      </c>
      <c r="O66" s="9">
        <f>AVERAGE(O63:O65)</f>
        <v>6.5392515196796497</v>
      </c>
      <c r="P66" s="9">
        <f>AVERAGE(P63:P65)</f>
        <v>4.2711018609620677</v>
      </c>
      <c r="Q66" s="9">
        <f>AVERAGE(Q63:Q65)</f>
        <v>2.923856698348152</v>
      </c>
      <c r="S66" s="9" t="s">
        <v>39</v>
      </c>
      <c r="T66" s="9">
        <f>AVERAGE(T63:T65)</f>
        <v>1</v>
      </c>
      <c r="U66" s="9">
        <f>AVERAGE(U63:U65)</f>
        <v>0.41726807149410083</v>
      </c>
      <c r="V66" s="9">
        <f>AVERAGE(V63:V65)</f>
        <v>0.27253798562649795</v>
      </c>
      <c r="W66" s="9">
        <f>AVERAGE(W63:W65)</f>
        <v>0.18657059484150409</v>
      </c>
    </row>
    <row r="67" spans="1:23" x14ac:dyDescent="0.4">
      <c r="M67" s="9" t="s">
        <v>40</v>
      </c>
      <c r="N67" s="9">
        <f>STDEVP(N63:N65)</f>
        <v>2.9198327131077768</v>
      </c>
      <c r="O67" s="9">
        <f>STDEVP(O63:O65)</f>
        <v>4.033641239380878</v>
      </c>
      <c r="P67" s="9">
        <f>STDEVP(P63:P65)</f>
        <v>3.0850130584022595</v>
      </c>
      <c r="Q67" s="9">
        <f>STDEVP(Q63:Q65)</f>
        <v>0.49773543835692297</v>
      </c>
      <c r="S67" s="9" t="s">
        <v>40</v>
      </c>
      <c r="T67" s="9">
        <f>STDEVP(T63:T65)</f>
        <v>0.18631382530818374</v>
      </c>
      <c r="U67" s="9">
        <f>STDEVP(U63:U65)</f>
        <v>0.25738568030152592</v>
      </c>
      <c r="V67" s="9">
        <f>STDEVP(V63:V65)</f>
        <v>0.19685394353460978</v>
      </c>
      <c r="W67" s="9">
        <f>STDEVP(W63:W65)</f>
        <v>3.176037897493806E-2</v>
      </c>
    </row>
    <row r="68" spans="1:23" x14ac:dyDescent="0.4">
      <c r="M68" s="9" t="s">
        <v>41</v>
      </c>
      <c r="N68" s="9">
        <f>N67/SQRT(3)</f>
        <v>1.6857662029014504</v>
      </c>
      <c r="O68" s="9">
        <f t="shared" ref="O68:Q68" si="30">O67/SQRT(3)</f>
        <v>2.328823855370926</v>
      </c>
      <c r="P68" s="9">
        <f t="shared" si="30"/>
        <v>1.7811331197220552</v>
      </c>
      <c r="Q68" s="9">
        <f t="shared" si="30"/>
        <v>0.28736768932058587</v>
      </c>
      <c r="S68" s="9" t="s">
        <v>41</v>
      </c>
      <c r="T68" s="9">
        <f>T67/SQRT(3)</f>
        <v>0.1075683371954288</v>
      </c>
      <c r="U68" s="9">
        <f t="shared" ref="U68:W68" si="31">U67/SQRT(3)</f>
        <v>0.14860169180764096</v>
      </c>
      <c r="V68" s="9">
        <f t="shared" si="31"/>
        <v>0.11365367729074635</v>
      </c>
      <c r="W68" s="9">
        <f t="shared" si="31"/>
        <v>1.8336863350745022E-2</v>
      </c>
    </row>
    <row r="71" spans="1:23" x14ac:dyDescent="0.2">
      <c r="B71" s="11" t="s">
        <v>77</v>
      </c>
      <c r="H71" s="11" t="s">
        <v>53</v>
      </c>
      <c r="N71" s="9" t="s">
        <v>46</v>
      </c>
      <c r="S71" s="10"/>
      <c r="T71" s="10" t="s">
        <v>46</v>
      </c>
      <c r="U71" s="10"/>
      <c r="W71" s="10"/>
    </row>
    <row r="72" spans="1:23" x14ac:dyDescent="0.2">
      <c r="B72" s="11" t="s">
        <v>35</v>
      </c>
      <c r="C72" s="11" t="s">
        <v>36</v>
      </c>
      <c r="D72" s="11" t="s">
        <v>37</v>
      </c>
      <c r="E72" s="11" t="s">
        <v>38</v>
      </c>
      <c r="F72" s="11"/>
      <c r="H72" s="11" t="s">
        <v>35</v>
      </c>
      <c r="I72" s="11" t="s">
        <v>36</v>
      </c>
      <c r="J72" s="11" t="s">
        <v>37</v>
      </c>
      <c r="K72" s="11" t="s">
        <v>38</v>
      </c>
      <c r="L72" s="11"/>
      <c r="N72" s="11" t="s">
        <v>35</v>
      </c>
      <c r="O72" s="11" t="s">
        <v>36</v>
      </c>
      <c r="P72" s="11" t="s">
        <v>37</v>
      </c>
      <c r="Q72" s="11" t="s">
        <v>38</v>
      </c>
      <c r="S72" s="10"/>
      <c r="T72" s="11" t="s">
        <v>35</v>
      </c>
      <c r="U72" s="11" t="s">
        <v>36</v>
      </c>
      <c r="V72" s="11" t="s">
        <v>37</v>
      </c>
      <c r="W72" s="11" t="s">
        <v>38</v>
      </c>
    </row>
    <row r="73" spans="1:23" x14ac:dyDescent="0.2">
      <c r="A73" s="9">
        <v>1</v>
      </c>
      <c r="B73" s="11">
        <v>26.194498062133789</v>
      </c>
      <c r="C73" s="11">
        <v>28.008794784545898</v>
      </c>
      <c r="D73" s="11">
        <v>27.755044937133789</v>
      </c>
      <c r="E73" s="11">
        <v>28.41313362121582</v>
      </c>
      <c r="F73" s="11"/>
      <c r="G73" s="9">
        <v>1</v>
      </c>
      <c r="H73" s="11">
        <v>21.22856330871582</v>
      </c>
      <c r="I73" s="11">
        <v>21.163938522338867</v>
      </c>
      <c r="J73" s="11">
        <v>21.242464065551758</v>
      </c>
      <c r="K73" s="11">
        <v>20.98919677734375</v>
      </c>
      <c r="L73" s="11"/>
      <c r="M73" s="9">
        <v>1</v>
      </c>
      <c r="N73" s="9">
        <f>POWER(2,(H73-B73))*100</f>
        <v>3.1996662670234906</v>
      </c>
      <c r="O73" s="9">
        <f t="shared" ref="O73:Q75" si="32">POWER(2,(I73-C73))*100</f>
        <v>0.86994730903185868</v>
      </c>
      <c r="P73" s="9">
        <f t="shared" si="32"/>
        <v>1.0952614661999649</v>
      </c>
      <c r="Q73" s="9">
        <f t="shared" si="32"/>
        <v>0.58233423683541485</v>
      </c>
      <c r="S73" s="9">
        <v>1</v>
      </c>
      <c r="T73" s="9">
        <f>N73/N76</f>
        <v>0.76514149575248558</v>
      </c>
      <c r="U73" s="9">
        <f>O73/N76</f>
        <v>0.20803194136796499</v>
      </c>
      <c r="V73" s="9">
        <f>P73/N76</f>
        <v>0.26191168907996276</v>
      </c>
      <c r="W73" s="9">
        <f>Q73/N76</f>
        <v>0.13925455088621602</v>
      </c>
    </row>
    <row r="74" spans="1:23" x14ac:dyDescent="0.2">
      <c r="A74" s="9">
        <v>2</v>
      </c>
      <c r="B74" s="11">
        <v>25.716415405273438</v>
      </c>
      <c r="C74" s="11">
        <v>27.405237197875977</v>
      </c>
      <c r="D74" s="11">
        <v>27.99268913269043</v>
      </c>
      <c r="E74" s="11">
        <v>29.230747222900391</v>
      </c>
      <c r="F74" s="11"/>
      <c r="G74" s="9">
        <v>2</v>
      </c>
      <c r="H74" s="11">
        <v>21.20979118347168</v>
      </c>
      <c r="I74" s="11">
        <v>21.270463943481445</v>
      </c>
      <c r="J74" s="11">
        <v>20.928400039672852</v>
      </c>
      <c r="K74" s="11">
        <v>21.36866569519043</v>
      </c>
      <c r="L74" s="11"/>
      <c r="M74" s="9">
        <v>2</v>
      </c>
      <c r="N74" s="9">
        <f t="shared" ref="N74:N75" si="33">POWER(2,(H74-B74))*100</f>
        <v>4.3991718742075783</v>
      </c>
      <c r="O74" s="9">
        <f t="shared" si="32"/>
        <v>1.4231452704168943</v>
      </c>
      <c r="P74" s="9">
        <f t="shared" si="32"/>
        <v>0.74720038149806756</v>
      </c>
      <c r="Q74" s="9">
        <f t="shared" si="32"/>
        <v>0.42981110466996253</v>
      </c>
      <c r="S74" s="9">
        <v>2</v>
      </c>
      <c r="T74" s="10">
        <f>N74/N76</f>
        <v>1.0519812589813262</v>
      </c>
      <c r="U74" s="10">
        <f>O74/N76</f>
        <v>0.34031908643172998</v>
      </c>
      <c r="V74" s="10">
        <f>P74/N76</f>
        <v>0.17867926521540006</v>
      </c>
      <c r="W74" s="10">
        <f>Q74/N76</f>
        <v>0.10278144158582302</v>
      </c>
    </row>
    <row r="75" spans="1:23" x14ac:dyDescent="0.2">
      <c r="A75" s="9">
        <v>3</v>
      </c>
      <c r="B75" s="11">
        <v>25.255977630615234</v>
      </c>
      <c r="C75" s="11">
        <v>26.992294311523438</v>
      </c>
      <c r="D75" s="11">
        <v>27.854562759399414</v>
      </c>
      <c r="E75" s="11">
        <v>27.768943786621094</v>
      </c>
      <c r="F75" s="11"/>
      <c r="G75" s="9">
        <v>3</v>
      </c>
      <c r="H75" s="11">
        <v>20.918544769287109</v>
      </c>
      <c r="I75" s="11">
        <v>21.076570510864258</v>
      </c>
      <c r="J75" s="11">
        <v>20.804521560668945</v>
      </c>
      <c r="K75" s="11">
        <v>21.238544464111328</v>
      </c>
      <c r="L75" s="11"/>
      <c r="M75" s="9">
        <v>3</v>
      </c>
      <c r="N75" s="9">
        <f t="shared" si="33"/>
        <v>4.9465522922471816</v>
      </c>
      <c r="O75" s="9">
        <f t="shared" si="32"/>
        <v>1.6564933240401671</v>
      </c>
      <c r="P75" s="9">
        <f t="shared" si="32"/>
        <v>0.7546162072529089</v>
      </c>
      <c r="Q75" s="9">
        <f t="shared" si="32"/>
        <v>1.0818172950962739</v>
      </c>
      <c r="S75" s="9">
        <v>3</v>
      </c>
      <c r="T75" s="10">
        <f>N75/N76</f>
        <v>1.1828772452661884</v>
      </c>
      <c r="U75" s="10">
        <f>O75/N76</f>
        <v>0.39611999311389284</v>
      </c>
      <c r="V75" s="10">
        <f>P75/N76</f>
        <v>0.18045262391495515</v>
      </c>
      <c r="W75" s="10">
        <f>Q75/N76</f>
        <v>0.25869676216916349</v>
      </c>
    </row>
    <row r="76" spans="1:23" x14ac:dyDescent="0.4">
      <c r="M76" s="9" t="s">
        <v>39</v>
      </c>
      <c r="N76" s="9">
        <f>AVERAGE(N73:N75)</f>
        <v>4.1817968111594164</v>
      </c>
      <c r="O76" s="9">
        <f>AVERAGE(O73:O75)</f>
        <v>1.3165286344963067</v>
      </c>
      <c r="P76" s="9">
        <f>AVERAGE(P73:P75)</f>
        <v>0.86569268498364715</v>
      </c>
      <c r="Q76" s="9">
        <f>AVERAGE(Q73:Q75)</f>
        <v>0.69798754553388376</v>
      </c>
      <c r="S76" s="9" t="s">
        <v>39</v>
      </c>
      <c r="T76" s="9">
        <f>AVERAGE(T73:T75)</f>
        <v>1</v>
      </c>
      <c r="U76" s="9">
        <f>AVERAGE(U73:U75)</f>
        <v>0.31482367363786262</v>
      </c>
      <c r="V76" s="9">
        <f>AVERAGE(V73:V75)</f>
        <v>0.20701452607010598</v>
      </c>
      <c r="W76" s="9">
        <f>AVERAGE(W73:W75)</f>
        <v>0.16691091821373419</v>
      </c>
    </row>
    <row r="77" spans="1:23" x14ac:dyDescent="0.4">
      <c r="M77" s="9" t="s">
        <v>40</v>
      </c>
      <c r="N77" s="9">
        <f>STDEVP(N73:N75)</f>
        <v>0.72953941397151423</v>
      </c>
      <c r="O77" s="9">
        <f>STDEVP(O73:O75)</f>
        <v>0.32983732224904494</v>
      </c>
      <c r="P77" s="9">
        <f>STDEVP(P73:P75)</f>
        <v>0.16235787138246158</v>
      </c>
      <c r="Q77" s="9">
        <f>STDEVP(Q73:Q75)</f>
        <v>0.27845979236774954</v>
      </c>
      <c r="S77" s="9" t="s">
        <v>40</v>
      </c>
      <c r="T77" s="9">
        <f>STDEVP(T73:T75)</f>
        <v>0.17445596878946606</v>
      </c>
      <c r="U77" s="9">
        <f>STDEVP(U73:U75)</f>
        <v>7.8874545355444081E-2</v>
      </c>
      <c r="V77" s="9">
        <f>STDEVP(V73:V75)</f>
        <v>3.8824906783896766E-2</v>
      </c>
      <c r="W77" s="9">
        <f>STDEVP(W73:W75)</f>
        <v>6.6588551510838576E-2</v>
      </c>
    </row>
    <row r="78" spans="1:23" x14ac:dyDescent="0.4">
      <c r="M78" s="9" t="s">
        <v>41</v>
      </c>
      <c r="N78" s="9">
        <f>N77/SQRT(3)</f>
        <v>0.42119977704089562</v>
      </c>
      <c r="O78" s="9">
        <f t="shared" ref="O78:Q78" si="34">O77/SQRT(3)</f>
        <v>0.19043166678927145</v>
      </c>
      <c r="P78" s="9">
        <f t="shared" si="34"/>
        <v>9.3737360747718837E-2</v>
      </c>
      <c r="Q78" s="9">
        <f t="shared" si="34"/>
        <v>0.16076883608200751</v>
      </c>
      <c r="S78" s="9" t="s">
        <v>41</v>
      </c>
      <c r="T78" s="9">
        <f>T77/SQRT(3)</f>
        <v>0.10072220054233519</v>
      </c>
      <c r="U78" s="9">
        <f t="shared" ref="U78:W78" si="35">U77/SQRT(3)</f>
        <v>4.5538239993174988E-2</v>
      </c>
      <c r="V78" s="9">
        <f t="shared" si="35"/>
        <v>2.2415570382944928E-2</v>
      </c>
      <c r="W78" s="9">
        <f t="shared" si="35"/>
        <v>3.8444918139729917E-2</v>
      </c>
    </row>
    <row r="81" spans="1:23" x14ac:dyDescent="0.2">
      <c r="B81" s="11" t="s">
        <v>88</v>
      </c>
      <c r="H81" s="11" t="s">
        <v>53</v>
      </c>
      <c r="N81" s="9" t="s">
        <v>46</v>
      </c>
      <c r="S81" s="10"/>
      <c r="T81" s="10" t="s">
        <v>46</v>
      </c>
      <c r="U81" s="10"/>
      <c r="W81" s="10"/>
    </row>
    <row r="82" spans="1:23" x14ac:dyDescent="0.2">
      <c r="B82" s="11" t="s">
        <v>35</v>
      </c>
      <c r="C82" s="11" t="s">
        <v>36</v>
      </c>
      <c r="D82" s="11" t="s">
        <v>37</v>
      </c>
      <c r="E82" s="11" t="s">
        <v>38</v>
      </c>
      <c r="F82" s="11"/>
      <c r="H82" s="11" t="s">
        <v>35</v>
      </c>
      <c r="I82" s="11" t="s">
        <v>36</v>
      </c>
      <c r="J82" s="11" t="s">
        <v>37</v>
      </c>
      <c r="K82" s="11" t="s">
        <v>38</v>
      </c>
      <c r="L82" s="11"/>
      <c r="N82" s="11" t="s">
        <v>35</v>
      </c>
      <c r="O82" s="11" t="s">
        <v>36</v>
      </c>
      <c r="P82" s="11" t="s">
        <v>37</v>
      </c>
      <c r="Q82" s="11" t="s">
        <v>38</v>
      </c>
      <c r="S82" s="10"/>
      <c r="T82" s="11" t="s">
        <v>35</v>
      </c>
      <c r="U82" s="11" t="s">
        <v>36</v>
      </c>
      <c r="V82" s="11" t="s">
        <v>37</v>
      </c>
      <c r="W82" s="11" t="s">
        <v>38</v>
      </c>
    </row>
    <row r="83" spans="1:23" x14ac:dyDescent="0.2">
      <c r="A83" s="9">
        <v>1</v>
      </c>
      <c r="B83" s="11">
        <v>24.498373031616211</v>
      </c>
      <c r="C83" s="11">
        <v>24.916637420654297</v>
      </c>
      <c r="D83" s="11">
        <v>25.215341567993164</v>
      </c>
      <c r="E83" s="11">
        <v>25.996814727783203</v>
      </c>
      <c r="F83" s="11"/>
      <c r="G83" s="9">
        <v>1</v>
      </c>
      <c r="H83" s="11">
        <v>21.22856330871582</v>
      </c>
      <c r="I83" s="11">
        <v>21.163938522338867</v>
      </c>
      <c r="J83" s="11">
        <v>21.242464065551758</v>
      </c>
      <c r="K83" s="11">
        <v>20.98919677734375</v>
      </c>
      <c r="L83" s="11"/>
      <c r="M83" s="9">
        <v>1</v>
      </c>
      <c r="N83" s="9">
        <f>POWER(2,(H83-B83))*100</f>
        <v>10.367861650147256</v>
      </c>
      <c r="O83" s="9">
        <f t="shared" ref="O83:Q85" si="36">POWER(2,(I83-C83))*100</f>
        <v>7.4186531544483012</v>
      </c>
      <c r="P83" s="9">
        <f t="shared" si="36"/>
        <v>6.3686107072286626</v>
      </c>
      <c r="Q83" s="9">
        <f t="shared" si="36"/>
        <v>3.1085423616594863</v>
      </c>
      <c r="S83" s="9">
        <v>1</v>
      </c>
      <c r="T83" s="9">
        <f>N83/N86</f>
        <v>0.79241112429017813</v>
      </c>
      <c r="U83" s="9">
        <f>O83/N86</f>
        <v>0.56700441086149711</v>
      </c>
      <c r="V83" s="9">
        <f>P83/N86</f>
        <v>0.48675012659045791</v>
      </c>
      <c r="W83" s="9">
        <f>Q83/N86</f>
        <v>0.2375845310080168</v>
      </c>
    </row>
    <row r="84" spans="1:23" x14ac:dyDescent="0.2">
      <c r="A84" s="9">
        <v>2</v>
      </c>
      <c r="B84" s="11">
        <v>23.920852661132813</v>
      </c>
      <c r="C84" s="11">
        <v>24.593404769897461</v>
      </c>
      <c r="D84" s="11">
        <v>25.679431915283203</v>
      </c>
      <c r="E84" s="11">
        <v>26.66990852355957</v>
      </c>
      <c r="F84" s="11"/>
      <c r="G84" s="9">
        <v>2</v>
      </c>
      <c r="H84" s="11">
        <v>21.20979118347168</v>
      </c>
      <c r="I84" s="11">
        <v>21.270463943481445</v>
      </c>
      <c r="J84" s="11">
        <v>20.928400039672852</v>
      </c>
      <c r="K84" s="11">
        <v>21.36866569519043</v>
      </c>
      <c r="L84" s="11"/>
      <c r="M84" s="9">
        <v>2</v>
      </c>
      <c r="N84" s="9">
        <f t="shared" ref="N84:N85" si="37">POWER(2,(H84-B84))*100</f>
        <v>15.271762980386317</v>
      </c>
      <c r="O84" s="9">
        <f t="shared" si="36"/>
        <v>9.992982743209561</v>
      </c>
      <c r="P84" s="9">
        <f t="shared" si="36"/>
        <v>3.7136151519657017</v>
      </c>
      <c r="Q84" s="9">
        <f t="shared" si="36"/>
        <v>2.5361030384174694</v>
      </c>
      <c r="S84" s="9">
        <v>2</v>
      </c>
      <c r="T84" s="10">
        <f>N84/N86</f>
        <v>1.1672141548116783</v>
      </c>
      <c r="U84" s="10">
        <f>O84/N86</f>
        <v>0.76375929364822959</v>
      </c>
      <c r="V84" s="10">
        <f>P84/N86</f>
        <v>0.28382997931963982</v>
      </c>
      <c r="W84" s="10">
        <f>Q84/N86</f>
        <v>0.19383324428905555</v>
      </c>
    </row>
    <row r="85" spans="1:23" x14ac:dyDescent="0.2">
      <c r="A85" s="9">
        <v>3</v>
      </c>
      <c r="B85" s="11">
        <v>23.795572280883789</v>
      </c>
      <c r="C85" s="11">
        <v>24.604324340820313</v>
      </c>
      <c r="D85" s="11">
        <v>25.087202072143555</v>
      </c>
      <c r="E85" s="11">
        <v>25.171247482299805</v>
      </c>
      <c r="F85" s="11"/>
      <c r="G85" s="9">
        <v>3</v>
      </c>
      <c r="H85" s="11">
        <v>20.918544769287109</v>
      </c>
      <c r="I85" s="11">
        <v>21.076570510864258</v>
      </c>
      <c r="J85" s="11">
        <v>20.804521560668945</v>
      </c>
      <c r="K85" s="11">
        <v>21.238544464111328</v>
      </c>
      <c r="L85" s="11"/>
      <c r="M85" s="9">
        <v>3</v>
      </c>
      <c r="N85" s="9">
        <f t="shared" si="37"/>
        <v>13.612203110152898</v>
      </c>
      <c r="O85" s="9">
        <f t="shared" si="36"/>
        <v>8.6704228830781176</v>
      </c>
      <c r="P85" s="9">
        <f t="shared" si="36"/>
        <v>5.137888843309681</v>
      </c>
      <c r="Q85" s="9">
        <f t="shared" si="36"/>
        <v>6.5484486675826066</v>
      </c>
      <c r="S85" s="9">
        <v>3</v>
      </c>
      <c r="T85" s="10">
        <f>N85/N86</f>
        <v>1.0403747208981435</v>
      </c>
      <c r="U85" s="10">
        <f>O85/N86</f>
        <v>0.66267662288429896</v>
      </c>
      <c r="V85" s="10">
        <f>P85/N86</f>
        <v>0.39268659364751085</v>
      </c>
      <c r="W85" s="10">
        <f>Q85/N86</f>
        <v>0.50049506312248593</v>
      </c>
    </row>
    <row r="86" spans="1:23" x14ac:dyDescent="0.4">
      <c r="M86" s="9" t="s">
        <v>39</v>
      </c>
      <c r="N86" s="9">
        <f>AVERAGE(N83:N85)</f>
        <v>13.083942580228824</v>
      </c>
      <c r="O86" s="9">
        <f>AVERAGE(O83:O85)</f>
        <v>8.6940195935786608</v>
      </c>
      <c r="P86" s="9">
        <f>AVERAGE(P83:P85)</f>
        <v>5.073371567501348</v>
      </c>
      <c r="Q86" s="9">
        <f>AVERAGE(Q83:Q85)</f>
        <v>4.0643646892198539</v>
      </c>
      <c r="S86" s="9" t="s">
        <v>39</v>
      </c>
      <c r="T86" s="9">
        <f>AVERAGE(T83:T85)</f>
        <v>1</v>
      </c>
      <c r="U86" s="9">
        <f>AVERAGE(U83:U85)</f>
        <v>0.66448010913134192</v>
      </c>
      <c r="V86" s="9">
        <f>AVERAGE(V83:V85)</f>
        <v>0.3877555665192029</v>
      </c>
      <c r="W86" s="9">
        <f>AVERAGE(W83:W85)</f>
        <v>0.31063761280651941</v>
      </c>
    </row>
    <row r="87" spans="1:23" x14ac:dyDescent="0.4">
      <c r="M87" s="9" t="s">
        <v>40</v>
      </c>
      <c r="N87" s="9">
        <f>STDEVP(N83:N85)</f>
        <v>2.0365586094826429</v>
      </c>
      <c r="O87" s="9">
        <f>STDEVP(O83:O85)</f>
        <v>1.05109809610482</v>
      </c>
      <c r="P87" s="9">
        <f>STDEVP(P83:P85)</f>
        <v>1.0848570439693321</v>
      </c>
      <c r="Q87" s="9">
        <f>STDEVP(Q83:Q85)</f>
        <v>1.7719907079077928</v>
      </c>
      <c r="S87" s="9" t="s">
        <v>40</v>
      </c>
      <c r="T87" s="9">
        <f>STDEVP(T83:T85)</f>
        <v>0.15565328241046375</v>
      </c>
      <c r="U87" s="9">
        <f>STDEVP(U83:U85)</f>
        <v>8.0334967052907227E-2</v>
      </c>
      <c r="V87" s="9">
        <f>STDEVP(V83:V85)</f>
        <v>8.2915148650121812E-2</v>
      </c>
      <c r="W87" s="9">
        <f>STDEVP(W83:W85)</f>
        <v>0.13543247358678029</v>
      </c>
    </row>
    <row r="88" spans="1:23" x14ac:dyDescent="0.4">
      <c r="M88" s="9" t="s">
        <v>41</v>
      </c>
      <c r="N88" s="9">
        <f>N87/SQRT(3)</f>
        <v>1.1758076614052539</v>
      </c>
      <c r="O88" s="9">
        <f t="shared" ref="O88:Q88" si="38">O87/SQRT(3)</f>
        <v>0.60685176873082103</v>
      </c>
      <c r="P88" s="9">
        <f t="shared" si="38"/>
        <v>0.62634250636795563</v>
      </c>
      <c r="Q88" s="9">
        <f t="shared" si="38"/>
        <v>1.0230593122120797</v>
      </c>
      <c r="S88" s="9" t="s">
        <v>41</v>
      </c>
      <c r="T88" s="9">
        <f>T87/SQRT(3)</f>
        <v>8.986646449993009E-2</v>
      </c>
      <c r="U88" s="9">
        <f t="shared" ref="U88:W88" si="39">U87/SQRT(3)</f>
        <v>4.638141485333571E-2</v>
      </c>
      <c r="V88" s="9">
        <f t="shared" si="39"/>
        <v>4.7871083393045667E-2</v>
      </c>
      <c r="W88" s="9">
        <f t="shared" si="39"/>
        <v>7.8191975082344489E-2</v>
      </c>
    </row>
    <row r="91" spans="1:23" x14ac:dyDescent="0.2">
      <c r="B91" s="11" t="s">
        <v>79</v>
      </c>
      <c r="H91" s="11" t="s">
        <v>53</v>
      </c>
      <c r="N91" s="9" t="s">
        <v>46</v>
      </c>
      <c r="S91" s="10"/>
      <c r="T91" s="10" t="s">
        <v>46</v>
      </c>
      <c r="U91" s="10"/>
      <c r="W91" s="10"/>
    </row>
    <row r="92" spans="1:23" x14ac:dyDescent="0.2">
      <c r="B92" s="11" t="s">
        <v>35</v>
      </c>
      <c r="C92" s="11" t="s">
        <v>36</v>
      </c>
      <c r="D92" s="11" t="s">
        <v>37</v>
      </c>
      <c r="E92" s="11" t="s">
        <v>38</v>
      </c>
      <c r="F92" s="11"/>
      <c r="H92" s="11" t="s">
        <v>35</v>
      </c>
      <c r="I92" s="11" t="s">
        <v>36</v>
      </c>
      <c r="J92" s="11" t="s">
        <v>37</v>
      </c>
      <c r="K92" s="11" t="s">
        <v>38</v>
      </c>
      <c r="L92" s="11"/>
      <c r="N92" s="11" t="s">
        <v>35</v>
      </c>
      <c r="O92" s="11" t="s">
        <v>36</v>
      </c>
      <c r="P92" s="11" t="s">
        <v>37</v>
      </c>
      <c r="Q92" s="11" t="s">
        <v>38</v>
      </c>
      <c r="S92" s="10"/>
      <c r="T92" s="11" t="s">
        <v>35</v>
      </c>
      <c r="U92" s="11" t="s">
        <v>36</v>
      </c>
      <c r="V92" s="11" t="s">
        <v>37</v>
      </c>
      <c r="W92" s="11" t="s">
        <v>38</v>
      </c>
    </row>
    <row r="93" spans="1:23" x14ac:dyDescent="0.2">
      <c r="A93" s="9">
        <v>1</v>
      </c>
      <c r="B93" s="11">
        <v>22.577159881591797</v>
      </c>
      <c r="C93" s="11">
        <v>23.452947616577148</v>
      </c>
      <c r="D93" s="11">
        <v>23.573444366455078</v>
      </c>
      <c r="E93" s="11">
        <v>23.811050415039063</v>
      </c>
      <c r="F93" s="11"/>
      <c r="G93" s="9">
        <v>1</v>
      </c>
      <c r="H93" s="11">
        <v>21.22856330871582</v>
      </c>
      <c r="I93" s="11">
        <v>21.163938522338867</v>
      </c>
      <c r="J93" s="11">
        <v>21.242464065551758</v>
      </c>
      <c r="K93" s="11">
        <v>20.98919677734375</v>
      </c>
      <c r="L93" s="11"/>
      <c r="M93" s="9">
        <v>1</v>
      </c>
      <c r="N93" s="9">
        <f>POWER(2,(H93-B93))*100</f>
        <v>39.267384909138748</v>
      </c>
      <c r="O93" s="9">
        <f t="shared" ref="O93:Q95" si="40">POWER(2,(I93-C93))*100</f>
        <v>20.461600556684761</v>
      </c>
      <c r="P93" s="9">
        <f t="shared" si="40"/>
        <v>19.874902651212167</v>
      </c>
      <c r="Q93" s="9">
        <f t="shared" si="40"/>
        <v>14.142865515254034</v>
      </c>
      <c r="S93" s="9">
        <v>1</v>
      </c>
      <c r="T93" s="9">
        <f>N93/N96</f>
        <v>0.67881172822575486</v>
      </c>
      <c r="U93" s="9">
        <f>O93/N96</f>
        <v>0.35371783652737498</v>
      </c>
      <c r="V93" s="9">
        <f>P93/N96</f>
        <v>0.34357564294657467</v>
      </c>
      <c r="W93" s="9">
        <f>Q93/N96</f>
        <v>0.2444864358726298</v>
      </c>
    </row>
    <row r="94" spans="1:23" x14ac:dyDescent="0.2">
      <c r="A94" s="9">
        <v>2</v>
      </c>
      <c r="B94" s="11">
        <v>22.013843536376953</v>
      </c>
      <c r="C94" s="11">
        <v>23.25963020324707</v>
      </c>
      <c r="D94" s="11">
        <v>23.511373519897461</v>
      </c>
      <c r="E94" s="11">
        <v>24.382875442504883</v>
      </c>
      <c r="F94" s="11"/>
      <c r="G94" s="9">
        <v>2</v>
      </c>
      <c r="H94" s="11">
        <v>21.20979118347168</v>
      </c>
      <c r="I94" s="11">
        <v>21.270463943481445</v>
      </c>
      <c r="J94" s="11">
        <v>20.928400039672852</v>
      </c>
      <c r="K94" s="11">
        <v>21.36866569519043</v>
      </c>
      <c r="L94" s="11"/>
      <c r="M94" s="9">
        <v>2</v>
      </c>
      <c r="N94" s="9">
        <f t="shared" ref="N94:N95" si="41">POWER(2,(H94-B94))*100</f>
        <v>57.273816493635707</v>
      </c>
      <c r="O94" s="9">
        <f t="shared" si="40"/>
        <v>25.188441064382815</v>
      </c>
      <c r="P94" s="9">
        <f t="shared" si="40"/>
        <v>16.689660579514733</v>
      </c>
      <c r="Q94" s="9">
        <f t="shared" si="40"/>
        <v>12.377486258102781</v>
      </c>
      <c r="S94" s="9">
        <v>2</v>
      </c>
      <c r="T94" s="10">
        <f>N94/N96</f>
        <v>0.99008728098624765</v>
      </c>
      <c r="U94" s="10">
        <f>O94/N96</f>
        <v>0.43543030048448639</v>
      </c>
      <c r="V94" s="10">
        <f>P94/N96</f>
        <v>0.28851265159868095</v>
      </c>
      <c r="W94" s="10">
        <f>Q94/N96</f>
        <v>0.21396848446604541</v>
      </c>
    </row>
    <row r="95" spans="1:23" x14ac:dyDescent="0.2">
      <c r="A95" s="9">
        <v>3</v>
      </c>
      <c r="B95" s="11">
        <v>21.295604705810547</v>
      </c>
      <c r="C95" s="11">
        <v>23.127769470214844</v>
      </c>
      <c r="D95" s="11">
        <v>23.312202453613281</v>
      </c>
      <c r="E95" s="11">
        <v>23.575923919677734</v>
      </c>
      <c r="F95" s="11"/>
      <c r="G95" s="9">
        <v>3</v>
      </c>
      <c r="H95" s="11">
        <v>20.918544769287109</v>
      </c>
      <c r="I95" s="11">
        <v>21.076570510864258</v>
      </c>
      <c r="J95" s="11">
        <v>20.804521560668945</v>
      </c>
      <c r="K95" s="11">
        <v>21.238544464111328</v>
      </c>
      <c r="L95" s="11"/>
      <c r="M95" s="9">
        <v>3</v>
      </c>
      <c r="N95" s="9">
        <f t="shared" si="41"/>
        <v>77.00051838353771</v>
      </c>
      <c r="O95" s="9">
        <f t="shared" si="40"/>
        <v>24.128347897413065</v>
      </c>
      <c r="P95" s="9">
        <f t="shared" si="40"/>
        <v>17.583803897967361</v>
      </c>
      <c r="Q95" s="9">
        <f t="shared" si="40"/>
        <v>19.786941629488648</v>
      </c>
      <c r="S95" s="9">
        <v>3</v>
      </c>
      <c r="T95" s="10">
        <f>N95/N96</f>
        <v>1.3311009907879972</v>
      </c>
      <c r="U95" s="10">
        <f>O95/N96</f>
        <v>0.41710456587251388</v>
      </c>
      <c r="V95" s="10">
        <f>P95/N96</f>
        <v>0.30396962620202617</v>
      </c>
      <c r="W95" s="10">
        <f>Q95/N96</f>
        <v>0.34205506872675312</v>
      </c>
    </row>
    <row r="96" spans="1:23" x14ac:dyDescent="0.4">
      <c r="M96" s="9" t="s">
        <v>39</v>
      </c>
      <c r="N96" s="9">
        <f>AVERAGE(N93:N95)</f>
        <v>57.847239928770726</v>
      </c>
      <c r="O96" s="9">
        <f>AVERAGE(O93:O95)</f>
        <v>23.25946317282688</v>
      </c>
      <c r="P96" s="9">
        <f>AVERAGE(P93:P95)</f>
        <v>18.049455709564754</v>
      </c>
      <c r="Q96" s="9">
        <f>AVERAGE(Q93:Q95)</f>
        <v>15.435764467615153</v>
      </c>
      <c r="S96" s="9" t="s">
        <v>39</v>
      </c>
      <c r="T96" s="9">
        <f>AVERAGE(T93:T95)</f>
        <v>0.99999999999999989</v>
      </c>
      <c r="U96" s="9">
        <f>AVERAGE(U93:U95)</f>
        <v>0.40208423429479173</v>
      </c>
      <c r="V96" s="9">
        <f>AVERAGE(V93:V95)</f>
        <v>0.31201930691576057</v>
      </c>
      <c r="W96" s="9">
        <f>AVERAGE(W93:W95)</f>
        <v>0.26683666302180947</v>
      </c>
    </row>
    <row r="97" spans="1:23" x14ac:dyDescent="0.4">
      <c r="M97" s="9" t="s">
        <v>40</v>
      </c>
      <c r="N97" s="9">
        <f>STDEVP(N93:N95)</f>
        <v>15.409822652584799</v>
      </c>
      <c r="O97" s="9">
        <f>STDEVP(O93:O95)</f>
        <v>2.0251709055070233</v>
      </c>
      <c r="P97" s="9">
        <f>STDEVP(P93:P95)</f>
        <v>1.3414085808236036</v>
      </c>
      <c r="Q97" s="9">
        <f>STDEVP(Q93:Q95)</f>
        <v>3.1600314345379741</v>
      </c>
      <c r="S97" s="9" t="s">
        <v>40</v>
      </c>
      <c r="T97" s="9">
        <f>STDEVP(T93:T95)</f>
        <v>0.26638820921377487</v>
      </c>
      <c r="U97" s="9">
        <f>STDEVP(U93:U95)</f>
        <v>3.5008946113949169E-2</v>
      </c>
      <c r="V97" s="9">
        <f>STDEVP(V93:V95)</f>
        <v>2.3188808705053618E-2</v>
      </c>
      <c r="W97" s="9">
        <f>STDEVP(W93:W95)</f>
        <v>5.4627177345522755E-2</v>
      </c>
    </row>
    <row r="98" spans="1:23" x14ac:dyDescent="0.4">
      <c r="M98" s="9" t="s">
        <v>41</v>
      </c>
      <c r="N98" s="9">
        <f>N97/SQRT(3)</f>
        <v>8.8968652566342268</v>
      </c>
      <c r="O98" s="9">
        <f t="shared" ref="O98:Q98" si="42">O97/SQRT(3)</f>
        <v>1.1692329674494781</v>
      </c>
      <c r="P98" s="9">
        <f t="shared" si="42"/>
        <v>0.77446260523178145</v>
      </c>
      <c r="Q98" s="9">
        <f t="shared" si="42"/>
        <v>1.8244449993781786</v>
      </c>
      <c r="S98" s="9" t="s">
        <v>41</v>
      </c>
      <c r="T98" s="9">
        <f>T97/SQRT(3)</f>
        <v>0.15379930429851527</v>
      </c>
      <c r="U98" s="9">
        <f t="shared" ref="U98:W98" si="43">U97/SQRT(3)</f>
        <v>2.0212424462933656E-2</v>
      </c>
      <c r="V98" s="9">
        <f t="shared" si="43"/>
        <v>1.3388064948049444E-2</v>
      </c>
      <c r="W98" s="9">
        <f t="shared" si="43"/>
        <v>3.153901554550699E-2</v>
      </c>
    </row>
    <row r="101" spans="1:23" x14ac:dyDescent="0.2">
      <c r="B101" s="11" t="s">
        <v>80</v>
      </c>
      <c r="H101" s="11" t="s">
        <v>53</v>
      </c>
      <c r="N101" s="9" t="s">
        <v>46</v>
      </c>
      <c r="S101" s="10"/>
      <c r="T101" s="10" t="s">
        <v>46</v>
      </c>
      <c r="U101" s="10"/>
      <c r="W101" s="10"/>
    </row>
    <row r="102" spans="1:23" x14ac:dyDescent="0.2">
      <c r="B102" s="11" t="s">
        <v>35</v>
      </c>
      <c r="C102" s="11" t="s">
        <v>36</v>
      </c>
      <c r="D102" s="11" t="s">
        <v>37</v>
      </c>
      <c r="E102" s="11" t="s">
        <v>38</v>
      </c>
      <c r="F102" s="11"/>
      <c r="H102" s="11" t="s">
        <v>35</v>
      </c>
      <c r="I102" s="11" t="s">
        <v>36</v>
      </c>
      <c r="J102" s="11" t="s">
        <v>37</v>
      </c>
      <c r="K102" s="11" t="s">
        <v>38</v>
      </c>
      <c r="L102" s="11"/>
      <c r="N102" s="11" t="s">
        <v>35</v>
      </c>
      <c r="O102" s="11" t="s">
        <v>36</v>
      </c>
      <c r="P102" s="11" t="s">
        <v>37</v>
      </c>
      <c r="Q102" s="11" t="s">
        <v>38</v>
      </c>
      <c r="S102" s="10"/>
      <c r="T102" s="11" t="s">
        <v>35</v>
      </c>
      <c r="U102" s="11" t="s">
        <v>36</v>
      </c>
      <c r="V102" s="11" t="s">
        <v>37</v>
      </c>
      <c r="W102" s="11" t="s">
        <v>38</v>
      </c>
    </row>
    <row r="103" spans="1:23" x14ac:dyDescent="0.2">
      <c r="A103" s="9">
        <v>1</v>
      </c>
      <c r="B103" s="11">
        <v>23.466999053955078</v>
      </c>
      <c r="C103" s="11">
        <v>24.740257263183594</v>
      </c>
      <c r="D103" s="11">
        <v>24.841827392578125</v>
      </c>
      <c r="E103" s="11">
        <v>24.993312835693359</v>
      </c>
      <c r="F103" s="11"/>
      <c r="G103" s="9">
        <v>1</v>
      </c>
      <c r="H103" s="11">
        <v>21.22856330871582</v>
      </c>
      <c r="I103" s="11">
        <v>21.163938522338867</v>
      </c>
      <c r="J103" s="11">
        <v>21.242464065551758</v>
      </c>
      <c r="K103" s="11">
        <v>20.98919677734375</v>
      </c>
      <c r="L103" s="11"/>
      <c r="M103" s="9">
        <v>1</v>
      </c>
      <c r="N103" s="9">
        <f>POWER(2,(H103-B103))*100</f>
        <v>21.191597532587025</v>
      </c>
      <c r="O103" s="9">
        <f t="shared" ref="O103:Q105" si="44">POWER(2,(I103-C103))*100</f>
        <v>8.3834115175887298</v>
      </c>
      <c r="P103" s="9">
        <f t="shared" si="44"/>
        <v>8.2505646798682353</v>
      </c>
      <c r="Q103" s="9">
        <f t="shared" si="44"/>
        <v>6.2321939487148192</v>
      </c>
      <c r="S103" s="9">
        <v>1</v>
      </c>
      <c r="T103" s="9">
        <f>N103/N106</f>
        <v>1.0430182794557654</v>
      </c>
      <c r="U103" s="9">
        <f>O103/N106</f>
        <v>0.41261879589771489</v>
      </c>
      <c r="V103" s="9">
        <f>P103/N106</f>
        <v>0.40608027609535935</v>
      </c>
      <c r="W103" s="9">
        <f>Q103/N106</f>
        <v>0.30673913090447513</v>
      </c>
    </row>
    <row r="104" spans="1:23" x14ac:dyDescent="0.2">
      <c r="A104" s="9">
        <v>2</v>
      </c>
      <c r="B104" s="11">
        <v>23.53619384765625</v>
      </c>
      <c r="C104" s="11">
        <v>24.527774810791016</v>
      </c>
      <c r="D104" s="11">
        <v>25.349908828735352</v>
      </c>
      <c r="E104" s="11">
        <v>25.086366653442383</v>
      </c>
      <c r="F104" s="11"/>
      <c r="G104" s="9">
        <v>2</v>
      </c>
      <c r="H104" s="11">
        <v>21.20979118347168</v>
      </c>
      <c r="I104" s="11">
        <v>21.270463943481445</v>
      </c>
      <c r="J104" s="11">
        <v>20.928400039672852</v>
      </c>
      <c r="K104" s="11">
        <v>21.36866569519043</v>
      </c>
      <c r="L104" s="11"/>
      <c r="M104" s="9">
        <v>2</v>
      </c>
      <c r="N104" s="9">
        <f t="shared" ref="N104:N105" si="45">POWER(2,(H104-B104))*100</f>
        <v>19.938065393973847</v>
      </c>
      <c r="O104" s="9">
        <f t="shared" si="44"/>
        <v>10.45807431835998</v>
      </c>
      <c r="P104" s="9">
        <f t="shared" si="44"/>
        <v>4.6665210413180436</v>
      </c>
      <c r="Q104" s="9">
        <f t="shared" si="44"/>
        <v>7.6008208543461588</v>
      </c>
      <c r="S104" s="9">
        <v>2</v>
      </c>
      <c r="T104" s="10">
        <f>N104/N106</f>
        <v>0.98132132940524175</v>
      </c>
      <c r="U104" s="10">
        <f>O104/N106</f>
        <v>0.51473055135096901</v>
      </c>
      <c r="V104" s="10">
        <f>P104/N106</f>
        <v>0.22967908578270771</v>
      </c>
      <c r="W104" s="10">
        <f>Q104/N106</f>
        <v>0.37410087077016241</v>
      </c>
    </row>
    <row r="105" spans="1:23" x14ac:dyDescent="0.2">
      <c r="A105" s="9">
        <v>3</v>
      </c>
      <c r="B105" s="11">
        <v>23.253293991088867</v>
      </c>
      <c r="C105" s="11">
        <v>24.591758728027344</v>
      </c>
      <c r="D105" s="11">
        <v>24.663982391357422</v>
      </c>
      <c r="E105" s="11">
        <v>24.938302993774414</v>
      </c>
      <c r="F105" s="11"/>
      <c r="G105" s="9">
        <v>3</v>
      </c>
      <c r="H105" s="11">
        <v>20.918544769287109</v>
      </c>
      <c r="I105" s="11">
        <v>21.076570510864258</v>
      </c>
      <c r="J105" s="11">
        <v>20.804521560668945</v>
      </c>
      <c r="K105" s="11">
        <v>21.238544464111328</v>
      </c>
      <c r="L105" s="11"/>
      <c r="M105" s="9">
        <v>3</v>
      </c>
      <c r="N105" s="9">
        <f t="shared" si="45"/>
        <v>19.823048881072694</v>
      </c>
      <c r="O105" s="9">
        <f t="shared" si="44"/>
        <v>8.7462705278750654</v>
      </c>
      <c r="P105" s="9">
        <f t="shared" si="44"/>
        <v>6.8894812555079996</v>
      </c>
      <c r="Q105" s="9">
        <f t="shared" si="44"/>
        <v>7.6959405796912863</v>
      </c>
      <c r="S105" s="9">
        <v>3</v>
      </c>
      <c r="T105" s="10">
        <f>N105/N106</f>
        <v>0.97566039113899306</v>
      </c>
      <c r="U105" s="10">
        <f>O105/N106</f>
        <v>0.43047816586790671</v>
      </c>
      <c r="V105" s="10">
        <f>P105/N106</f>
        <v>0.33908981493314849</v>
      </c>
      <c r="W105" s="10">
        <f>Q105/N106</f>
        <v>0.37878251933956447</v>
      </c>
    </row>
    <row r="106" spans="1:23" x14ac:dyDescent="0.4">
      <c r="M106" s="9" t="s">
        <v>39</v>
      </c>
      <c r="N106" s="9">
        <f>AVERAGE(N103:N105)</f>
        <v>20.317570602544521</v>
      </c>
      <c r="O106" s="9">
        <f>AVERAGE(O103:O105)</f>
        <v>9.1959187879412578</v>
      </c>
      <c r="P106" s="9">
        <f>AVERAGE(P103:P105)</f>
        <v>6.6021889922314259</v>
      </c>
      <c r="Q106" s="9">
        <f>AVERAGE(Q103:Q105)</f>
        <v>7.1763184609174218</v>
      </c>
      <c r="S106" s="9" t="s">
        <v>39</v>
      </c>
      <c r="T106" s="9">
        <f>AVERAGE(T103:T105)</f>
        <v>1.0000000000000002</v>
      </c>
      <c r="U106" s="9">
        <f>AVERAGE(U103:U105)</f>
        <v>0.45260917103886356</v>
      </c>
      <c r="V106" s="9">
        <f>AVERAGE(V103:V105)</f>
        <v>0.32494972560373853</v>
      </c>
      <c r="W106" s="9">
        <f>AVERAGE(W103:W105)</f>
        <v>0.35320750700473402</v>
      </c>
    </row>
    <row r="107" spans="1:23" x14ac:dyDescent="0.4">
      <c r="M107" s="9" t="s">
        <v>40</v>
      </c>
      <c r="N107" s="9">
        <f>STDEVP(N103:N105)</f>
        <v>0.61981153339254513</v>
      </c>
      <c r="O107" s="9">
        <f>STDEVP(O103:O105)</f>
        <v>0.90468930304328532</v>
      </c>
      <c r="P107" s="9">
        <f>STDEVP(P103:P105)</f>
        <v>1.4772146840505775</v>
      </c>
      <c r="Q107" s="9">
        <f>STDEVP(Q103:Q105)</f>
        <v>0.66872528562122546</v>
      </c>
      <c r="S107" s="9" t="s">
        <v>40</v>
      </c>
      <c r="T107" s="9">
        <f>STDEVP(T103:T105)</f>
        <v>3.0506183318734052E-2</v>
      </c>
      <c r="U107" s="9">
        <f>STDEVP(U103:U105)</f>
        <v>4.4527434935059847E-2</v>
      </c>
      <c r="V107" s="9">
        <f>STDEVP(V103:V105)</f>
        <v>7.27062655741713E-2</v>
      </c>
      <c r="W107" s="9">
        <f>STDEVP(W103:W105)</f>
        <v>3.2913643993316595E-2</v>
      </c>
    </row>
    <row r="108" spans="1:23" x14ac:dyDescent="0.4">
      <c r="M108" s="9" t="s">
        <v>41</v>
      </c>
      <c r="N108" s="9">
        <f>N107/SQRT(3)</f>
        <v>0.35784835565102069</v>
      </c>
      <c r="O108" s="9">
        <f t="shared" ref="O108:Q108" si="46">O107/SQRT(3)</f>
        <v>0.52232261264501578</v>
      </c>
      <c r="P108" s="9">
        <f t="shared" si="46"/>
        <v>0.85287029548746895</v>
      </c>
      <c r="Q108" s="9">
        <f t="shared" si="46"/>
        <v>0.38608872366732394</v>
      </c>
      <c r="S108" s="9" t="s">
        <v>41</v>
      </c>
      <c r="T108" s="9">
        <f>T107/SQRT(3)</f>
        <v>1.7612753151019178E-2</v>
      </c>
      <c r="U108" s="9">
        <f t="shared" ref="U108:W108" si="47">U107/SQRT(3)</f>
        <v>2.570792654608035E-2</v>
      </c>
      <c r="V108" s="9">
        <f t="shared" si="47"/>
        <v>4.1976982001020222E-2</v>
      </c>
      <c r="W108" s="9">
        <f t="shared" si="47"/>
        <v>1.9002701219552845E-2</v>
      </c>
    </row>
    <row r="111" spans="1:23" x14ac:dyDescent="0.2">
      <c r="B111" s="11" t="s">
        <v>81</v>
      </c>
      <c r="H111" s="11" t="s">
        <v>53</v>
      </c>
      <c r="N111" s="9" t="s">
        <v>46</v>
      </c>
      <c r="S111" s="10"/>
      <c r="T111" s="10" t="s">
        <v>46</v>
      </c>
      <c r="U111" s="10"/>
      <c r="W111" s="10"/>
    </row>
    <row r="112" spans="1:23" x14ac:dyDescent="0.2">
      <c r="B112" s="11" t="s">
        <v>35</v>
      </c>
      <c r="C112" s="11" t="s">
        <v>36</v>
      </c>
      <c r="D112" s="11" t="s">
        <v>37</v>
      </c>
      <c r="E112" s="11" t="s">
        <v>38</v>
      </c>
      <c r="F112" s="11"/>
      <c r="H112" s="11" t="s">
        <v>35</v>
      </c>
      <c r="I112" s="11" t="s">
        <v>36</v>
      </c>
      <c r="J112" s="11" t="s">
        <v>37</v>
      </c>
      <c r="K112" s="11" t="s">
        <v>38</v>
      </c>
      <c r="L112" s="11"/>
      <c r="N112" s="11" t="s">
        <v>35</v>
      </c>
      <c r="O112" s="11" t="s">
        <v>36</v>
      </c>
      <c r="P112" s="11" t="s">
        <v>37</v>
      </c>
      <c r="Q112" s="11" t="s">
        <v>38</v>
      </c>
      <c r="S112" s="10"/>
      <c r="T112" s="11" t="s">
        <v>35</v>
      </c>
      <c r="U112" s="11" t="s">
        <v>36</v>
      </c>
      <c r="V112" s="11" t="s">
        <v>37</v>
      </c>
      <c r="W112" s="11" t="s">
        <v>38</v>
      </c>
    </row>
    <row r="113" spans="1:23" x14ac:dyDescent="0.2">
      <c r="A113" s="9">
        <v>1</v>
      </c>
      <c r="B113" s="11">
        <v>21.272432327270508</v>
      </c>
      <c r="C113" s="11">
        <v>22.665439605712891</v>
      </c>
      <c r="D113" s="11">
        <v>22.689647674560547</v>
      </c>
      <c r="E113" s="11">
        <v>22.484567642211914</v>
      </c>
      <c r="F113" s="11"/>
      <c r="G113" s="9">
        <v>1</v>
      </c>
      <c r="H113" s="11">
        <v>21.22856330871582</v>
      </c>
      <c r="I113" s="11">
        <v>21.163938522338867</v>
      </c>
      <c r="J113" s="11">
        <v>21.242464065551758</v>
      </c>
      <c r="K113" s="11">
        <v>20.98919677734375</v>
      </c>
      <c r="L113" s="11"/>
      <c r="M113" s="9">
        <v>1</v>
      </c>
      <c r="N113" s="9">
        <f>POWER(2,(H113-B113))*100</f>
        <v>97.004997661821776</v>
      </c>
      <c r="O113" s="9">
        <f t="shared" ref="O113:Q115" si="48">POWER(2,(I113-C113))*100</f>
        <v>35.318571960172271</v>
      </c>
      <c r="P113" s="9">
        <f t="shared" si="48"/>
        <v>36.673665920602858</v>
      </c>
      <c r="Q113" s="9">
        <f t="shared" si="48"/>
        <v>35.468964941186179</v>
      </c>
      <c r="S113" s="9">
        <v>1</v>
      </c>
      <c r="T113" s="9">
        <f>N113/N116</f>
        <v>1.003718572183945</v>
      </c>
      <c r="U113" s="9">
        <f>O113/N116</f>
        <v>0.36544412632249396</v>
      </c>
      <c r="V113" s="9">
        <f>P113/N116</f>
        <v>0.37946539334916984</v>
      </c>
      <c r="W113" s="9">
        <f>Q113/N116</f>
        <v>0.36700025468503478</v>
      </c>
    </row>
    <row r="114" spans="1:23" x14ac:dyDescent="0.2">
      <c r="A114" s="9">
        <v>2</v>
      </c>
      <c r="B114" s="11">
        <v>21.270467758178711</v>
      </c>
      <c r="C114" s="11">
        <v>22.90479850769043</v>
      </c>
      <c r="D114" s="11">
        <v>23.335868835449219</v>
      </c>
      <c r="E114" s="11">
        <v>22.977577209472656</v>
      </c>
      <c r="F114" s="11"/>
      <c r="G114" s="9">
        <v>2</v>
      </c>
      <c r="H114" s="11">
        <v>21.20979118347168</v>
      </c>
      <c r="I114" s="11">
        <v>21.270463943481445</v>
      </c>
      <c r="J114" s="11">
        <v>20.928400039672852</v>
      </c>
      <c r="K114" s="11">
        <v>21.36866569519043</v>
      </c>
      <c r="L114" s="11"/>
      <c r="M114" s="9">
        <v>2</v>
      </c>
      <c r="N114" s="9">
        <f t="shared" ref="N114:N115" si="49">POWER(2,(H114-B114))*100</f>
        <v>95.881436268007548</v>
      </c>
      <c r="O114" s="9">
        <f t="shared" si="48"/>
        <v>32.211894885382613</v>
      </c>
      <c r="P114" s="9">
        <f t="shared" si="48"/>
        <v>18.848625206831294</v>
      </c>
      <c r="Q114" s="9">
        <f t="shared" si="48"/>
        <v>32.784561089729451</v>
      </c>
      <c r="S114" s="9">
        <v>2</v>
      </c>
      <c r="T114" s="10">
        <f>N114/N116</f>
        <v>0.99209299138766749</v>
      </c>
      <c r="U114" s="10">
        <f>O114/N116</f>
        <v>0.33329908686158677</v>
      </c>
      <c r="V114" s="10">
        <f>P114/N116</f>
        <v>0.19502825252555883</v>
      </c>
      <c r="W114" s="10">
        <f>Q114/N116</f>
        <v>0.33922451048737617</v>
      </c>
    </row>
    <row r="115" spans="1:23" x14ac:dyDescent="0.2">
      <c r="A115" s="9">
        <v>3</v>
      </c>
      <c r="B115" s="11">
        <v>20.961738586425781</v>
      </c>
      <c r="C115" s="11">
        <v>22.839414596557617</v>
      </c>
      <c r="D115" s="11">
        <v>23.332612991333008</v>
      </c>
      <c r="E115" s="11">
        <v>22.769229888916016</v>
      </c>
      <c r="F115" s="11"/>
      <c r="G115" s="9">
        <v>3</v>
      </c>
      <c r="H115" s="11">
        <v>20.918544769287109</v>
      </c>
      <c r="I115" s="11">
        <v>21.076570510864258</v>
      </c>
      <c r="J115" s="11">
        <v>20.804521560668945</v>
      </c>
      <c r="K115" s="11">
        <v>21.238544464111328</v>
      </c>
      <c r="L115" s="11"/>
      <c r="M115" s="9">
        <v>3</v>
      </c>
      <c r="N115" s="9">
        <f t="shared" si="49"/>
        <v>97.050407980208476</v>
      </c>
      <c r="O115" s="9">
        <f t="shared" si="48"/>
        <v>29.466669532225787</v>
      </c>
      <c r="P115" s="9">
        <f t="shared" si="48"/>
        <v>17.336788361975707</v>
      </c>
      <c r="Q115" s="9">
        <f t="shared" si="48"/>
        <v>34.611288963158685</v>
      </c>
      <c r="S115" s="9">
        <v>3</v>
      </c>
      <c r="T115" s="10">
        <f>N115/N116</f>
        <v>1.0041884364283875</v>
      </c>
      <c r="U115" s="10">
        <f>O115/N116</f>
        <v>0.30489401765680502</v>
      </c>
      <c r="V115" s="10">
        <f>P115/N116</f>
        <v>0.17938515417114531</v>
      </c>
      <c r="W115" s="10">
        <f>Q115/N116</f>
        <v>0.358125811833509</v>
      </c>
    </row>
    <row r="116" spans="1:23" x14ac:dyDescent="0.4">
      <c r="M116" s="9" t="s">
        <v>39</v>
      </c>
      <c r="N116" s="9">
        <f>AVERAGE(N113:N115)</f>
        <v>96.645613970012604</v>
      </c>
      <c r="O116" s="9">
        <f>AVERAGE(O113:O115)</f>
        <v>32.332378792593552</v>
      </c>
      <c r="P116" s="9">
        <f>AVERAGE(P113:P115)</f>
        <v>24.286359829803285</v>
      </c>
      <c r="Q116" s="9">
        <f>AVERAGE(Q113:Q115)</f>
        <v>34.288271664691436</v>
      </c>
      <c r="S116" s="9" t="s">
        <v>39</v>
      </c>
      <c r="T116" s="9">
        <f>AVERAGE(T113:T115)</f>
        <v>1</v>
      </c>
      <c r="U116" s="9">
        <f>AVERAGE(U113:U115)</f>
        <v>0.3345457436136286</v>
      </c>
      <c r="V116" s="9">
        <f>AVERAGE(V113:V115)</f>
        <v>0.25129293334862468</v>
      </c>
      <c r="W116" s="9">
        <f>AVERAGE(W113:W115)</f>
        <v>0.35478352566864002</v>
      </c>
    </row>
    <row r="117" spans="1:23" x14ac:dyDescent="0.4">
      <c r="M117" s="9" t="s">
        <v>40</v>
      </c>
      <c r="N117" s="9">
        <f>STDEVP(N113:N115)</f>
        <v>0.54067315723721487</v>
      </c>
      <c r="O117" s="9">
        <f>STDEVP(O113:O115)</f>
        <v>2.390547745528083</v>
      </c>
      <c r="P117" s="9">
        <f>STDEVP(P113:P115)</f>
        <v>8.7808665784092135</v>
      </c>
      <c r="Q117" s="9">
        <f>STDEVP(Q113:Q115)</f>
        <v>1.1194525866871239</v>
      </c>
      <c r="S117" s="9" t="s">
        <v>40</v>
      </c>
      <c r="T117" s="9">
        <f>STDEVP(T113:T115)</f>
        <v>5.5943889745992672E-3</v>
      </c>
      <c r="U117" s="9">
        <f>STDEVP(U113:U115)</f>
        <v>2.4735191255237186E-2</v>
      </c>
      <c r="V117" s="9">
        <f>STDEVP(V113:V115)</f>
        <v>9.0856338096561212E-2</v>
      </c>
      <c r="W117" s="9">
        <f>STDEVP(W113:W115)</f>
        <v>1.1583066635951739E-2</v>
      </c>
    </row>
    <row r="118" spans="1:23" x14ac:dyDescent="0.4">
      <c r="M118" s="9" t="s">
        <v>41</v>
      </c>
      <c r="N118" s="9">
        <f>N117/SQRT(3)</f>
        <v>0.3121577928745109</v>
      </c>
      <c r="O118" s="9">
        <f t="shared" ref="O118:Q118" si="50">O117/SQRT(3)</f>
        <v>1.3801833843912918</v>
      </c>
      <c r="P118" s="9">
        <f t="shared" si="50"/>
        <v>5.0696356827627476</v>
      </c>
      <c r="Q118" s="9">
        <f t="shared" si="50"/>
        <v>0.64631625226883394</v>
      </c>
      <c r="S118" s="9" t="s">
        <v>41</v>
      </c>
      <c r="T118" s="9">
        <f>T117/SQRT(3)</f>
        <v>3.2299219804363616E-3</v>
      </c>
      <c r="U118" s="9">
        <f t="shared" ref="U118:W118" si="51">U117/SQRT(3)</f>
        <v>1.4280869329668067E-2</v>
      </c>
      <c r="V118" s="9">
        <f t="shared" si="51"/>
        <v>5.2455931257633266E-2</v>
      </c>
      <c r="W118" s="9">
        <f t="shared" si="51"/>
        <v>6.6874866403081098E-3</v>
      </c>
    </row>
    <row r="121" spans="1:23" x14ac:dyDescent="0.2">
      <c r="B121" s="11" t="s">
        <v>89</v>
      </c>
      <c r="H121" s="11" t="s">
        <v>53</v>
      </c>
      <c r="N121" s="9" t="s">
        <v>46</v>
      </c>
      <c r="S121" s="10"/>
      <c r="T121" s="10" t="s">
        <v>46</v>
      </c>
      <c r="U121" s="10"/>
      <c r="W121" s="10"/>
    </row>
    <row r="122" spans="1:23" x14ac:dyDescent="0.2">
      <c r="B122" s="11" t="s">
        <v>35</v>
      </c>
      <c r="C122" s="11" t="s">
        <v>36</v>
      </c>
      <c r="D122" s="11" t="s">
        <v>37</v>
      </c>
      <c r="E122" s="11" t="s">
        <v>38</v>
      </c>
      <c r="F122" s="11"/>
      <c r="H122" s="11" t="s">
        <v>35</v>
      </c>
      <c r="I122" s="11" t="s">
        <v>36</v>
      </c>
      <c r="J122" s="11" t="s">
        <v>37</v>
      </c>
      <c r="K122" s="11" t="s">
        <v>38</v>
      </c>
      <c r="L122" s="11"/>
      <c r="N122" s="11" t="s">
        <v>35</v>
      </c>
      <c r="O122" s="11" t="s">
        <v>36</v>
      </c>
      <c r="P122" s="11" t="s">
        <v>37</v>
      </c>
      <c r="Q122" s="11" t="s">
        <v>38</v>
      </c>
      <c r="S122" s="10"/>
      <c r="T122" s="11" t="s">
        <v>35</v>
      </c>
      <c r="U122" s="11" t="s">
        <v>36</v>
      </c>
      <c r="V122" s="11" t="s">
        <v>37</v>
      </c>
      <c r="W122" s="11" t="s">
        <v>38</v>
      </c>
    </row>
    <row r="123" spans="1:23" x14ac:dyDescent="0.2">
      <c r="A123" s="9">
        <v>1</v>
      </c>
      <c r="B123" s="11">
        <v>23.358747482299805</v>
      </c>
      <c r="C123" s="11">
        <v>24.30656623840332</v>
      </c>
      <c r="D123" s="11">
        <v>24.044349670410156</v>
      </c>
      <c r="E123" s="11">
        <v>24.491146087646484</v>
      </c>
      <c r="F123" s="11"/>
      <c r="G123" s="9">
        <v>1</v>
      </c>
      <c r="H123" s="11">
        <v>21.22856330871582</v>
      </c>
      <c r="I123" s="11">
        <v>21.163938522338867</v>
      </c>
      <c r="J123" s="11">
        <v>21.242464065551758</v>
      </c>
      <c r="K123" s="11">
        <v>20.98919677734375</v>
      </c>
      <c r="L123" s="11"/>
      <c r="M123" s="9">
        <v>1</v>
      </c>
      <c r="N123" s="9">
        <f>POWER(2,(H123-B123))*100</f>
        <v>22.84286996250837</v>
      </c>
      <c r="O123" s="9">
        <f t="shared" ref="O123:Q125" si="52">POWER(2,(I123-C123))*100</f>
        <v>11.323346372658451</v>
      </c>
      <c r="P123" s="9">
        <f t="shared" si="52"/>
        <v>14.339974812636976</v>
      </c>
      <c r="Q123" s="9">
        <f t="shared" si="52"/>
        <v>8.8269001588073248</v>
      </c>
      <c r="S123" s="9">
        <v>1</v>
      </c>
      <c r="T123" s="9">
        <f>N123/N126</f>
        <v>1.0771050480806905</v>
      </c>
      <c r="U123" s="9">
        <f>O123/N126</f>
        <v>0.53392737248753774</v>
      </c>
      <c r="V123" s="9">
        <f>P123/N126</f>
        <v>0.67616981952757904</v>
      </c>
      <c r="W123" s="9">
        <f>Q123/N126</f>
        <v>0.41621296866637691</v>
      </c>
    </row>
    <row r="124" spans="1:23" x14ac:dyDescent="0.2">
      <c r="A124" s="9">
        <v>2</v>
      </c>
      <c r="B124" s="11">
        <v>23.349035263061523</v>
      </c>
      <c r="C124" s="11">
        <v>23.274831771850586</v>
      </c>
      <c r="D124" s="11">
        <v>24.425546646118164</v>
      </c>
      <c r="E124" s="11">
        <v>24.819379806518555</v>
      </c>
      <c r="F124" s="11"/>
      <c r="G124" s="9">
        <v>2</v>
      </c>
      <c r="H124" s="11">
        <v>21.20979118347168</v>
      </c>
      <c r="I124" s="11">
        <v>21.270463943481445</v>
      </c>
      <c r="J124" s="11">
        <v>20.928400039672852</v>
      </c>
      <c r="K124" s="11">
        <v>21.36866569519043</v>
      </c>
      <c r="L124" s="11"/>
      <c r="M124" s="9">
        <v>2</v>
      </c>
      <c r="N124" s="9">
        <f t="shared" ref="N124:N125" si="53">POWER(2,(H124-B124))*100</f>
        <v>22.699869684293031</v>
      </c>
      <c r="O124" s="9">
        <f t="shared" si="52"/>
        <v>24.924425762058831</v>
      </c>
      <c r="P124" s="9">
        <f t="shared" si="52"/>
        <v>8.8563337031956468</v>
      </c>
      <c r="Q124" s="9">
        <f t="shared" si="52"/>
        <v>9.1460073494241847</v>
      </c>
      <c r="S124" s="9">
        <v>2</v>
      </c>
      <c r="T124" s="10">
        <f>N124/N126</f>
        <v>1.0703621860062014</v>
      </c>
      <c r="U124" s="10">
        <f>O124/N126</f>
        <v>1.1752562113643448</v>
      </c>
      <c r="V124" s="10">
        <f>P124/N126</f>
        <v>0.41760084240096462</v>
      </c>
      <c r="W124" s="10">
        <f>Q124/N126</f>
        <v>0.43125976298146934</v>
      </c>
    </row>
    <row r="125" spans="1:23" x14ac:dyDescent="0.2">
      <c r="A125" s="9">
        <v>3</v>
      </c>
      <c r="B125" s="11">
        <v>23.38606071472168</v>
      </c>
      <c r="C125" s="11">
        <v>23.881351470947266</v>
      </c>
      <c r="D125" s="11">
        <v>24.389614105224609</v>
      </c>
      <c r="E125" s="11">
        <v>24.7510986328125</v>
      </c>
      <c r="F125" s="11"/>
      <c r="G125" s="9">
        <v>3</v>
      </c>
      <c r="H125" s="11">
        <v>20.918544769287109</v>
      </c>
      <c r="I125" s="11">
        <v>21.076570510864258</v>
      </c>
      <c r="J125" s="11">
        <v>20.804521560668945</v>
      </c>
      <c r="K125" s="11">
        <v>21.238544464111328</v>
      </c>
      <c r="L125" s="11"/>
      <c r="M125" s="9">
        <v>3</v>
      </c>
      <c r="N125" s="9">
        <f t="shared" si="53"/>
        <v>18.080218958431445</v>
      </c>
      <c r="O125" s="9">
        <f t="shared" si="52"/>
        <v>14.311224671434822</v>
      </c>
      <c r="P125" s="9">
        <f t="shared" si="52"/>
        <v>8.3325822045433817</v>
      </c>
      <c r="Q125" s="9">
        <f t="shared" si="52"/>
        <v>8.7622539088893241</v>
      </c>
      <c r="S125" s="9">
        <v>3</v>
      </c>
      <c r="T125" s="10">
        <f>N125/N126</f>
        <v>0.852532765913108</v>
      </c>
      <c r="U125" s="10">
        <f>O125/N126</f>
        <v>0.67481417015984646</v>
      </c>
      <c r="V125" s="10">
        <f>P125/N126</f>
        <v>0.3929044980246193</v>
      </c>
      <c r="W125" s="10">
        <f>Q125/N126</f>
        <v>0.4131647176260983</v>
      </c>
    </row>
    <row r="126" spans="1:23" x14ac:dyDescent="0.4">
      <c r="M126" s="9" t="s">
        <v>39</v>
      </c>
      <c r="N126" s="9">
        <f>AVERAGE(N123:N125)</f>
        <v>21.20765286841095</v>
      </c>
      <c r="O126" s="9">
        <f>AVERAGE(O123:O125)</f>
        <v>16.852998935384033</v>
      </c>
      <c r="P126" s="9">
        <f>AVERAGE(P123:P125)</f>
        <v>10.509630240125334</v>
      </c>
      <c r="Q126" s="9">
        <f>AVERAGE(Q123:Q125)</f>
        <v>8.9117204723736112</v>
      </c>
      <c r="S126" s="9" t="s">
        <v>39</v>
      </c>
      <c r="T126" s="9">
        <f>AVERAGE(T123:T125)</f>
        <v>1</v>
      </c>
      <c r="U126" s="9">
        <f>AVERAGE(U123:U125)</f>
        <v>0.79466591800390962</v>
      </c>
      <c r="V126" s="9">
        <f>AVERAGE(V123:V125)</f>
        <v>0.49555838665105428</v>
      </c>
      <c r="W126" s="9">
        <f>AVERAGE(W123:W125)</f>
        <v>0.42021248309131493</v>
      </c>
    </row>
    <row r="127" spans="1:23" x14ac:dyDescent="0.4">
      <c r="M127" s="9" t="s">
        <v>40</v>
      </c>
      <c r="N127" s="9">
        <f>STDEVP(N123:N125)</f>
        <v>2.2122001741644208</v>
      </c>
      <c r="O127" s="9">
        <f>STDEVP(O123:O125)</f>
        <v>5.8362546463663323</v>
      </c>
      <c r="P127" s="9">
        <f>STDEVP(P123:P125)</f>
        <v>2.7168895899799539</v>
      </c>
      <c r="Q127" s="9">
        <f>STDEVP(Q123:Q125)</f>
        <v>0.16775486078540924</v>
      </c>
      <c r="S127" s="9" t="s">
        <v>40</v>
      </c>
      <c r="T127" s="9">
        <f>STDEVP(T123:T125)</f>
        <v>0.10431141003158864</v>
      </c>
      <c r="U127" s="9">
        <f>STDEVP(U123:U125)</f>
        <v>0.27519568914952885</v>
      </c>
      <c r="V127" s="9">
        <f>STDEVP(V123:V125)</f>
        <v>0.12810892402085639</v>
      </c>
      <c r="W127" s="9">
        <f>STDEVP(W123:W125)</f>
        <v>7.9101097055055119E-3</v>
      </c>
    </row>
    <row r="128" spans="1:23" x14ac:dyDescent="0.4">
      <c r="M128" s="9" t="s">
        <v>41</v>
      </c>
      <c r="N128" s="9">
        <f>N127/SQRT(3)</f>
        <v>1.2772143660551654</v>
      </c>
      <c r="O128" s="9">
        <f t="shared" ref="O128:Q128" si="54">O127/SQRT(3)</f>
        <v>3.3695631911388064</v>
      </c>
      <c r="P128" s="9">
        <f t="shared" si="54"/>
        <v>1.5685969361334184</v>
      </c>
      <c r="Q128" s="9">
        <f t="shared" si="54"/>
        <v>9.6853314032324223E-2</v>
      </c>
      <c r="S128" s="9" t="s">
        <v>41</v>
      </c>
      <c r="T128" s="9">
        <f>T127/SQRT(3)</f>
        <v>6.0224220661287138E-2</v>
      </c>
      <c r="U128" s="9">
        <f t="shared" ref="U128:W128" si="55">U127/SQRT(3)</f>
        <v>0.15888430521030505</v>
      </c>
      <c r="V128" s="9">
        <f t="shared" si="55"/>
        <v>7.3963721769034749E-2</v>
      </c>
      <c r="W128" s="9">
        <f t="shared" si="55"/>
        <v>4.5669039677930789E-3</v>
      </c>
    </row>
    <row r="131" spans="1:23" x14ac:dyDescent="0.2">
      <c r="B131" s="11" t="s">
        <v>83</v>
      </c>
      <c r="H131" s="11" t="s">
        <v>53</v>
      </c>
      <c r="N131" s="9" t="s">
        <v>46</v>
      </c>
      <c r="S131" s="10"/>
      <c r="T131" s="10" t="s">
        <v>46</v>
      </c>
      <c r="U131" s="10"/>
      <c r="W131" s="10"/>
    </row>
    <row r="132" spans="1:23" x14ac:dyDescent="0.2">
      <c r="B132" s="11" t="s">
        <v>35</v>
      </c>
      <c r="C132" s="11" t="s">
        <v>36</v>
      </c>
      <c r="D132" s="11" t="s">
        <v>37</v>
      </c>
      <c r="E132" s="11" t="s">
        <v>38</v>
      </c>
      <c r="F132" s="11"/>
      <c r="H132" s="11" t="s">
        <v>35</v>
      </c>
      <c r="I132" s="11" t="s">
        <v>36</v>
      </c>
      <c r="J132" s="11" t="s">
        <v>37</v>
      </c>
      <c r="K132" s="11" t="s">
        <v>38</v>
      </c>
      <c r="L132" s="11"/>
      <c r="N132" s="11" t="s">
        <v>35</v>
      </c>
      <c r="O132" s="11" t="s">
        <v>36</v>
      </c>
      <c r="P132" s="11" t="s">
        <v>37</v>
      </c>
      <c r="Q132" s="11" t="s">
        <v>38</v>
      </c>
      <c r="S132" s="10"/>
      <c r="T132" s="11" t="s">
        <v>35</v>
      </c>
      <c r="U132" s="11" t="s">
        <v>36</v>
      </c>
      <c r="V132" s="11" t="s">
        <v>37</v>
      </c>
      <c r="W132" s="11" t="s">
        <v>38</v>
      </c>
    </row>
    <row r="133" spans="1:23" x14ac:dyDescent="0.2">
      <c r="A133" s="9">
        <v>1</v>
      </c>
      <c r="B133" s="11">
        <v>26.573080062866211</v>
      </c>
      <c r="C133" s="11">
        <v>26.138084411621094</v>
      </c>
      <c r="D133" s="11">
        <v>27.633705139160156</v>
      </c>
      <c r="E133" s="11">
        <v>27.156471252441406</v>
      </c>
      <c r="F133" s="11"/>
      <c r="G133" s="9">
        <v>1</v>
      </c>
      <c r="H133" s="11">
        <v>21.22856330871582</v>
      </c>
      <c r="I133" s="11">
        <v>21.163938522338867</v>
      </c>
      <c r="J133" s="11">
        <v>21.242464065551758</v>
      </c>
      <c r="K133" s="11">
        <v>20.98919677734375</v>
      </c>
      <c r="L133" s="11"/>
      <c r="M133" s="9">
        <v>1</v>
      </c>
      <c r="N133" s="9">
        <f>POWER(2,(H133-B133))*100</f>
        <v>2.4611616806674506</v>
      </c>
      <c r="O133" s="9">
        <f t="shared" ref="O133:Q135" si="56">POWER(2,(I133-C133))*100</f>
        <v>3.18150701027615</v>
      </c>
      <c r="P133" s="9">
        <f t="shared" si="56"/>
        <v>1.1913646985368851</v>
      </c>
      <c r="Q133" s="9">
        <f t="shared" si="56"/>
        <v>1.3914429077189638</v>
      </c>
      <c r="S133" s="9">
        <v>1</v>
      </c>
      <c r="T133" s="9">
        <f>N133/N136</f>
        <v>0.58587399498217485</v>
      </c>
      <c r="U133" s="9">
        <f>O133/N136</f>
        <v>0.75735057831259156</v>
      </c>
      <c r="V133" s="9">
        <f>P133/N136</f>
        <v>0.28360168326009744</v>
      </c>
      <c r="W133" s="9">
        <f>Q133/N136</f>
        <v>0.33122985033386493</v>
      </c>
    </row>
    <row r="134" spans="1:23" x14ac:dyDescent="0.2">
      <c r="A134" s="9">
        <v>2</v>
      </c>
      <c r="B134" s="11">
        <v>25.635774612426758</v>
      </c>
      <c r="C134" s="11">
        <v>27.052412033081055</v>
      </c>
      <c r="D134" s="11">
        <v>27.170509338378906</v>
      </c>
      <c r="E134" s="11">
        <v>27.218479156494141</v>
      </c>
      <c r="F134" s="11"/>
      <c r="G134" s="9">
        <v>2</v>
      </c>
      <c r="H134" s="11">
        <v>21.20979118347168</v>
      </c>
      <c r="I134" s="11">
        <v>21.270463943481445</v>
      </c>
      <c r="J134" s="11">
        <v>20.928400039672852</v>
      </c>
      <c r="K134" s="11">
        <v>21.36866569519043</v>
      </c>
      <c r="L134" s="11"/>
      <c r="M134" s="9">
        <v>2</v>
      </c>
      <c r="N134" s="9">
        <f t="shared" ref="N134:N135" si="57">POWER(2,(H134-B134))*100</f>
        <v>4.6520698565680485</v>
      </c>
      <c r="O134" s="9">
        <f t="shared" si="56"/>
        <v>1.8174404580625203</v>
      </c>
      <c r="P134" s="9">
        <f t="shared" si="56"/>
        <v>1.3211066080805185</v>
      </c>
      <c r="Q134" s="9">
        <f t="shared" si="56"/>
        <v>1.7339264801761729</v>
      </c>
      <c r="S134" s="9">
        <v>2</v>
      </c>
      <c r="T134" s="10">
        <f>N134/N136</f>
        <v>1.1074147518274913</v>
      </c>
      <c r="U134" s="10">
        <f>O134/N136</f>
        <v>0.4326376077489385</v>
      </c>
      <c r="V134" s="10">
        <f>P134/N136</f>
        <v>0.3144864526184154</v>
      </c>
      <c r="W134" s="10">
        <f>Q134/N136</f>
        <v>0.41275729340573036</v>
      </c>
    </row>
    <row r="135" spans="1:23" x14ac:dyDescent="0.2">
      <c r="A135" s="9">
        <v>3</v>
      </c>
      <c r="B135" s="11">
        <v>25.105783462524414</v>
      </c>
      <c r="C135" s="11">
        <v>26.934206008911133</v>
      </c>
      <c r="D135" s="11">
        <v>26.258687973022461</v>
      </c>
      <c r="E135" s="11">
        <v>26.739542007446289</v>
      </c>
      <c r="F135" s="11"/>
      <c r="G135" s="9">
        <v>3</v>
      </c>
      <c r="H135" s="11">
        <v>20.918544769287109</v>
      </c>
      <c r="I135" s="11">
        <v>21.076570510864258</v>
      </c>
      <c r="J135" s="11">
        <v>20.804521560668945</v>
      </c>
      <c r="K135" s="11">
        <v>21.238544464111328</v>
      </c>
      <c r="L135" s="11"/>
      <c r="M135" s="9">
        <v>3</v>
      </c>
      <c r="N135" s="9">
        <f t="shared" si="57"/>
        <v>5.4892821521235806</v>
      </c>
      <c r="O135" s="9">
        <f t="shared" si="56"/>
        <v>1.7245508775949647</v>
      </c>
      <c r="P135" s="9">
        <f t="shared" si="56"/>
        <v>2.2810368878507346</v>
      </c>
      <c r="Q135" s="9">
        <f t="shared" si="56"/>
        <v>2.2081813287219596</v>
      </c>
      <c r="S135" s="9">
        <v>3</v>
      </c>
      <c r="T135" s="10">
        <f>N135/N136</f>
        <v>1.306711253190334</v>
      </c>
      <c r="U135" s="10">
        <f>O135/N136</f>
        <v>0.4105254523272816</v>
      </c>
      <c r="V135" s="10">
        <f>P135/N136</f>
        <v>0.54299569373451095</v>
      </c>
      <c r="W135" s="10">
        <f>Q135/N136</f>
        <v>0.52565259197133873</v>
      </c>
    </row>
    <row r="136" spans="1:23" x14ac:dyDescent="0.4">
      <c r="M136" s="9" t="s">
        <v>39</v>
      </c>
      <c r="N136" s="9">
        <f>AVERAGE(N133:N135)</f>
        <v>4.2008378964530264</v>
      </c>
      <c r="O136" s="9">
        <f>AVERAGE(O133:O135)</f>
        <v>2.2411661153112115</v>
      </c>
      <c r="P136" s="9">
        <f>AVERAGE(P133:P135)</f>
        <v>1.5978360648227128</v>
      </c>
      <c r="Q136" s="9">
        <f>AVERAGE(Q133:Q135)</f>
        <v>1.7778502388723654</v>
      </c>
      <c r="S136" s="9" t="s">
        <v>39</v>
      </c>
      <c r="T136" s="9">
        <f>AVERAGE(T133:T135)</f>
        <v>1</v>
      </c>
      <c r="U136" s="9">
        <f>AVERAGE(U133:U135)</f>
        <v>0.53350454612960385</v>
      </c>
      <c r="V136" s="9">
        <f>AVERAGE(V133:V135)</f>
        <v>0.38036127653767454</v>
      </c>
      <c r="W136" s="9">
        <f>AVERAGE(W133:W135)</f>
        <v>0.42321324523697806</v>
      </c>
    </row>
    <row r="137" spans="1:23" x14ac:dyDescent="0.4">
      <c r="M137" s="9" t="s">
        <v>40</v>
      </c>
      <c r="N137" s="9">
        <f>STDEVP(N133:N135)</f>
        <v>1.2767370151509549</v>
      </c>
      <c r="O137" s="9">
        <f>STDEVP(O133:O135)</f>
        <v>0.66600193573164912</v>
      </c>
      <c r="P137" s="9">
        <f>STDEVP(P133:P135)</f>
        <v>0.48599092187175086</v>
      </c>
      <c r="Q137" s="9">
        <f>STDEVP(Q133:Q135)</f>
        <v>0.33487548384349075</v>
      </c>
      <c r="S137" s="9" t="s">
        <v>40</v>
      </c>
      <c r="T137" s="9">
        <f>STDEVP(T133:T135)</f>
        <v>0.30392437095203512</v>
      </c>
      <c r="U137" s="9">
        <f>STDEVP(U133:U135)</f>
        <v>0.15854026081177444</v>
      </c>
      <c r="V137" s="9">
        <f>STDEVP(V133:V135)</f>
        <v>0.11568904438852497</v>
      </c>
      <c r="W137" s="9">
        <f>STDEVP(W133:W135)</f>
        <v>7.9716354712530552E-2</v>
      </c>
    </row>
    <row r="138" spans="1:23" x14ac:dyDescent="0.4">
      <c r="M138" s="9" t="s">
        <v>41</v>
      </c>
      <c r="N138" s="9">
        <f>N137/SQRT(3)</f>
        <v>0.73712445938176319</v>
      </c>
      <c r="O138" s="9">
        <f t="shared" ref="O138:Q138" si="58">O137/SQRT(3)</f>
        <v>0.3845163968754795</v>
      </c>
      <c r="P138" s="9">
        <f t="shared" si="58"/>
        <v>0.28058698956636974</v>
      </c>
      <c r="Q138" s="9">
        <f t="shared" si="58"/>
        <v>0.19334045074204556</v>
      </c>
      <c r="S138" s="9" t="s">
        <v>41</v>
      </c>
      <c r="T138" s="9">
        <f>T137/SQRT(3)</f>
        <v>0.17547081738244516</v>
      </c>
      <c r="U138" s="9">
        <f t="shared" ref="U138:W138" si="59">U137/SQRT(3)</f>
        <v>9.1533262257071452E-2</v>
      </c>
      <c r="V138" s="9">
        <f t="shared" si="59"/>
        <v>6.6793100920005455E-2</v>
      </c>
      <c r="W138" s="9">
        <f t="shared" si="59"/>
        <v>4.6024258852095212E-2</v>
      </c>
    </row>
    <row r="141" spans="1:23" x14ac:dyDescent="0.2">
      <c r="B141" s="11" t="s">
        <v>84</v>
      </c>
      <c r="H141" s="11" t="s">
        <v>53</v>
      </c>
      <c r="N141" s="9" t="s">
        <v>46</v>
      </c>
      <c r="S141" s="10"/>
      <c r="T141" s="10" t="s">
        <v>46</v>
      </c>
      <c r="U141" s="10"/>
      <c r="W141" s="10"/>
    </row>
    <row r="142" spans="1:23" x14ac:dyDescent="0.2">
      <c r="B142" s="11" t="s">
        <v>35</v>
      </c>
      <c r="C142" s="11" t="s">
        <v>36</v>
      </c>
      <c r="D142" s="11" t="s">
        <v>37</v>
      </c>
      <c r="E142" s="11" t="s">
        <v>38</v>
      </c>
      <c r="F142" s="11"/>
      <c r="H142" s="11" t="s">
        <v>35</v>
      </c>
      <c r="I142" s="11" t="s">
        <v>36</v>
      </c>
      <c r="J142" s="11" t="s">
        <v>37</v>
      </c>
      <c r="K142" s="11" t="s">
        <v>38</v>
      </c>
      <c r="L142" s="11"/>
      <c r="N142" s="11" t="s">
        <v>35</v>
      </c>
      <c r="O142" s="11" t="s">
        <v>36</v>
      </c>
      <c r="P142" s="11" t="s">
        <v>37</v>
      </c>
      <c r="Q142" s="11" t="s">
        <v>38</v>
      </c>
      <c r="S142" s="10"/>
      <c r="T142" s="11" t="s">
        <v>35</v>
      </c>
      <c r="U142" s="11" t="s">
        <v>36</v>
      </c>
      <c r="V142" s="11" t="s">
        <v>37</v>
      </c>
      <c r="W142" s="11" t="s">
        <v>38</v>
      </c>
    </row>
    <row r="143" spans="1:23" x14ac:dyDescent="0.2">
      <c r="A143" s="9">
        <v>1</v>
      </c>
      <c r="B143" s="11">
        <v>21.861410140991211</v>
      </c>
      <c r="C143" s="11">
        <v>22.652067184448242</v>
      </c>
      <c r="D143" s="11">
        <v>22.455043792724609</v>
      </c>
      <c r="E143" s="11">
        <v>22.466064453125</v>
      </c>
      <c r="F143" s="11"/>
      <c r="G143" s="9">
        <v>1</v>
      </c>
      <c r="H143" s="11">
        <v>21.22856330871582</v>
      </c>
      <c r="I143" s="11">
        <v>21.163938522338867</v>
      </c>
      <c r="J143" s="11">
        <v>21.242464065551758</v>
      </c>
      <c r="K143" s="11">
        <v>20.98919677734375</v>
      </c>
      <c r="L143" s="11"/>
      <c r="M143" s="9">
        <v>1</v>
      </c>
      <c r="N143" s="9">
        <f>POWER(2,(H143-B143))*100</f>
        <v>64.490258956750196</v>
      </c>
      <c r="O143" s="9">
        <f t="shared" ref="O143:Q145" si="60">POWER(2,(I143-C143))*100</f>
        <v>35.647463688134557</v>
      </c>
      <c r="P143" s="9">
        <f t="shared" si="60"/>
        <v>43.149635356625154</v>
      </c>
      <c r="Q143" s="9">
        <f t="shared" si="60"/>
        <v>35.926799474252924</v>
      </c>
      <c r="S143" s="9">
        <v>1</v>
      </c>
      <c r="T143" s="9">
        <f>N143/N146</f>
        <v>0.77842331232186823</v>
      </c>
      <c r="U143" s="9">
        <f>O143/N146</f>
        <v>0.43027919578677321</v>
      </c>
      <c r="V143" s="9">
        <f>P143/N146</f>
        <v>0.52083341923484738</v>
      </c>
      <c r="W143" s="9">
        <f>Q143/N146</f>
        <v>0.43365089085200959</v>
      </c>
    </row>
    <row r="144" spans="1:23" x14ac:dyDescent="0.2">
      <c r="A144" s="9">
        <v>2</v>
      </c>
      <c r="B144" s="11">
        <v>21.314510345458984</v>
      </c>
      <c r="C144" s="11">
        <v>22.565618515014648</v>
      </c>
      <c r="D144" s="11">
        <v>22.6590576171875</v>
      </c>
      <c r="E144" s="11">
        <v>23.048067092895508</v>
      </c>
      <c r="F144" s="11"/>
      <c r="G144" s="9">
        <v>2</v>
      </c>
      <c r="H144" s="11">
        <v>21.20979118347168</v>
      </c>
      <c r="I144" s="11">
        <v>21.270463943481445</v>
      </c>
      <c r="J144" s="11">
        <v>20.928400039672852</v>
      </c>
      <c r="K144" s="11">
        <v>21.36866569519043</v>
      </c>
      <c r="L144" s="11"/>
      <c r="M144" s="9">
        <v>2</v>
      </c>
      <c r="N144" s="9">
        <f t="shared" ref="N144:N145" si="61">POWER(2,(H144-B144))*100</f>
        <v>92.998595799205432</v>
      </c>
      <c r="O144" s="9">
        <f t="shared" si="60"/>
        <v>40.749250478029609</v>
      </c>
      <c r="P144" s="9">
        <f t="shared" si="60"/>
        <v>30.131458703238366</v>
      </c>
      <c r="Q144" s="9">
        <f t="shared" si="60"/>
        <v>31.221215326252132</v>
      </c>
      <c r="S144" s="9">
        <v>2</v>
      </c>
      <c r="T144" s="10">
        <f>N144/N146</f>
        <v>1.1225303813999148</v>
      </c>
      <c r="U144" s="10">
        <f>O144/N146</f>
        <v>0.49185981022365127</v>
      </c>
      <c r="V144" s="10">
        <f>P144/N146</f>
        <v>0.3636988014669672</v>
      </c>
      <c r="W144" s="10">
        <f>Q144/N146</f>
        <v>0.37685260134052589</v>
      </c>
    </row>
    <row r="145" spans="1:23" x14ac:dyDescent="0.2">
      <c r="A145" s="9">
        <v>3</v>
      </c>
      <c r="B145" s="11">
        <v>21.053766250610352</v>
      </c>
      <c r="C145" s="11">
        <v>22.480401992797852</v>
      </c>
      <c r="D145" s="11">
        <v>22.3009033203125</v>
      </c>
      <c r="E145" s="11">
        <v>22.494373321533203</v>
      </c>
      <c r="F145" s="11"/>
      <c r="G145" s="9">
        <v>3</v>
      </c>
      <c r="H145" s="11">
        <v>20.918544769287109</v>
      </c>
      <c r="I145" s="11">
        <v>21.076570510864258</v>
      </c>
      <c r="J145" s="11">
        <v>20.804521560668945</v>
      </c>
      <c r="K145" s="11">
        <v>21.238544464111328</v>
      </c>
      <c r="L145" s="11"/>
      <c r="M145" s="9">
        <v>3</v>
      </c>
      <c r="N145" s="9">
        <f t="shared" si="61"/>
        <v>91.053003905971096</v>
      </c>
      <c r="O145" s="9">
        <f t="shared" si="60"/>
        <v>37.792412399497891</v>
      </c>
      <c r="P145" s="9">
        <f t="shared" si="60"/>
        <v>35.444120582989022</v>
      </c>
      <c r="Q145" s="9">
        <f t="shared" si="60"/>
        <v>41.875291620821514</v>
      </c>
      <c r="S145" s="9">
        <v>3</v>
      </c>
      <c r="T145" s="10">
        <f>N145/N146</f>
        <v>1.0990463062782174</v>
      </c>
      <c r="U145" s="10">
        <f>O145/N146</f>
        <v>0.45616958772611593</v>
      </c>
      <c r="V145" s="10">
        <f>P145/N146</f>
        <v>0.42782476288472276</v>
      </c>
      <c r="W145" s="10">
        <f>Q145/N146</f>
        <v>0.50545157881572067</v>
      </c>
    </row>
    <row r="146" spans="1:23" x14ac:dyDescent="0.4">
      <c r="M146" s="9" t="s">
        <v>39</v>
      </c>
      <c r="N146" s="9">
        <f>AVERAGE(N143:N145)</f>
        <v>82.847286220642232</v>
      </c>
      <c r="O146" s="9">
        <f>AVERAGE(O143:O145)</f>
        <v>38.063042188554022</v>
      </c>
      <c r="P146" s="9">
        <f>AVERAGE(P143:P145)</f>
        <v>36.241738214284176</v>
      </c>
      <c r="Q146" s="9">
        <f>AVERAGE(Q143:Q145)</f>
        <v>36.341102140442189</v>
      </c>
      <c r="S146" s="9" t="s">
        <v>39</v>
      </c>
      <c r="T146" s="9">
        <f>AVERAGE(T143:T145)</f>
        <v>1.0000000000000002</v>
      </c>
      <c r="U146" s="9">
        <f>AVERAGE(U143:U145)</f>
        <v>0.45943619791218016</v>
      </c>
      <c r="V146" s="9">
        <f>AVERAGE(V143:V145)</f>
        <v>0.43745232786217914</v>
      </c>
      <c r="W146" s="9">
        <f>AVERAGE(W143:W145)</f>
        <v>0.43865169033608536</v>
      </c>
    </row>
    <row r="147" spans="1:23" x14ac:dyDescent="0.4">
      <c r="M147" s="9" t="s">
        <v>40</v>
      </c>
      <c r="N147" s="9">
        <f>STDEVP(N143:N145)</f>
        <v>13.004657356224669</v>
      </c>
      <c r="O147" s="9">
        <f>STDEVP(O143:O145)</f>
        <v>2.0915683867105304</v>
      </c>
      <c r="P147" s="9">
        <f>STDEVP(P143:P145)</f>
        <v>5.3444910115626518</v>
      </c>
      <c r="Q147" s="9">
        <f>STDEVP(Q143:Q145)</f>
        <v>4.3593631375110435</v>
      </c>
      <c r="S147" s="9" t="s">
        <v>40</v>
      </c>
      <c r="T147" s="9">
        <f>STDEVP(T143:T145)</f>
        <v>0.15697143442441872</v>
      </c>
      <c r="U147" s="9">
        <f>STDEVP(U143:U145)</f>
        <v>2.5246069993652906E-2</v>
      </c>
      <c r="V147" s="9">
        <f>STDEVP(V143:V145)</f>
        <v>6.4510151815099462E-2</v>
      </c>
      <c r="W147" s="9">
        <f>STDEVP(W143:W145)</f>
        <v>5.2619262940019729E-2</v>
      </c>
    </row>
    <row r="148" spans="1:23" x14ac:dyDescent="0.4">
      <c r="M148" s="9" t="s">
        <v>41</v>
      </c>
      <c r="N148" s="9">
        <f>N147/SQRT(3)</f>
        <v>7.5082424253351601</v>
      </c>
      <c r="O148" s="9">
        <f t="shared" ref="O148:Q148" si="62">O147/SQRT(3)</f>
        <v>1.207567571095836</v>
      </c>
      <c r="P148" s="9">
        <f t="shared" si="62"/>
        <v>3.0856433242072323</v>
      </c>
      <c r="Q148" s="9">
        <f t="shared" si="62"/>
        <v>2.5168794809373325</v>
      </c>
      <c r="S148" s="9" t="s">
        <v>41</v>
      </c>
      <c r="T148" s="9">
        <f>T147/SQRT(3)</f>
        <v>9.0627499920019838E-2</v>
      </c>
      <c r="U148" s="9">
        <f t="shared" ref="U148:W148" si="63">U147/SQRT(3)</f>
        <v>1.4575825306815639E-2</v>
      </c>
      <c r="V148" s="9">
        <f t="shared" si="63"/>
        <v>3.7244953515911304E-2</v>
      </c>
      <c r="W148" s="9">
        <f t="shared" si="63"/>
        <v>3.0379745622980091E-2</v>
      </c>
    </row>
    <row r="151" spans="1:23" x14ac:dyDescent="0.2">
      <c r="B151" s="11" t="s">
        <v>85</v>
      </c>
      <c r="H151" s="11" t="s">
        <v>53</v>
      </c>
      <c r="N151" s="9" t="s">
        <v>46</v>
      </c>
      <c r="S151" s="10"/>
      <c r="T151" s="10" t="s">
        <v>46</v>
      </c>
      <c r="U151" s="10"/>
      <c r="W151" s="10"/>
    </row>
    <row r="152" spans="1:23" x14ac:dyDescent="0.2">
      <c r="B152" s="11" t="s">
        <v>35</v>
      </c>
      <c r="C152" s="11" t="s">
        <v>36</v>
      </c>
      <c r="D152" s="11" t="s">
        <v>37</v>
      </c>
      <c r="E152" s="11" t="s">
        <v>38</v>
      </c>
      <c r="F152" s="11"/>
      <c r="H152" s="11" t="s">
        <v>35</v>
      </c>
      <c r="I152" s="11" t="s">
        <v>36</v>
      </c>
      <c r="J152" s="11" t="s">
        <v>37</v>
      </c>
      <c r="K152" s="11" t="s">
        <v>38</v>
      </c>
      <c r="L152" s="11"/>
      <c r="N152" s="11" t="s">
        <v>35</v>
      </c>
      <c r="O152" s="11" t="s">
        <v>36</v>
      </c>
      <c r="P152" s="11" t="s">
        <v>37</v>
      </c>
      <c r="Q152" s="11" t="s">
        <v>38</v>
      </c>
      <c r="S152" s="10"/>
      <c r="T152" s="11" t="s">
        <v>35</v>
      </c>
      <c r="U152" s="11" t="s">
        <v>36</v>
      </c>
      <c r="V152" s="11" t="s">
        <v>37</v>
      </c>
      <c r="W152" s="11" t="s">
        <v>38</v>
      </c>
    </row>
    <row r="153" spans="1:23" x14ac:dyDescent="0.2">
      <c r="A153" s="9">
        <v>1</v>
      </c>
      <c r="B153" s="11">
        <v>23.586757659912109</v>
      </c>
      <c r="C153" s="11">
        <v>24.428335189819336</v>
      </c>
      <c r="D153" s="11">
        <v>24.101415634155273</v>
      </c>
      <c r="E153" s="11">
        <v>24.558279037475586</v>
      </c>
      <c r="F153" s="11"/>
      <c r="G153" s="9">
        <v>1</v>
      </c>
      <c r="H153" s="11">
        <v>21.22856330871582</v>
      </c>
      <c r="I153" s="11">
        <v>21.163938522338867</v>
      </c>
      <c r="J153" s="11">
        <v>21.242464065551758</v>
      </c>
      <c r="K153" s="11">
        <v>20.98919677734375</v>
      </c>
      <c r="L153" s="11"/>
      <c r="M153" s="9">
        <v>1</v>
      </c>
      <c r="N153" s="9">
        <f>POWER(2,(H153-B153))*100</f>
        <v>19.503509431908583</v>
      </c>
      <c r="O153" s="9">
        <f t="shared" ref="O153:Q155" si="64">POWER(2,(I153-C153))*100</f>
        <v>10.40683539418867</v>
      </c>
      <c r="P153" s="9">
        <f t="shared" si="64"/>
        <v>13.783827254859956</v>
      </c>
      <c r="Q153" s="9">
        <f t="shared" si="64"/>
        <v>8.4255678974411108</v>
      </c>
      <c r="S153" s="9">
        <v>1</v>
      </c>
      <c r="T153" s="9">
        <f>N153/N156</f>
        <v>0.95279750710091649</v>
      </c>
      <c r="U153" s="9">
        <f>O153/N156</f>
        <v>0.50840116005841429</v>
      </c>
      <c r="V153" s="9">
        <f>P153/N156</f>
        <v>0.67337605535000589</v>
      </c>
      <c r="W153" s="9">
        <f>Q153/N156</f>
        <v>0.41161105474984289</v>
      </c>
    </row>
    <row r="154" spans="1:23" x14ac:dyDescent="0.2">
      <c r="A154" s="9">
        <v>2</v>
      </c>
      <c r="B154" s="11">
        <v>23.328081130981445</v>
      </c>
      <c r="C154" s="11">
        <v>24.888648986816406</v>
      </c>
      <c r="D154" s="11">
        <v>23.979562759399414</v>
      </c>
      <c r="E154" s="11">
        <v>24.698884963989258</v>
      </c>
      <c r="F154" s="11"/>
      <c r="G154" s="9">
        <v>2</v>
      </c>
      <c r="H154" s="11">
        <v>21.20979118347168</v>
      </c>
      <c r="I154" s="11">
        <v>21.270463943481445</v>
      </c>
      <c r="J154" s="11">
        <v>20.928400039672852</v>
      </c>
      <c r="K154" s="11">
        <v>21.36866569519043</v>
      </c>
      <c r="L154" s="11"/>
      <c r="M154" s="9">
        <v>2</v>
      </c>
      <c r="N154" s="9">
        <f t="shared" ref="N154:N155" si="65">POWER(2,(H154-B154))*100</f>
        <v>23.031975308634753</v>
      </c>
      <c r="O154" s="9">
        <f t="shared" si="64"/>
        <v>8.1436250967238628</v>
      </c>
      <c r="P154" s="9">
        <f t="shared" si="64"/>
        <v>12.064476997241966</v>
      </c>
      <c r="Q154" s="9">
        <f t="shared" si="64"/>
        <v>9.9426947861619919</v>
      </c>
      <c r="S154" s="9">
        <v>2</v>
      </c>
      <c r="T154" s="10">
        <f>N154/N156</f>
        <v>1.1251723047224722</v>
      </c>
      <c r="U154" s="10">
        <f>O154/N156</f>
        <v>0.39783741064715916</v>
      </c>
      <c r="V154" s="10">
        <f>P154/N156</f>
        <v>0.58938129302217657</v>
      </c>
      <c r="W154" s="10">
        <f>Q154/N156</f>
        <v>0.485726675970509</v>
      </c>
    </row>
    <row r="155" spans="1:23" x14ac:dyDescent="0.2">
      <c r="A155" s="9">
        <v>3</v>
      </c>
      <c r="B155" s="11">
        <v>23.324094772338867</v>
      </c>
      <c r="C155" s="11">
        <v>24.05718994140625</v>
      </c>
      <c r="D155" s="11">
        <v>24.135261535644531</v>
      </c>
      <c r="E155" s="11">
        <v>24.669755935668945</v>
      </c>
      <c r="F155" s="11"/>
      <c r="G155" s="9">
        <v>3</v>
      </c>
      <c r="H155" s="11">
        <v>20.918544769287109</v>
      </c>
      <c r="I155" s="11">
        <v>21.076570510864258</v>
      </c>
      <c r="J155" s="11">
        <v>20.804521560668945</v>
      </c>
      <c r="K155" s="11">
        <v>21.238544464111328</v>
      </c>
      <c r="L155" s="11"/>
      <c r="M155" s="9">
        <v>3</v>
      </c>
      <c r="N155" s="9">
        <f t="shared" si="65"/>
        <v>18.873710665263431</v>
      </c>
      <c r="O155" s="9">
        <f t="shared" si="64"/>
        <v>12.669052788865942</v>
      </c>
      <c r="P155" s="9">
        <f t="shared" si="64"/>
        <v>9.9391068564489995</v>
      </c>
      <c r="Q155" s="9">
        <f t="shared" si="64"/>
        <v>9.2704843608393048</v>
      </c>
      <c r="S155" s="9">
        <v>3</v>
      </c>
      <c r="T155" s="10">
        <f>N155/N156</f>
        <v>0.92203018817661098</v>
      </c>
      <c r="U155" s="10">
        <f>O155/N156</f>
        <v>0.61891640356851052</v>
      </c>
      <c r="V155" s="10">
        <f>P155/N156</f>
        <v>0.48555139620877547</v>
      </c>
      <c r="W155" s="10">
        <f>Q155/N156</f>
        <v>0.45288743646180551</v>
      </c>
    </row>
    <row r="156" spans="1:23" x14ac:dyDescent="0.4">
      <c r="M156" s="9" t="s">
        <v>39</v>
      </c>
      <c r="N156" s="9">
        <f>AVERAGE(N153:N155)</f>
        <v>20.469731801935591</v>
      </c>
      <c r="O156" s="9">
        <f>AVERAGE(O153:O155)</f>
        <v>10.406504426592825</v>
      </c>
      <c r="P156" s="9">
        <f>AVERAGE(P153:P155)</f>
        <v>11.92913703618364</v>
      </c>
      <c r="Q156" s="9">
        <f>AVERAGE(Q153:Q155)</f>
        <v>9.2129156814808031</v>
      </c>
      <c r="S156" s="9" t="s">
        <v>39</v>
      </c>
      <c r="T156" s="9">
        <f>AVERAGE(T153:T155)</f>
        <v>0.99999999999999989</v>
      </c>
      <c r="U156" s="9">
        <f>AVERAGE(U153:U155)</f>
        <v>0.50838499142469462</v>
      </c>
      <c r="V156" s="9">
        <f>AVERAGE(V153:V155)</f>
        <v>0.58276958152698588</v>
      </c>
      <c r="W156" s="9">
        <f>AVERAGE(W153:W155)</f>
        <v>0.45007505572738582</v>
      </c>
    </row>
    <row r="157" spans="1:23" x14ac:dyDescent="0.4">
      <c r="M157" s="9" t="s">
        <v>40</v>
      </c>
      <c r="N157" s="9">
        <f>STDEVP(N153:N155)</f>
        <v>1.8299326877116653</v>
      </c>
      <c r="O157" s="9">
        <f>STDEVP(O153:O155)</f>
        <v>1.8474981337575116</v>
      </c>
      <c r="P157" s="9">
        <f>STDEVP(P153:P155)</f>
        <v>1.5725152705742504</v>
      </c>
      <c r="Q157" s="9">
        <f>STDEVP(Q153:Q155)</f>
        <v>0.62070074042826084</v>
      </c>
      <c r="S157" s="9" t="s">
        <v>40</v>
      </c>
      <c r="T157" s="9">
        <f>STDEVP(T153:T155)</f>
        <v>8.9397003606008635E-2</v>
      </c>
      <c r="U157" s="9">
        <f>STDEVP(U153:U155)</f>
        <v>9.0255121641741182E-2</v>
      </c>
      <c r="V157" s="9">
        <f>STDEVP(V153:V155)</f>
        <v>7.6821488712693453E-2</v>
      </c>
      <c r="W157" s="9">
        <f>STDEVP(W153:W155)</f>
        <v>3.0322856519769754E-2</v>
      </c>
    </row>
    <row r="158" spans="1:23" x14ac:dyDescent="0.4">
      <c r="M158" s="9" t="s">
        <v>41</v>
      </c>
      <c r="N158" s="9">
        <f>N157/SQRT(3)</f>
        <v>1.0565121298492255</v>
      </c>
      <c r="O158" s="9">
        <f t="shared" ref="O158:Q158" si="66">O157/SQRT(3)</f>
        <v>1.0666535448522305</v>
      </c>
      <c r="P158" s="9">
        <f t="shared" si="66"/>
        <v>0.90789211477084075</v>
      </c>
      <c r="Q158" s="9">
        <f t="shared" si="66"/>
        <v>0.35836173957245643</v>
      </c>
      <c r="S158" s="9" t="s">
        <v>41</v>
      </c>
      <c r="T158" s="9">
        <f>T157/SQRT(3)</f>
        <v>5.1613384096675034E-2</v>
      </c>
      <c r="U158" s="9">
        <f t="shared" ref="U158:W158" si="67">U157/SQRT(3)</f>
        <v>5.2108818775601695E-2</v>
      </c>
      <c r="V158" s="9">
        <f t="shared" si="67"/>
        <v>4.4352907187821367E-2</v>
      </c>
      <c r="W158" s="9">
        <f t="shared" si="67"/>
        <v>1.7506909374287467E-2</v>
      </c>
    </row>
    <row r="161" spans="1:23" x14ac:dyDescent="0.2">
      <c r="B161" s="11" t="s">
        <v>86</v>
      </c>
      <c r="H161" s="11" t="s">
        <v>53</v>
      </c>
      <c r="N161" s="9" t="s">
        <v>46</v>
      </c>
      <c r="S161" s="10"/>
      <c r="T161" s="10" t="s">
        <v>46</v>
      </c>
      <c r="U161" s="10"/>
      <c r="W161" s="10"/>
    </row>
    <row r="162" spans="1:23" x14ac:dyDescent="0.2">
      <c r="B162" s="11" t="s">
        <v>35</v>
      </c>
      <c r="C162" s="11" t="s">
        <v>36</v>
      </c>
      <c r="D162" s="11" t="s">
        <v>37</v>
      </c>
      <c r="E162" s="11" t="s">
        <v>38</v>
      </c>
      <c r="F162" s="11"/>
      <c r="H162" s="11" t="s">
        <v>35</v>
      </c>
      <c r="I162" s="11" t="s">
        <v>36</v>
      </c>
      <c r="J162" s="11" t="s">
        <v>37</v>
      </c>
      <c r="K162" s="11" t="s">
        <v>38</v>
      </c>
      <c r="L162" s="11"/>
      <c r="N162" s="11" t="s">
        <v>35</v>
      </c>
      <c r="O162" s="11" t="s">
        <v>36</v>
      </c>
      <c r="P162" s="11" t="s">
        <v>37</v>
      </c>
      <c r="Q162" s="11" t="s">
        <v>38</v>
      </c>
      <c r="S162" s="10"/>
      <c r="T162" s="11" t="s">
        <v>35</v>
      </c>
      <c r="U162" s="11" t="s">
        <v>36</v>
      </c>
      <c r="V162" s="11" t="s">
        <v>37</v>
      </c>
      <c r="W162" s="11" t="s">
        <v>38</v>
      </c>
    </row>
    <row r="163" spans="1:23" x14ac:dyDescent="0.2">
      <c r="A163" s="9">
        <v>1</v>
      </c>
      <c r="B163" s="11">
        <v>25.314428329467773</v>
      </c>
      <c r="C163" s="11">
        <v>24.876333236694336</v>
      </c>
      <c r="D163" s="11">
        <v>24.459587097167969</v>
      </c>
      <c r="E163" s="11">
        <v>26.044889450073242</v>
      </c>
      <c r="F163" s="11"/>
      <c r="G163" s="9">
        <v>1</v>
      </c>
      <c r="H163" s="11">
        <v>21.22856330871582</v>
      </c>
      <c r="I163" s="11">
        <v>21.163938522338867</v>
      </c>
      <c r="J163" s="11">
        <v>21.242464065551758</v>
      </c>
      <c r="K163" s="11">
        <v>20.98919677734375</v>
      </c>
      <c r="L163" s="11"/>
      <c r="M163" s="9">
        <v>1</v>
      </c>
      <c r="N163" s="9">
        <f>POWER(2,(H163-B163))*100</f>
        <v>5.8888714017972905</v>
      </c>
      <c r="O163" s="9">
        <f t="shared" ref="O163:Q165" si="68">POWER(2,(I163-C163))*100</f>
        <v>7.6288282082890762</v>
      </c>
      <c r="P163" s="9">
        <f t="shared" si="68"/>
        <v>10.753490796405373</v>
      </c>
      <c r="Q163" s="9">
        <f t="shared" si="68"/>
        <v>3.006663716231067</v>
      </c>
      <c r="S163" s="9">
        <v>1</v>
      </c>
      <c r="T163" s="9">
        <f>N163/N166</f>
        <v>0.9290447059559962</v>
      </c>
      <c r="U163" s="9">
        <f>O163/N166</f>
        <v>1.203545123671</v>
      </c>
      <c r="V163" s="9">
        <f>P163/N166</f>
        <v>1.6965005708730263</v>
      </c>
      <c r="W163" s="9">
        <f>Q163/N166</f>
        <v>0.47433961748628584</v>
      </c>
    </row>
    <row r="164" spans="1:23" x14ac:dyDescent="0.2">
      <c r="A164" s="9">
        <v>2</v>
      </c>
      <c r="B164" s="11">
        <v>25.242956161499023</v>
      </c>
      <c r="C164" s="11">
        <v>25.891712188720703</v>
      </c>
      <c r="D164" s="11">
        <v>24.403491973876953</v>
      </c>
      <c r="E164" s="11">
        <v>26.138067245483398</v>
      </c>
      <c r="F164" s="11"/>
      <c r="G164" s="9">
        <v>2</v>
      </c>
      <c r="H164" s="11">
        <v>21.20979118347168</v>
      </c>
      <c r="I164" s="11">
        <v>21.270463943481445</v>
      </c>
      <c r="J164" s="11">
        <v>20.928400039672852</v>
      </c>
      <c r="K164" s="11">
        <v>21.36866569519043</v>
      </c>
      <c r="L164" s="11"/>
      <c r="M164" s="9">
        <v>2</v>
      </c>
      <c r="N164" s="9">
        <f t="shared" ref="N164:N165" si="69">POWER(2,(H164-B164))*100</f>
        <v>6.1079625298494875</v>
      </c>
      <c r="O164" s="9">
        <f t="shared" si="68"/>
        <v>4.0631762450907587</v>
      </c>
      <c r="P164" s="9">
        <f t="shared" si="68"/>
        <v>8.9927618026456901</v>
      </c>
      <c r="Q164" s="9">
        <f t="shared" si="68"/>
        <v>3.6666298693360773</v>
      </c>
      <c r="S164" s="9">
        <v>2</v>
      </c>
      <c r="T164" s="10">
        <f>N164/N166</f>
        <v>0.96360913074148202</v>
      </c>
      <c r="U164" s="10">
        <f>O164/N166</f>
        <v>0.64101796801262079</v>
      </c>
      <c r="V164" s="10">
        <f>P164/N166</f>
        <v>1.4187230752095252</v>
      </c>
      <c r="W164" s="10">
        <f>Q164/N166</f>
        <v>0.57845771054996242</v>
      </c>
    </row>
    <row r="165" spans="1:23" x14ac:dyDescent="0.2">
      <c r="A165" s="9">
        <v>3</v>
      </c>
      <c r="B165" s="11">
        <v>24.751123428344727</v>
      </c>
      <c r="C165" s="11">
        <v>24.98164176940918</v>
      </c>
      <c r="D165" s="11">
        <v>24.337026596069336</v>
      </c>
      <c r="E165" s="11">
        <v>25.897617340087891</v>
      </c>
      <c r="F165" s="11"/>
      <c r="G165" s="9">
        <v>3</v>
      </c>
      <c r="H165" s="11">
        <v>20.918544769287109</v>
      </c>
      <c r="I165" s="11">
        <v>21.076570510864258</v>
      </c>
      <c r="J165" s="11">
        <v>20.804521560668945</v>
      </c>
      <c r="K165" s="11">
        <v>21.238544464111328</v>
      </c>
      <c r="L165" s="11"/>
      <c r="M165" s="9">
        <v>3</v>
      </c>
      <c r="N165" s="9">
        <f t="shared" si="69"/>
        <v>7.0190585137148815</v>
      </c>
      <c r="O165" s="9">
        <f t="shared" si="68"/>
        <v>6.6750790922477989</v>
      </c>
      <c r="P165" s="9">
        <f t="shared" si="68"/>
        <v>8.6419156793523211</v>
      </c>
      <c r="Q165" s="9">
        <f t="shared" si="68"/>
        <v>3.9580321026815266</v>
      </c>
      <c r="S165" s="9">
        <v>3</v>
      </c>
      <c r="T165" s="10">
        <f>N165/N166</f>
        <v>1.1073461633025219</v>
      </c>
      <c r="U165" s="10">
        <f>O165/N166</f>
        <v>1.0530790145286049</v>
      </c>
      <c r="V165" s="10">
        <f>P165/N166</f>
        <v>1.3633726164864144</v>
      </c>
      <c r="W165" s="10">
        <f>Q165/N166</f>
        <v>0.62443013611706144</v>
      </c>
    </row>
    <row r="166" spans="1:23" x14ac:dyDescent="0.4">
      <c r="M166" s="9" t="s">
        <v>39</v>
      </c>
      <c r="N166" s="9">
        <f>AVERAGE(N163:N165)</f>
        <v>6.3386308151205526</v>
      </c>
      <c r="O166" s="9">
        <f>AVERAGE(O163:O165)</f>
        <v>6.1223611818758776</v>
      </c>
      <c r="P166" s="9">
        <f>AVERAGE(P163:P165)</f>
        <v>9.4627227594677947</v>
      </c>
      <c r="Q166" s="9">
        <f>AVERAGE(Q163:Q165)</f>
        <v>3.5437752294162235</v>
      </c>
      <c r="S166" s="9" t="s">
        <v>39</v>
      </c>
      <c r="T166" s="9">
        <f>AVERAGE(T163:T165)</f>
        <v>1</v>
      </c>
      <c r="U166" s="9">
        <f>AVERAGE(U163:U165)</f>
        <v>0.96588070207074184</v>
      </c>
      <c r="V166" s="9">
        <f>AVERAGE(V163:V165)</f>
        <v>1.4928654208563217</v>
      </c>
      <c r="W166" s="9">
        <f>AVERAGE(W163:W165)</f>
        <v>0.55907582138443657</v>
      </c>
    </row>
    <row r="167" spans="1:23" x14ac:dyDescent="0.4">
      <c r="M167" s="9" t="s">
        <v>40</v>
      </c>
      <c r="N167" s="9">
        <f>STDEVP(N163:N165)</f>
        <v>0.48937825885408015</v>
      </c>
      <c r="O167" s="9">
        <f>STDEVP(O163:O165)</f>
        <v>1.5072251097075584</v>
      </c>
      <c r="P167" s="9">
        <f>STDEVP(P163:P165)</f>
        <v>0.92388124938300864</v>
      </c>
      <c r="Q167" s="9">
        <f>STDEVP(Q163:Q165)</f>
        <v>0.39799112100373729</v>
      </c>
      <c r="S167" s="9" t="s">
        <v>40</v>
      </c>
      <c r="T167" s="9">
        <f>STDEVP(T163:T165)</f>
        <v>7.7205673137909769E-2</v>
      </c>
      <c r="U167" s="9">
        <f>STDEVP(U163:U165)</f>
        <v>0.2377840189260006</v>
      </c>
      <c r="V167" s="9">
        <f>STDEVP(V163:V165)</f>
        <v>0.14575407155424269</v>
      </c>
      <c r="W167" s="9">
        <f>STDEVP(W163:W165)</f>
        <v>6.2788184485258733E-2</v>
      </c>
    </row>
    <row r="168" spans="1:23" x14ac:dyDescent="0.4">
      <c r="M168" s="9" t="s">
        <v>41</v>
      </c>
      <c r="N168" s="9">
        <f>N167/SQRT(3)</f>
        <v>0.28254266948495355</v>
      </c>
      <c r="O168" s="9">
        <f t="shared" ref="O168:Q168" si="70">O167/SQRT(3)</f>
        <v>0.87019682281902211</v>
      </c>
      <c r="P168" s="9">
        <f t="shared" si="70"/>
        <v>0.53340308803052783</v>
      </c>
      <c r="Q168" s="9">
        <f t="shared" si="70"/>
        <v>0.22978028084658866</v>
      </c>
      <c r="S168" s="9" t="s">
        <v>41</v>
      </c>
      <c r="T168" s="9">
        <f>T167/SQRT(3)</f>
        <v>4.4574716169138467E-2</v>
      </c>
      <c r="U168" s="9">
        <f t="shared" ref="U168:W168" si="71">U167/SQRT(3)</f>
        <v>0.13728466733591752</v>
      </c>
      <c r="V168" s="9">
        <f t="shared" si="71"/>
        <v>8.4151152447326003E-2</v>
      </c>
      <c r="W168" s="9">
        <f t="shared" si="71"/>
        <v>3.6250775214492013E-2</v>
      </c>
    </row>
    <row r="169" spans="1:23" x14ac:dyDescent="0.4">
      <c r="S169" s="10"/>
      <c r="T169" s="10"/>
      <c r="U169" s="10"/>
      <c r="V169" s="10"/>
      <c r="W169" s="16"/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7AA9F-F233-4826-85BE-DB46A60FC373}">
  <dimension ref="A1:T31"/>
  <sheetViews>
    <sheetView zoomScale="80" zoomScaleNormal="80" workbookViewId="0"/>
  </sheetViews>
  <sheetFormatPr defaultRowHeight="18.75" x14ac:dyDescent="0.4"/>
  <cols>
    <col min="6" max="6" width="0.75" customWidth="1"/>
    <col min="11" max="11" width="1.125" customWidth="1"/>
    <col min="16" max="16" width="1.75" customWidth="1"/>
  </cols>
  <sheetData>
    <row r="1" spans="1:20" x14ac:dyDescent="0.4">
      <c r="B1" t="s">
        <v>90</v>
      </c>
      <c r="G1" t="s">
        <v>42</v>
      </c>
      <c r="L1" t="s">
        <v>125</v>
      </c>
      <c r="Q1" t="s">
        <v>127</v>
      </c>
    </row>
    <row r="2" spans="1:20" x14ac:dyDescent="0.4">
      <c r="B2" t="s">
        <v>91</v>
      </c>
      <c r="C2" t="s">
        <v>92</v>
      </c>
      <c r="D2" t="s">
        <v>93</v>
      </c>
      <c r="E2" t="s">
        <v>94</v>
      </c>
      <c r="G2" t="s">
        <v>91</v>
      </c>
      <c r="H2" t="s">
        <v>92</v>
      </c>
      <c r="I2" t="s">
        <v>93</v>
      </c>
      <c r="J2" t="s">
        <v>94</v>
      </c>
      <c r="L2" t="s">
        <v>91</v>
      </c>
      <c r="M2" t="s">
        <v>92</v>
      </c>
      <c r="N2" t="s">
        <v>93</v>
      </c>
      <c r="O2" t="s">
        <v>94</v>
      </c>
      <c r="Q2" t="s">
        <v>91</v>
      </c>
      <c r="R2" t="s">
        <v>92</v>
      </c>
      <c r="S2" t="s">
        <v>93</v>
      </c>
      <c r="T2" t="s">
        <v>94</v>
      </c>
    </row>
    <row r="3" spans="1:20" x14ac:dyDescent="0.4">
      <c r="A3" t="s">
        <v>95</v>
      </c>
      <c r="B3">
        <v>0.64150613349546759</v>
      </c>
      <c r="C3">
        <v>0.76419701025184261</v>
      </c>
      <c r="D3">
        <v>1.4108601684256292</v>
      </c>
      <c r="E3">
        <v>1.1834366878270604</v>
      </c>
      <c r="G3">
        <v>1.7688825292109127</v>
      </c>
      <c r="H3">
        <v>0.43233351736655501</v>
      </c>
      <c r="I3">
        <v>0.93572678543445487</v>
      </c>
      <c r="J3">
        <v>0.86305716798807719</v>
      </c>
      <c r="L3">
        <v>0.66137542156215734</v>
      </c>
      <c r="M3">
        <v>0.65234442350497424</v>
      </c>
      <c r="N3">
        <v>1.1634845015397905</v>
      </c>
      <c r="O3">
        <v>1.5227956533930775</v>
      </c>
      <c r="Q3">
        <v>1.7013372901431625</v>
      </c>
      <c r="R3">
        <v>1.3305278871508281</v>
      </c>
      <c r="S3">
        <v>0.58438211108469962</v>
      </c>
      <c r="T3">
        <v>0.38375271162131003</v>
      </c>
    </row>
    <row r="4" spans="1:20" x14ac:dyDescent="0.4">
      <c r="A4" t="s">
        <v>96</v>
      </c>
      <c r="B4">
        <v>0.89282644370432962</v>
      </c>
      <c r="C4">
        <v>0.91528533955386526</v>
      </c>
      <c r="D4">
        <v>1.0586177507255885</v>
      </c>
      <c r="E4">
        <v>1.1332704660162167</v>
      </c>
      <c r="G4">
        <v>1.0839583982758749</v>
      </c>
      <c r="H4">
        <v>0.52887972920284654</v>
      </c>
      <c r="I4">
        <v>1.18071388496866</v>
      </c>
      <c r="J4">
        <v>1.2064479875526186</v>
      </c>
      <c r="L4">
        <v>0.83621317223174318</v>
      </c>
      <c r="M4">
        <v>1.2868039678472172</v>
      </c>
      <c r="N4">
        <v>1.3483338663789601</v>
      </c>
      <c r="O4">
        <v>0.52864899354207973</v>
      </c>
      <c r="Q4">
        <v>0.24808236796812849</v>
      </c>
      <c r="R4">
        <v>1.4513561947065892</v>
      </c>
      <c r="S4">
        <v>1.2313455571445282</v>
      </c>
      <c r="T4">
        <v>1.0692158801807541</v>
      </c>
    </row>
    <row r="5" spans="1:20" x14ac:dyDescent="0.4">
      <c r="A5" t="s">
        <v>97</v>
      </c>
      <c r="B5">
        <v>0.81011325121089828</v>
      </c>
      <c r="C5">
        <v>0.96625554412310122</v>
      </c>
      <c r="D5">
        <v>1.1602280897272685</v>
      </c>
      <c r="E5">
        <v>1.0634031149387317</v>
      </c>
      <c r="G5">
        <v>1.0667453733784933</v>
      </c>
      <c r="H5">
        <v>0.84089134840503899</v>
      </c>
      <c r="I5">
        <v>1.1492691786647076</v>
      </c>
      <c r="J5">
        <v>0.94309409955176038</v>
      </c>
      <c r="L5">
        <v>0.7281397877522281</v>
      </c>
      <c r="M5">
        <v>0.60058982291491136</v>
      </c>
      <c r="N5">
        <v>0.65964807563865491</v>
      </c>
      <c r="O5">
        <v>2.0116223136942057</v>
      </c>
      <c r="Q5">
        <v>0.47526495272042923</v>
      </c>
      <c r="R5">
        <v>0.62634518129290739</v>
      </c>
      <c r="S5">
        <v>1.968464605635259</v>
      </c>
      <c r="T5">
        <v>0.92992526035140477</v>
      </c>
    </row>
    <row r="6" spans="1:20" x14ac:dyDescent="0.4">
      <c r="A6" t="s">
        <v>98</v>
      </c>
      <c r="B6">
        <v>0.69266325844208343</v>
      </c>
      <c r="C6">
        <v>0.70917111050975512</v>
      </c>
      <c r="D6">
        <v>1.2403503761031063</v>
      </c>
      <c r="E6">
        <v>1.3578152549450551</v>
      </c>
      <c r="G6">
        <v>1.3032996070650777</v>
      </c>
      <c r="H6">
        <v>0.48424162503893131</v>
      </c>
      <c r="I6">
        <v>1.5359798253874217</v>
      </c>
      <c r="J6">
        <v>0.67647894250856944</v>
      </c>
      <c r="L6">
        <v>0.39370899450810287</v>
      </c>
      <c r="M6">
        <v>1.282456244497596</v>
      </c>
      <c r="N6">
        <v>0.64598458241073042</v>
      </c>
      <c r="O6">
        <v>1.6778501785835704</v>
      </c>
      <c r="Q6">
        <v>0.42898024301191062</v>
      </c>
      <c r="R6">
        <v>1.1983193718076786</v>
      </c>
      <c r="S6">
        <v>1.5632091478903756</v>
      </c>
      <c r="T6">
        <v>0.8094912372900358</v>
      </c>
    </row>
    <row r="7" spans="1:20" x14ac:dyDescent="0.4">
      <c r="A7" t="s">
        <v>99</v>
      </c>
      <c r="B7">
        <v>0.65871176883383187</v>
      </c>
      <c r="C7">
        <v>0.86943072849115499</v>
      </c>
      <c r="D7">
        <v>1.5084147326553581</v>
      </c>
      <c r="E7">
        <v>0.96344277001965517</v>
      </c>
      <c r="G7">
        <v>1.3863179113168453</v>
      </c>
      <c r="H7">
        <v>1.1247487663223763</v>
      </c>
      <c r="I7">
        <v>0.3015330667627002</v>
      </c>
      <c r="J7">
        <v>1.1874002555980785</v>
      </c>
      <c r="L7">
        <v>0.42412999229348353</v>
      </c>
      <c r="M7">
        <v>0.94380255482314879</v>
      </c>
      <c r="N7">
        <v>1.4628644925088761</v>
      </c>
      <c r="O7">
        <v>1.1692029603744918</v>
      </c>
      <c r="Q7">
        <v>0.67923504509236499</v>
      </c>
      <c r="R7">
        <v>1.573496305644164</v>
      </c>
      <c r="S7">
        <v>0.91974664962975095</v>
      </c>
      <c r="T7">
        <v>0.82752199963372053</v>
      </c>
    </row>
    <row r="8" spans="1:20" x14ac:dyDescent="0.4">
      <c r="A8" t="s">
        <v>100</v>
      </c>
      <c r="B8">
        <v>0.72626355818992372</v>
      </c>
      <c r="C8">
        <v>0.60655365214285317</v>
      </c>
      <c r="D8">
        <v>1.3122757311780182</v>
      </c>
      <c r="E8">
        <v>1.3549070584892049</v>
      </c>
      <c r="G8">
        <v>1.4553622168008193</v>
      </c>
      <c r="H8">
        <v>0.89912246953795438</v>
      </c>
      <c r="I8">
        <v>1.0583003039351488</v>
      </c>
      <c r="J8">
        <v>0.58721500972607732</v>
      </c>
      <c r="L8">
        <v>0.7226693150470086</v>
      </c>
      <c r="M8">
        <v>2.3662691654520122E-3</v>
      </c>
      <c r="N8">
        <v>1.7899428868811706</v>
      </c>
      <c r="O8">
        <v>1.4850215289063684</v>
      </c>
      <c r="Q8">
        <v>0.61123775778451062</v>
      </c>
      <c r="R8">
        <v>0.60397862457264118</v>
      </c>
      <c r="S8">
        <v>1.3485003524847397</v>
      </c>
      <c r="T8">
        <v>1.4362832651581086</v>
      </c>
    </row>
    <row r="9" spans="1:20" x14ac:dyDescent="0.4">
      <c r="A9" t="s">
        <v>101</v>
      </c>
      <c r="B9">
        <v>0.65807482096245695</v>
      </c>
      <c r="C9">
        <v>0.96553315530583306</v>
      </c>
      <c r="D9">
        <v>1.1394868872942117</v>
      </c>
      <c r="E9">
        <v>1.2369051364374981</v>
      </c>
      <c r="G9">
        <v>1.1490067157198531</v>
      </c>
      <c r="H9">
        <v>0.85639905806422967</v>
      </c>
      <c r="I9">
        <v>0.98662225218217037</v>
      </c>
      <c r="J9">
        <v>1.0079719740337465</v>
      </c>
      <c r="L9">
        <v>0.7967429565853329</v>
      </c>
      <c r="M9">
        <v>1.1353514971875329</v>
      </c>
      <c r="N9">
        <v>1.3139822830400754</v>
      </c>
      <c r="O9">
        <v>0.75392326318705871</v>
      </c>
      <c r="Q9">
        <v>0.98955030638995001</v>
      </c>
      <c r="R9">
        <v>0.9607201192333249</v>
      </c>
      <c r="S9">
        <v>0.98975071476258958</v>
      </c>
      <c r="T9">
        <v>1.0599788596141355</v>
      </c>
    </row>
    <row r="10" spans="1:20" x14ac:dyDescent="0.4">
      <c r="A10" t="s">
        <v>102</v>
      </c>
      <c r="B10">
        <v>0.31713701333018324</v>
      </c>
      <c r="C10">
        <v>0.69203050119806175</v>
      </c>
      <c r="D10">
        <v>1.7985384164225287</v>
      </c>
      <c r="E10">
        <v>1.1922940690492265</v>
      </c>
      <c r="G10">
        <v>1.1288578464210972</v>
      </c>
      <c r="H10">
        <v>0.64030886459882796</v>
      </c>
      <c r="I10">
        <v>0.95255101636641148</v>
      </c>
      <c r="J10">
        <v>1.2782822726136631</v>
      </c>
      <c r="L10">
        <v>1.3420280737467611</v>
      </c>
      <c r="M10">
        <v>0.64381269253647611</v>
      </c>
      <c r="N10">
        <v>1.5084965180320271</v>
      </c>
      <c r="O10">
        <v>0.50566271568473609</v>
      </c>
      <c r="Q10">
        <v>0.13992216799073093</v>
      </c>
      <c r="R10">
        <v>0.63581054093953016</v>
      </c>
      <c r="S10">
        <v>1.5500377801299503</v>
      </c>
      <c r="T10">
        <v>1.6742295109397884</v>
      </c>
    </row>
    <row r="11" spans="1:20" x14ac:dyDescent="0.4">
      <c r="A11" t="s">
        <v>61</v>
      </c>
      <c r="B11">
        <v>0.66084773753441728</v>
      </c>
      <c r="C11">
        <v>0.8964009309534734</v>
      </c>
      <c r="D11">
        <v>1.2127156504732701</v>
      </c>
      <c r="E11">
        <v>1.2300356810388395</v>
      </c>
      <c r="G11">
        <v>1.5143416202001305</v>
      </c>
      <c r="H11">
        <v>0.70861481923430869</v>
      </c>
      <c r="I11">
        <v>0.68041159465224044</v>
      </c>
      <c r="J11">
        <v>1.0966319659133197</v>
      </c>
      <c r="L11">
        <v>1.3320803785102369</v>
      </c>
      <c r="M11">
        <v>0.3187591277985824</v>
      </c>
      <c r="N11">
        <v>1.3090736408136368</v>
      </c>
      <c r="O11">
        <v>1.0400868528775442</v>
      </c>
      <c r="Q11">
        <v>0.73698656259538686</v>
      </c>
      <c r="R11">
        <v>1.1901411369544848</v>
      </c>
      <c r="S11">
        <v>1.1677808385327246</v>
      </c>
      <c r="T11">
        <v>0.90509146191740364</v>
      </c>
    </row>
    <row r="12" spans="1:20" x14ac:dyDescent="0.4">
      <c r="A12" t="s">
        <v>103</v>
      </c>
      <c r="B12">
        <v>0.80296193363560098</v>
      </c>
      <c r="C12">
        <v>0.74263280627680173</v>
      </c>
      <c r="D12">
        <v>1.1332779813786547</v>
      </c>
      <c r="E12">
        <v>1.3211272787089425</v>
      </c>
      <c r="G12">
        <v>1.3610792124240523</v>
      </c>
      <c r="H12">
        <v>0.19964414574806841</v>
      </c>
      <c r="I12">
        <v>1.3148480662423108</v>
      </c>
      <c r="J12">
        <v>1.1244285755855683</v>
      </c>
      <c r="L12">
        <v>0.7296900779165818</v>
      </c>
      <c r="M12">
        <v>1.0024445005997786</v>
      </c>
      <c r="N12">
        <v>0.77542798130728219</v>
      </c>
      <c r="O12">
        <v>1.4924374401763572</v>
      </c>
      <c r="Q12">
        <v>0.56062671755930737</v>
      </c>
      <c r="R12">
        <v>1.3739239928208706</v>
      </c>
      <c r="S12">
        <v>1.5369572466677619</v>
      </c>
      <c r="T12">
        <v>0.52849204295205954</v>
      </c>
    </row>
    <row r="13" spans="1:20" x14ac:dyDescent="0.4">
      <c r="A13" t="s">
        <v>104</v>
      </c>
      <c r="B13">
        <v>0.27121764839517792</v>
      </c>
      <c r="C13">
        <v>0.62101887952269463</v>
      </c>
      <c r="D13">
        <v>1.6778810209752559</v>
      </c>
      <c r="E13">
        <v>1.429882451106872</v>
      </c>
      <c r="G13">
        <v>1.7819729635757384</v>
      </c>
      <c r="H13">
        <v>0.69488720176392005</v>
      </c>
      <c r="I13">
        <v>0.63570176501359377</v>
      </c>
      <c r="J13">
        <v>0.88743806964674787</v>
      </c>
      <c r="L13">
        <v>1.1030207001737484</v>
      </c>
      <c r="M13">
        <v>0.67732770487272131</v>
      </c>
      <c r="N13">
        <v>0.44465649947014513</v>
      </c>
      <c r="O13">
        <v>1.7749950954833851</v>
      </c>
      <c r="Q13">
        <v>0.21886550568137075</v>
      </c>
      <c r="R13">
        <v>0.76973847316256749</v>
      </c>
      <c r="S13">
        <v>1.569351009867946</v>
      </c>
      <c r="T13">
        <v>1.4420450112881158</v>
      </c>
    </row>
    <row r="14" spans="1:20" x14ac:dyDescent="0.4">
      <c r="A14" t="s">
        <v>105</v>
      </c>
      <c r="B14">
        <v>0.78226325007655384</v>
      </c>
      <c r="C14">
        <v>0.70575678948008724</v>
      </c>
      <c r="D14">
        <v>1.2380263113862389</v>
      </c>
      <c r="E14">
        <v>1.2739536490571202</v>
      </c>
      <c r="G14">
        <v>1.0455017919791572</v>
      </c>
      <c r="H14">
        <v>0.96616561968960923</v>
      </c>
      <c r="I14">
        <v>0.77821724197541409</v>
      </c>
      <c r="J14">
        <v>1.2101153463558196</v>
      </c>
      <c r="L14">
        <v>1.0369269404612627</v>
      </c>
      <c r="M14">
        <v>0.96058191396958903</v>
      </c>
      <c r="N14">
        <v>1.1225061498200193</v>
      </c>
      <c r="O14">
        <v>0.87998499574912881</v>
      </c>
      <c r="Q14">
        <v>0.68933855295830193</v>
      </c>
      <c r="R14">
        <v>1.2748791487068589</v>
      </c>
      <c r="S14">
        <v>1.0279897102900055</v>
      </c>
      <c r="T14">
        <v>1.0077925880448335</v>
      </c>
    </row>
    <row r="15" spans="1:20" x14ac:dyDescent="0.4">
      <c r="A15" t="s">
        <v>106</v>
      </c>
      <c r="B15">
        <v>0.50346493827212702</v>
      </c>
      <c r="C15">
        <v>0.70374640780694853</v>
      </c>
      <c r="D15">
        <v>1.4655687420924974</v>
      </c>
      <c r="E15">
        <v>1.3272199118284274</v>
      </c>
      <c r="G15">
        <v>0.5268911427443741</v>
      </c>
      <c r="H15">
        <v>1.2575521574816035</v>
      </c>
      <c r="I15">
        <v>1.171066976960097</v>
      </c>
      <c r="J15">
        <v>1.0444897228139254</v>
      </c>
      <c r="L15">
        <v>1.0881174990492068</v>
      </c>
      <c r="M15">
        <v>1.0870218957947377</v>
      </c>
      <c r="N15">
        <v>0.80802611972956062</v>
      </c>
      <c r="O15">
        <v>1.0168344854264957</v>
      </c>
      <c r="Q15">
        <v>0.64768853473196231</v>
      </c>
      <c r="R15">
        <v>1.0689962797640005</v>
      </c>
      <c r="S15">
        <v>0.9721700234347167</v>
      </c>
      <c r="T15">
        <v>1.31114516206932</v>
      </c>
    </row>
    <row r="16" spans="1:20" x14ac:dyDescent="0.4">
      <c r="A16" t="s">
        <v>107</v>
      </c>
      <c r="B16">
        <v>0.68325727409270243</v>
      </c>
      <c r="C16">
        <v>0.82229387379836694</v>
      </c>
      <c r="D16">
        <v>1.2396205082046696</v>
      </c>
      <c r="E16">
        <v>1.2548283439042611</v>
      </c>
      <c r="G16">
        <v>1.4522162546661441</v>
      </c>
      <c r="H16">
        <v>0.69945712894575773</v>
      </c>
      <c r="I16">
        <v>1.2124518176215684</v>
      </c>
      <c r="J16">
        <v>0.63587479876653008</v>
      </c>
      <c r="L16">
        <v>0.71687663391190481</v>
      </c>
      <c r="M16">
        <v>1.1679647910829734</v>
      </c>
      <c r="N16">
        <v>1.002670202443942</v>
      </c>
      <c r="O16">
        <v>1.1124883725611798</v>
      </c>
      <c r="Q16">
        <v>0.48893963139995877</v>
      </c>
      <c r="R16">
        <v>1.3275463014187781</v>
      </c>
      <c r="S16">
        <v>1.2038525587481146</v>
      </c>
      <c r="T16">
        <v>0.97966150843314859</v>
      </c>
    </row>
    <row r="17" spans="1:20" x14ac:dyDescent="0.4">
      <c r="A17" t="s">
        <v>108</v>
      </c>
      <c r="B17">
        <v>0.85304945411835187</v>
      </c>
      <c r="C17">
        <v>0.9426358335659647</v>
      </c>
      <c r="D17">
        <v>1.0450177936003813</v>
      </c>
      <c r="E17">
        <v>1.1592969187153017</v>
      </c>
      <c r="G17">
        <v>1.150857375738026</v>
      </c>
      <c r="H17">
        <v>0.86865358012576865</v>
      </c>
      <c r="I17">
        <v>0.61576678488842207</v>
      </c>
      <c r="J17">
        <v>1.3647222592477828</v>
      </c>
      <c r="L17">
        <v>1.5677798122947626</v>
      </c>
      <c r="M17">
        <v>0.32310678289031419</v>
      </c>
      <c r="N17">
        <v>0.60771238280570139</v>
      </c>
      <c r="O17">
        <v>1.5014010220092218</v>
      </c>
      <c r="Q17">
        <v>0.94444837513626578</v>
      </c>
      <c r="R17">
        <v>0.80754810759610629</v>
      </c>
      <c r="S17">
        <v>1.2188842984530883</v>
      </c>
      <c r="T17">
        <v>1.0291192188145397</v>
      </c>
    </row>
    <row r="18" spans="1:20" x14ac:dyDescent="0.4">
      <c r="A18" t="s">
        <v>109</v>
      </c>
      <c r="B18">
        <v>0.29400292212981421</v>
      </c>
      <c r="C18">
        <v>0.47945402527202835</v>
      </c>
      <c r="D18">
        <v>1.5900901674733463</v>
      </c>
      <c r="E18">
        <v>1.6364528851248112</v>
      </c>
      <c r="G18">
        <v>0.30095575970106431</v>
      </c>
      <c r="H18">
        <v>0.75214789096782719</v>
      </c>
      <c r="I18">
        <v>1.2901569875612087</v>
      </c>
      <c r="J18">
        <v>1.6567393617698996</v>
      </c>
      <c r="L18">
        <v>0.52013282496494184</v>
      </c>
      <c r="M18">
        <v>0.80345371116377939</v>
      </c>
      <c r="N18">
        <v>2.0123549059525785</v>
      </c>
      <c r="O18">
        <v>0.66405855791870083</v>
      </c>
      <c r="Q18">
        <v>0.34565311588200254</v>
      </c>
      <c r="R18">
        <v>0.70367469887977541</v>
      </c>
      <c r="S18">
        <v>2.1222833952877833</v>
      </c>
      <c r="T18">
        <v>0.82838878995043852</v>
      </c>
    </row>
    <row r="19" spans="1:20" x14ac:dyDescent="0.4">
      <c r="A19" t="s">
        <v>110</v>
      </c>
      <c r="B19">
        <v>0.74594784740166409</v>
      </c>
      <c r="C19">
        <v>0.93331167390540093</v>
      </c>
      <c r="D19">
        <v>1.0195668195163279</v>
      </c>
      <c r="E19">
        <v>1.3011736591766068</v>
      </c>
      <c r="G19">
        <v>1.1330564334066262</v>
      </c>
      <c r="H19">
        <v>0.54218425818691784</v>
      </c>
      <c r="I19">
        <v>1.0331848562653723</v>
      </c>
      <c r="J19">
        <v>1.2915744521410835</v>
      </c>
      <c r="L19">
        <v>0.46725650184535444</v>
      </c>
      <c r="M19">
        <v>1.5646226921465622</v>
      </c>
      <c r="N19">
        <v>0.67178964192591339</v>
      </c>
      <c r="O19">
        <v>1.2963311640821698</v>
      </c>
      <c r="Q19">
        <v>0.82572928858401329</v>
      </c>
      <c r="R19">
        <v>1.2040802829543418</v>
      </c>
      <c r="S19">
        <v>0.98513004995045406</v>
      </c>
      <c r="T19">
        <v>0.98506037851119099</v>
      </c>
    </row>
    <row r="20" spans="1:20" x14ac:dyDescent="0.4">
      <c r="A20" t="s">
        <v>111</v>
      </c>
      <c r="B20">
        <v>0.60795172048002877</v>
      </c>
      <c r="C20">
        <v>1.275405084399962</v>
      </c>
      <c r="D20">
        <v>0.60286602695894953</v>
      </c>
      <c r="E20">
        <v>1.5137771681610592</v>
      </c>
      <c r="G20">
        <v>1.4752342456485972</v>
      </c>
      <c r="H20">
        <v>1.7496653596448435</v>
      </c>
      <c r="I20">
        <v>0.4715566493398734</v>
      </c>
      <c r="J20">
        <v>0.30354374536668577</v>
      </c>
      <c r="L20">
        <v>0.96974043002836174</v>
      </c>
      <c r="M20">
        <v>0.7943072204346876</v>
      </c>
      <c r="N20">
        <v>0.52592191413380818</v>
      </c>
      <c r="O20">
        <v>1.7100304354031424</v>
      </c>
      <c r="Q20">
        <v>0.41217814546044479</v>
      </c>
      <c r="R20">
        <v>0.8845277993212648</v>
      </c>
      <c r="S20">
        <v>1.4264467434048913</v>
      </c>
      <c r="T20">
        <v>1.2768473118133992</v>
      </c>
    </row>
    <row r="21" spans="1:20" x14ac:dyDescent="0.4">
      <c r="A21" t="s">
        <v>112</v>
      </c>
      <c r="B21">
        <v>0.53253118354581175</v>
      </c>
      <c r="C21">
        <v>0.59426903532698616</v>
      </c>
      <c r="D21">
        <v>1.6416378247598216</v>
      </c>
      <c r="E21">
        <v>1.2315619563673805</v>
      </c>
      <c r="G21">
        <v>1.1143934596746683</v>
      </c>
      <c r="H21">
        <v>0.77205203060789851</v>
      </c>
      <c r="I21">
        <v>1.3580668514962837</v>
      </c>
      <c r="J21">
        <v>0.75548765822114927</v>
      </c>
      <c r="L21">
        <v>1.805993895110819</v>
      </c>
      <c r="M21">
        <v>1.2698162580057379</v>
      </c>
      <c r="N21">
        <v>0.64966838996619225</v>
      </c>
      <c r="O21">
        <v>0.27452145691725055</v>
      </c>
      <c r="Q21">
        <v>0.39445570539779978</v>
      </c>
      <c r="R21">
        <v>1.0882354718210008</v>
      </c>
      <c r="S21">
        <v>1.5545786911156896</v>
      </c>
      <c r="T21">
        <v>0.96273013166551036</v>
      </c>
    </row>
    <row r="22" spans="1:20" x14ac:dyDescent="0.4">
      <c r="A22" t="s">
        <v>113</v>
      </c>
      <c r="B22">
        <v>0.40974001154189676</v>
      </c>
      <c r="C22">
        <v>0.77715480214859267</v>
      </c>
      <c r="D22">
        <v>1.1609679999038867</v>
      </c>
      <c r="E22">
        <v>1.6521371864056238</v>
      </c>
      <c r="G22" t="s">
        <v>114</v>
      </c>
      <c r="H22" t="s">
        <v>114</v>
      </c>
      <c r="I22" t="s">
        <v>114</v>
      </c>
      <c r="J22" t="s">
        <v>114</v>
      </c>
      <c r="L22" t="s">
        <v>114</v>
      </c>
      <c r="M22" t="s">
        <v>114</v>
      </c>
      <c r="N22" t="s">
        <v>114</v>
      </c>
      <c r="O22" t="s">
        <v>114</v>
      </c>
      <c r="Q22" t="s">
        <v>114</v>
      </c>
      <c r="R22" t="s">
        <v>114</v>
      </c>
      <c r="S22" t="s">
        <v>114</v>
      </c>
      <c r="T22" t="s">
        <v>114</v>
      </c>
    </row>
    <row r="23" spans="1:20" x14ac:dyDescent="0.4">
      <c r="A23" t="s">
        <v>115</v>
      </c>
      <c r="B23">
        <v>0.61027923500091441</v>
      </c>
      <c r="C23">
        <v>0.80467438322064444</v>
      </c>
      <c r="D23">
        <v>1.2625934866582715</v>
      </c>
      <c r="E23">
        <v>1.3224528951201697</v>
      </c>
      <c r="G23">
        <v>1.0328728320273002</v>
      </c>
      <c r="H23">
        <v>0.74323919319003695</v>
      </c>
      <c r="I23">
        <v>1.582224834929759</v>
      </c>
      <c r="J23">
        <v>0.64166313985290369</v>
      </c>
      <c r="L23">
        <v>0.80714802581015743</v>
      </c>
      <c r="M23">
        <v>1.4240331633373213</v>
      </c>
      <c r="N23">
        <v>0.58813203673256464</v>
      </c>
      <c r="O23">
        <v>1.1806867741199567</v>
      </c>
      <c r="Q23">
        <v>0.6416748710539677</v>
      </c>
      <c r="R23">
        <v>1.1575692729242273</v>
      </c>
      <c r="S23">
        <v>1.3654682769858211</v>
      </c>
      <c r="T23">
        <v>0.83528757903598394</v>
      </c>
    </row>
    <row r="24" spans="1:20" x14ac:dyDescent="0.4">
      <c r="A24" t="s">
        <v>116</v>
      </c>
      <c r="B24">
        <v>0.68748769952342714</v>
      </c>
      <c r="C24">
        <v>0.78955350309423533</v>
      </c>
      <c r="D24">
        <v>1.2038166322143731</v>
      </c>
      <c r="E24">
        <v>1.3191421651679645</v>
      </c>
      <c r="G24">
        <v>1.613848260518383</v>
      </c>
      <c r="H24">
        <v>0.85231407642709234</v>
      </c>
      <c r="I24">
        <v>0.52009268335188452</v>
      </c>
      <c r="J24">
        <v>1.0137449797026405</v>
      </c>
      <c r="L24">
        <v>0.90259904903868382</v>
      </c>
      <c r="M24">
        <v>1.5544274468640416</v>
      </c>
      <c r="N24">
        <v>0.63895434547543062</v>
      </c>
      <c r="O24">
        <v>0.90401915862184368</v>
      </c>
      <c r="Q24">
        <v>0.63225041692857409</v>
      </c>
      <c r="R24">
        <v>0.56438708566214391</v>
      </c>
      <c r="S24">
        <v>1.9294336478287255</v>
      </c>
      <c r="T24">
        <v>0.87392884958055628</v>
      </c>
    </row>
    <row r="25" spans="1:20" x14ac:dyDescent="0.4">
      <c r="A25" t="s">
        <v>117</v>
      </c>
      <c r="B25">
        <v>0.56916942019824013</v>
      </c>
      <c r="C25">
        <v>0.84024175934753931</v>
      </c>
      <c r="D25">
        <v>1.3414746459440361</v>
      </c>
      <c r="E25">
        <v>1.2491141745101848</v>
      </c>
      <c r="G25">
        <v>1.6507277205888176</v>
      </c>
      <c r="H25">
        <v>0.71040437430583758</v>
      </c>
      <c r="I25">
        <v>1.2413984687465307</v>
      </c>
      <c r="J25">
        <v>0.39746943635881432</v>
      </c>
      <c r="L25">
        <v>0.66322525971633939</v>
      </c>
      <c r="M25">
        <v>1.9076822938832263</v>
      </c>
      <c r="N25">
        <v>0.40069552353291144</v>
      </c>
      <c r="O25">
        <v>1.0283969228675227</v>
      </c>
      <c r="Q25">
        <v>0.61715101826835839</v>
      </c>
      <c r="R25">
        <v>0.86885082100258615</v>
      </c>
      <c r="S25">
        <v>0.83646518792571067</v>
      </c>
      <c r="T25">
        <v>1.677532972803345</v>
      </c>
    </row>
    <row r="26" spans="1:20" x14ac:dyDescent="0.4">
      <c r="A26" t="s">
        <v>118</v>
      </c>
      <c r="B26">
        <v>0.74950456191758263</v>
      </c>
      <c r="C26">
        <v>0.82846625816717889</v>
      </c>
      <c r="D26">
        <v>1.1888851314708271</v>
      </c>
      <c r="E26">
        <v>1.2331440484444114</v>
      </c>
      <c r="G26">
        <v>1.880050396089628</v>
      </c>
      <c r="H26">
        <v>0.57305847899480611</v>
      </c>
      <c r="I26">
        <v>1.1704148862936761</v>
      </c>
      <c r="J26">
        <v>0.37647623862188989</v>
      </c>
      <c r="L26">
        <v>1.5168599702380758</v>
      </c>
      <c r="M26">
        <v>0.47965640018713174</v>
      </c>
      <c r="N26">
        <v>1.4010967984575762</v>
      </c>
      <c r="O26">
        <v>0.60238683111721625</v>
      </c>
      <c r="Q26">
        <v>0.65121227001261583</v>
      </c>
      <c r="R26">
        <v>1.3375341961730873</v>
      </c>
      <c r="S26">
        <v>0.77953114843413807</v>
      </c>
      <c r="T26">
        <v>1.2317223853801589</v>
      </c>
    </row>
    <row r="27" spans="1:20" x14ac:dyDescent="0.4">
      <c r="A27" t="s">
        <v>119</v>
      </c>
      <c r="B27">
        <v>0.781105860968897</v>
      </c>
      <c r="C27">
        <v>0.85311194830905313</v>
      </c>
      <c r="D27">
        <v>1.1898512711674174</v>
      </c>
      <c r="E27">
        <v>1.1759309195546328</v>
      </c>
      <c r="G27" t="s">
        <v>114</v>
      </c>
      <c r="H27" t="s">
        <v>114</v>
      </c>
      <c r="I27" t="s">
        <v>114</v>
      </c>
      <c r="J27" t="s">
        <v>114</v>
      </c>
      <c r="L27">
        <v>1.5710231778835799</v>
      </c>
      <c r="M27">
        <v>0.72693400504845329</v>
      </c>
      <c r="N27">
        <v>0.85164549275045887</v>
      </c>
      <c r="O27">
        <v>0.85039732431750847</v>
      </c>
      <c r="Q27">
        <v>0.878147828089335</v>
      </c>
      <c r="R27">
        <v>1.2160366490803716</v>
      </c>
      <c r="S27">
        <v>1.110247293868867</v>
      </c>
      <c r="T27">
        <v>0.79556822896142643</v>
      </c>
    </row>
    <row r="28" spans="1:20" x14ac:dyDescent="0.4">
      <c r="A28" t="s">
        <v>120</v>
      </c>
      <c r="B28">
        <v>0.79121442441631273</v>
      </c>
      <c r="C28">
        <v>0.84864354706655432</v>
      </c>
      <c r="D28">
        <v>1.2278854915466901</v>
      </c>
      <c r="E28">
        <v>1.1322565369704429</v>
      </c>
      <c r="G28">
        <v>1.0264385488567473</v>
      </c>
      <c r="H28">
        <v>0.49787140095919408</v>
      </c>
      <c r="I28">
        <v>0.7339977582986088</v>
      </c>
      <c r="J28">
        <v>1.7416922918854496</v>
      </c>
      <c r="L28">
        <v>0.94007680060499943</v>
      </c>
      <c r="M28">
        <v>1.1377439362176043</v>
      </c>
      <c r="N28">
        <v>0.7304604690316906</v>
      </c>
      <c r="O28">
        <v>1.1917187941457055</v>
      </c>
      <c r="Q28">
        <v>0.10967865430173489</v>
      </c>
      <c r="R28">
        <v>0.75124634715353722</v>
      </c>
      <c r="S28">
        <v>1.436796038063713</v>
      </c>
      <c r="T28">
        <v>1.7022789604810147</v>
      </c>
    </row>
    <row r="29" spans="1:20" x14ac:dyDescent="0.4">
      <c r="A29" t="s">
        <v>121</v>
      </c>
      <c r="B29">
        <v>0.71566421232882194</v>
      </c>
      <c r="C29">
        <v>1.0149387037677096</v>
      </c>
      <c r="D29">
        <v>1.155941250271902</v>
      </c>
      <c r="E29">
        <v>1.1134558336315665</v>
      </c>
      <c r="G29">
        <v>0.96410635823913204</v>
      </c>
      <c r="H29">
        <v>0.55568547411812907</v>
      </c>
      <c r="I29">
        <v>1.9988402461844874</v>
      </c>
      <c r="J29">
        <v>0.4813679214582518</v>
      </c>
      <c r="L29">
        <v>0.60626850953522271</v>
      </c>
      <c r="M29">
        <v>1.2806673183760928</v>
      </c>
      <c r="N29">
        <v>1.0710643092054792</v>
      </c>
      <c r="O29">
        <v>1.0419998628832055</v>
      </c>
      <c r="Q29">
        <v>1.4467020124697842</v>
      </c>
      <c r="R29">
        <v>0.31125795854348398</v>
      </c>
      <c r="S29">
        <v>1.2465042490520299</v>
      </c>
      <c r="T29">
        <v>0.9955357799347021</v>
      </c>
    </row>
    <row r="30" spans="1:20" x14ac:dyDescent="0.4">
      <c r="A30" t="s">
        <v>122</v>
      </c>
      <c r="B30">
        <v>0.94846919696274889</v>
      </c>
      <c r="C30">
        <v>1.3949780112569805</v>
      </c>
      <c r="D30">
        <v>0.94533882515246792</v>
      </c>
      <c r="E30">
        <v>0.71121396662780256</v>
      </c>
      <c r="G30">
        <v>1.0162533013372965</v>
      </c>
      <c r="H30">
        <v>0.57481738042978958</v>
      </c>
      <c r="I30">
        <v>0.74625489203188111</v>
      </c>
      <c r="J30">
        <v>1.6626744262010331</v>
      </c>
      <c r="L30">
        <v>0.99326574542231649</v>
      </c>
      <c r="M30">
        <v>1.3430795530114679</v>
      </c>
      <c r="N30">
        <v>0.84450037508745146</v>
      </c>
      <c r="O30">
        <v>0.81915432647876429</v>
      </c>
      <c r="Q30">
        <v>0.96468676201344861</v>
      </c>
      <c r="R30">
        <v>1.199026292274429</v>
      </c>
      <c r="S30">
        <v>0.84034750198488639</v>
      </c>
      <c r="T30">
        <v>0.99593944372723564</v>
      </c>
    </row>
    <row r="31" spans="1:20" x14ac:dyDescent="0.4">
      <c r="A31" t="s">
        <v>123</v>
      </c>
      <c r="B31">
        <v>0.61170126428546889</v>
      </c>
      <c r="C31">
        <v>0.9313236801250524</v>
      </c>
      <c r="D31">
        <v>1.0079606955581364</v>
      </c>
      <c r="E31">
        <v>1.4490143600313428</v>
      </c>
      <c r="G31">
        <v>1.8918160439596392</v>
      </c>
      <c r="H31">
        <v>0.61803200385142221</v>
      </c>
      <c r="I31">
        <v>1.0580074823074368</v>
      </c>
      <c r="J31">
        <v>0.43214446988150212</v>
      </c>
      <c r="L31">
        <v>1.096710656633533</v>
      </c>
      <c r="M31">
        <v>1.0230856062220464</v>
      </c>
      <c r="N31">
        <v>0.75985180393895746</v>
      </c>
      <c r="O31">
        <v>1.1203519332054632</v>
      </c>
      <c r="Q31">
        <v>0.70396191571221478</v>
      </c>
      <c r="R31">
        <v>0.89135940125273294</v>
      </c>
      <c r="S31">
        <v>1.1509337233022994</v>
      </c>
      <c r="T31">
        <v>1.253744959732753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6BDF9-2ED5-4048-8FC2-4A4E871AB09D}">
  <dimension ref="A1:BN83"/>
  <sheetViews>
    <sheetView zoomScale="70" zoomScaleNormal="70" workbookViewId="0">
      <selection activeCell="C1" sqref="C1"/>
    </sheetView>
  </sheetViews>
  <sheetFormatPr defaultRowHeight="18.75" x14ac:dyDescent="0.4"/>
  <cols>
    <col min="63" max="66" width="11.25" bestFit="1" customWidth="1"/>
  </cols>
  <sheetData>
    <row r="1" spans="1:66" x14ac:dyDescent="0.4">
      <c r="A1" s="1" t="s">
        <v>48</v>
      </c>
      <c r="N1" s="27" t="s">
        <v>229</v>
      </c>
      <c r="O1" s="28"/>
      <c r="P1" s="28"/>
      <c r="Q1" s="28"/>
      <c r="R1" s="28"/>
    </row>
    <row r="2" spans="1:66" x14ac:dyDescent="0.4">
      <c r="A2" s="12"/>
      <c r="B2" s="12" t="s">
        <v>128</v>
      </c>
      <c r="C2" s="17" t="s">
        <v>129</v>
      </c>
      <c r="D2" s="12" t="s">
        <v>130</v>
      </c>
      <c r="E2" s="12" t="s">
        <v>131</v>
      </c>
      <c r="F2" s="12" t="s">
        <v>132</v>
      </c>
      <c r="G2" s="12" t="s">
        <v>133</v>
      </c>
      <c r="H2" s="12" t="s">
        <v>134</v>
      </c>
      <c r="I2" s="12" t="s">
        <v>135</v>
      </c>
      <c r="J2" s="12" t="s">
        <v>136</v>
      </c>
      <c r="K2" s="12" t="s">
        <v>137</v>
      </c>
      <c r="L2" s="12" t="s">
        <v>138</v>
      </c>
      <c r="M2" s="12" t="s">
        <v>139</v>
      </c>
      <c r="N2" s="17" t="s">
        <v>140</v>
      </c>
      <c r="O2" s="17" t="s">
        <v>141</v>
      </c>
      <c r="P2" s="17" t="s">
        <v>142</v>
      </c>
      <c r="Q2" s="17" t="s">
        <v>143</v>
      </c>
      <c r="R2" s="17" t="s">
        <v>103</v>
      </c>
      <c r="S2" s="12" t="s">
        <v>144</v>
      </c>
      <c r="T2" s="12" t="s">
        <v>145</v>
      </c>
      <c r="U2" s="12" t="s">
        <v>146</v>
      </c>
      <c r="V2" s="12" t="s">
        <v>110</v>
      </c>
      <c r="W2" s="12"/>
      <c r="X2" s="12" t="s">
        <v>130</v>
      </c>
      <c r="Y2" s="12" t="s">
        <v>131</v>
      </c>
      <c r="Z2" s="12" t="s">
        <v>132</v>
      </c>
      <c r="AA2" s="12" t="s">
        <v>133</v>
      </c>
      <c r="AB2" s="12" t="s">
        <v>134</v>
      </c>
      <c r="AC2" s="12" t="s">
        <v>135</v>
      </c>
      <c r="AD2" s="12" t="s">
        <v>137</v>
      </c>
      <c r="AE2" s="12" t="s">
        <v>138</v>
      </c>
      <c r="AF2" s="12" t="s">
        <v>139</v>
      </c>
      <c r="AG2" s="24" t="s">
        <v>140</v>
      </c>
      <c r="AH2" s="17" t="s">
        <v>141</v>
      </c>
      <c r="AI2" s="17" t="s">
        <v>142</v>
      </c>
      <c r="AJ2" s="17" t="s">
        <v>143</v>
      </c>
      <c r="AK2" s="17" t="s">
        <v>103</v>
      </c>
      <c r="AL2" s="12" t="s">
        <v>144</v>
      </c>
      <c r="AM2" s="12" t="s">
        <v>145</v>
      </c>
      <c r="AN2" s="12" t="s">
        <v>146</v>
      </c>
      <c r="AO2" s="12" t="s">
        <v>110</v>
      </c>
      <c r="AP2" s="12"/>
      <c r="AQ2" s="12" t="s">
        <v>130</v>
      </c>
      <c r="AR2" s="12" t="s">
        <v>131</v>
      </c>
      <c r="AS2" s="12" t="s">
        <v>132</v>
      </c>
      <c r="AT2" s="12" t="s">
        <v>133</v>
      </c>
      <c r="AU2" s="12" t="s">
        <v>134</v>
      </c>
      <c r="AV2" s="12" t="s">
        <v>135</v>
      </c>
      <c r="AW2" s="12" t="s">
        <v>137</v>
      </c>
      <c r="AX2" s="12" t="s">
        <v>138</v>
      </c>
      <c r="AY2" s="12" t="s">
        <v>139</v>
      </c>
      <c r="AZ2" s="12" t="s">
        <v>140</v>
      </c>
      <c r="BA2" s="12" t="s">
        <v>141</v>
      </c>
      <c r="BB2" s="12" t="s">
        <v>142</v>
      </c>
      <c r="BC2" s="12" t="s">
        <v>143</v>
      </c>
      <c r="BD2" s="12" t="s">
        <v>103</v>
      </c>
      <c r="BE2" s="12" t="s">
        <v>144</v>
      </c>
      <c r="BF2" s="12" t="s">
        <v>145</v>
      </c>
      <c r="BG2" s="12" t="s">
        <v>146</v>
      </c>
      <c r="BH2" s="12" t="s">
        <v>110</v>
      </c>
      <c r="BI2" s="12"/>
      <c r="BJ2" s="12"/>
      <c r="BK2" s="12" t="s">
        <v>162</v>
      </c>
      <c r="BL2" s="12" t="s">
        <v>164</v>
      </c>
      <c r="BM2" s="12" t="s">
        <v>166</v>
      </c>
      <c r="BN2" s="12" t="s">
        <v>168</v>
      </c>
    </row>
    <row r="3" spans="1:66" x14ac:dyDescent="0.4">
      <c r="A3" s="12" t="s">
        <v>149</v>
      </c>
      <c r="B3" s="12">
        <v>16.772796630859375</v>
      </c>
      <c r="C3" s="23">
        <v>16.920234680175781</v>
      </c>
      <c r="D3" s="12">
        <v>24.1773681640625</v>
      </c>
      <c r="E3" s="12">
        <v>22.260805130004883</v>
      </c>
      <c r="F3" s="12">
        <v>21.182233810424805</v>
      </c>
      <c r="G3" s="12">
        <v>25.230094909667969</v>
      </c>
      <c r="H3" s="12">
        <v>25.621164321899414</v>
      </c>
      <c r="I3" s="12">
        <v>25.087165832519531</v>
      </c>
      <c r="J3" s="12">
        <v>16.560256958007813</v>
      </c>
      <c r="K3" s="12">
        <v>22.883857727050781</v>
      </c>
      <c r="L3" s="12">
        <v>24.477842330932617</v>
      </c>
      <c r="M3" s="12">
        <v>23.383182525634766</v>
      </c>
      <c r="N3" s="23">
        <v>28.924434661865234</v>
      </c>
      <c r="O3" s="23">
        <v>24.922534942626953</v>
      </c>
      <c r="P3" s="23">
        <v>24.121837615966797</v>
      </c>
      <c r="Q3" s="23">
        <v>26.623245239257813</v>
      </c>
      <c r="R3" s="23">
        <v>23.679924011230469</v>
      </c>
      <c r="S3" s="12">
        <v>22.663341522216797</v>
      </c>
      <c r="T3" s="12">
        <v>26.09229850769043</v>
      </c>
      <c r="U3" s="12">
        <v>24.646543502807617</v>
      </c>
      <c r="V3" s="12">
        <v>23.807579040527344</v>
      </c>
      <c r="W3" s="12"/>
      <c r="X3" s="12">
        <f t="shared" ref="X3:AC3" si="0">POWER(2,($B$3-D3))*100</f>
        <v>0.59020361260590459</v>
      </c>
      <c r="Y3" s="12">
        <f t="shared" si="0"/>
        <v>2.2281520569453277</v>
      </c>
      <c r="Z3" s="12">
        <f t="shared" si="0"/>
        <v>4.7057315153513368</v>
      </c>
      <c r="AA3" s="12">
        <f t="shared" si="0"/>
        <v>0.28451131032122734</v>
      </c>
      <c r="AB3" s="12">
        <f t="shared" si="0"/>
        <v>0.21695812170211562</v>
      </c>
      <c r="AC3" s="12">
        <f t="shared" si="0"/>
        <v>0.31414161728803447</v>
      </c>
      <c r="AD3" s="12">
        <f>POWER(2,($B$3-K3))*100</f>
        <v>1.4467293918609028</v>
      </c>
      <c r="AE3" s="12">
        <f>POWER(2,($B$3-L3))*100</f>
        <v>0.47923676327536024</v>
      </c>
      <c r="AF3" s="12">
        <f>POWER(2,($B$3-M3))*100</f>
        <v>1.0234710501920872</v>
      </c>
      <c r="AG3" s="12">
        <f>POWER(2,($C$3-N3))*100</f>
        <v>2.4343091503492252E-2</v>
      </c>
      <c r="AH3" s="23">
        <f>POWER(2,($C$3-O3))*100</f>
        <v>0.39000267577359382</v>
      </c>
      <c r="AI3" s="23">
        <f>POWER(2,($C$3-P3))*100</f>
        <v>0.67936238863366694</v>
      </c>
      <c r="AJ3" s="23">
        <f>POWER(2,($C$3-Q3))*100</f>
        <v>0.11997831918486115</v>
      </c>
      <c r="AK3" s="23">
        <f>POWER(2,($C$3-R3))*100</f>
        <v>0.92284922105515499</v>
      </c>
      <c r="AL3" s="12">
        <f>POWER(2,($B$3-S3))*100</f>
        <v>1.6856573435266222</v>
      </c>
      <c r="AM3" s="12">
        <f>POWER(2,($B$3-T3))*100</f>
        <v>0.15651299079682998</v>
      </c>
      <c r="AN3" s="12">
        <f>POWER(2,($B$3-U3))*100</f>
        <v>0.42634975060602509</v>
      </c>
      <c r="AO3" s="12">
        <f>POWER(2,($B$3-V3))*100</f>
        <v>0.76263982739236058</v>
      </c>
      <c r="AP3" s="12"/>
      <c r="AQ3" s="12">
        <f t="shared" ref="AQ3:BH3" si="1">X3/X16</f>
        <v>1.1377935648512247</v>
      </c>
      <c r="AR3" s="12">
        <f t="shared" si="1"/>
        <v>1.0920401735544991</v>
      </c>
      <c r="AS3" s="12">
        <f t="shared" si="1"/>
        <v>0.98405119904272365</v>
      </c>
      <c r="AT3" s="12">
        <f t="shared" si="1"/>
        <v>1.2693343804430701</v>
      </c>
      <c r="AU3" s="12">
        <f t="shared" si="1"/>
        <v>0.79152071004072244</v>
      </c>
      <c r="AV3" s="12">
        <f t="shared" si="1"/>
        <v>1.0750850509977312</v>
      </c>
      <c r="AW3" s="12">
        <f t="shared" si="1"/>
        <v>1.4681854590646275</v>
      </c>
      <c r="AX3" s="12">
        <f t="shared" si="1"/>
        <v>1.1084610005895668</v>
      </c>
      <c r="AY3" s="12">
        <f t="shared" si="1"/>
        <v>0.91627788611102823</v>
      </c>
      <c r="AZ3" s="12">
        <f t="shared" si="1"/>
        <v>8.0126350263927643E-2</v>
      </c>
      <c r="BA3" s="12">
        <f t="shared" si="1"/>
        <v>0.60402743698310624</v>
      </c>
      <c r="BB3" s="12">
        <f t="shared" si="1"/>
        <v>0.93935784654267362</v>
      </c>
      <c r="BC3" s="12">
        <f t="shared" si="1"/>
        <v>0.8774199117745396</v>
      </c>
      <c r="BD3" s="12">
        <f t="shared" si="1"/>
        <v>0.90190425818034003</v>
      </c>
      <c r="BE3" s="12">
        <f t="shared" si="1"/>
        <v>0.96106129355407088</v>
      </c>
      <c r="BF3" s="12">
        <f t="shared" si="1"/>
        <v>0.73909952825861402</v>
      </c>
      <c r="BG3" s="12">
        <f t="shared" si="1"/>
        <v>1.07298755044521</v>
      </c>
      <c r="BH3" s="12">
        <f t="shared" si="1"/>
        <v>1.6102184651424671</v>
      </c>
      <c r="BI3" s="12"/>
      <c r="BJ3" s="12" t="s">
        <v>130</v>
      </c>
      <c r="BK3" s="25">
        <v>0.8978093945088319</v>
      </c>
      <c r="BL3" s="25">
        <v>0.96949972811144269</v>
      </c>
      <c r="BM3" s="25">
        <v>1.1036081222510006</v>
      </c>
      <c r="BN3" s="25">
        <v>1.029082755128724</v>
      </c>
    </row>
    <row r="4" spans="1:66" x14ac:dyDescent="0.4">
      <c r="A4" s="12" t="s">
        <v>150</v>
      </c>
      <c r="B4" s="12">
        <v>16.328161239624023</v>
      </c>
      <c r="C4" s="23">
        <v>16.581937789916992</v>
      </c>
      <c r="D4" s="12">
        <v>24.345296859741211</v>
      </c>
      <c r="E4" s="12">
        <v>22.377506256103516</v>
      </c>
      <c r="F4" s="12">
        <v>21.488616943359375</v>
      </c>
      <c r="G4" s="12">
        <v>25.288171768188477</v>
      </c>
      <c r="H4" s="12">
        <v>25.130895614624023</v>
      </c>
      <c r="I4" s="12">
        <v>25.168914794921875</v>
      </c>
      <c r="J4" s="12">
        <v>17.333063125610352</v>
      </c>
      <c r="K4" s="12">
        <v>23.216070175170898</v>
      </c>
      <c r="L4" s="12">
        <v>24.685258865356445</v>
      </c>
      <c r="M4" s="12">
        <v>23.326473236083984</v>
      </c>
      <c r="N4" s="23">
        <v>28.789373397827148</v>
      </c>
      <c r="O4" s="23">
        <v>24.876655578613281</v>
      </c>
      <c r="P4" s="23">
        <v>24.277107238769531</v>
      </c>
      <c r="Q4" s="23">
        <v>26.480920791625977</v>
      </c>
      <c r="R4" s="23">
        <v>23.635385513305664</v>
      </c>
      <c r="S4" s="12">
        <v>22.496206283569336</v>
      </c>
      <c r="T4" s="12">
        <v>25.816671371459961</v>
      </c>
      <c r="U4" s="12">
        <v>24.829435348510742</v>
      </c>
      <c r="V4" s="12">
        <v>23.304008483886719</v>
      </c>
      <c r="W4" s="12"/>
      <c r="X4" s="12">
        <f t="shared" ref="X4:AC4" si="2">POWER(2,($B$4-D4))*100</f>
        <v>0.38601279389424248</v>
      </c>
      <c r="Y4" s="12">
        <f t="shared" si="2"/>
        <v>1.5099608805654965</v>
      </c>
      <c r="Z4" s="12">
        <f t="shared" si="2"/>
        <v>2.7960700131859606</v>
      </c>
      <c r="AA4" s="12">
        <f t="shared" si="2"/>
        <v>0.20080201634147191</v>
      </c>
      <c r="AB4" s="12">
        <f t="shared" si="2"/>
        <v>0.22393032440855004</v>
      </c>
      <c r="AC4" s="12">
        <f t="shared" si="2"/>
        <v>0.21810619213940063</v>
      </c>
      <c r="AD4" s="12">
        <f>POWER(2,($B$4-K4))*100</f>
        <v>0.84437001619917729</v>
      </c>
      <c r="AE4" s="12">
        <f>POWER(2,($B$4-L4))*100</f>
        <v>0.30497408568473039</v>
      </c>
      <c r="AF4" s="12">
        <f>POWER(2,($B$4-M4))*100</f>
        <v>0.78216462472845172</v>
      </c>
      <c r="AG4" s="12">
        <f t="shared" ref="AG4:AG14" si="3">POWER(2,($C$3-N4))*100</f>
        <v>2.6732109000125313E-2</v>
      </c>
      <c r="AH4" s="23">
        <f>POWER(2,($C$4-O4))*100</f>
        <v>0.31844991700480668</v>
      </c>
      <c r="AI4" s="23">
        <f>POWER(2,($C$4-P4))*100</f>
        <v>0.48252872735537944</v>
      </c>
      <c r="AJ4" s="23">
        <f>POWER(2,($C$4-Q4))*100</f>
        <v>0.10473918492418773</v>
      </c>
      <c r="AK4" s="23">
        <f>POWER(2,($C$4-R4))*100</f>
        <v>0.752836492115594</v>
      </c>
      <c r="AL4" s="12">
        <f>POWER(2,($B$4-S4))*100</f>
        <v>1.3906999119801327</v>
      </c>
      <c r="AM4" s="12">
        <f>POWER(2,($B$4-T4))*100</f>
        <v>0.13921109071089172</v>
      </c>
      <c r="AN4" s="12">
        <f>POWER(2,($B$4-U4))*100</f>
        <v>0.27596975744206004</v>
      </c>
      <c r="AO4" s="12">
        <f>POWER(2,($B$4-V4))*100</f>
        <v>0.79443932604671352</v>
      </c>
      <c r="AP4" s="12"/>
      <c r="AQ4" s="12">
        <f t="shared" ref="AQ4:BH4" si="4">X4/X16</f>
        <v>0.74415483650449843</v>
      </c>
      <c r="AR4" s="12">
        <f t="shared" si="4"/>
        <v>0.74004731271969437</v>
      </c>
      <c r="AS4" s="12">
        <f t="shared" si="4"/>
        <v>0.5847074020493962</v>
      </c>
      <c r="AT4" s="12">
        <f t="shared" si="4"/>
        <v>0.89586914037527665</v>
      </c>
      <c r="AU4" s="12">
        <f t="shared" si="4"/>
        <v>0.8169571527673144</v>
      </c>
      <c r="AV4" s="12">
        <f t="shared" si="4"/>
        <v>0.74642356757243278</v>
      </c>
      <c r="AW4" s="12">
        <f t="shared" si="4"/>
        <v>0.85689264822303923</v>
      </c>
      <c r="AX4" s="12">
        <f t="shared" si="4"/>
        <v>0.70539638457942422</v>
      </c>
      <c r="AY4" s="12">
        <f t="shared" si="4"/>
        <v>0.70024467111454047</v>
      </c>
      <c r="AZ4" s="12">
        <f t="shared" si="4"/>
        <v>8.7989905831403967E-2</v>
      </c>
      <c r="BA4" s="12">
        <f t="shared" si="4"/>
        <v>0.49320812169904615</v>
      </c>
      <c r="BB4" s="12">
        <f t="shared" si="4"/>
        <v>0.66719493720448175</v>
      </c>
      <c r="BC4" s="12">
        <f t="shared" si="4"/>
        <v>0.76597377776162368</v>
      </c>
      <c r="BD4" s="12">
        <f t="shared" si="4"/>
        <v>0.73575013389107469</v>
      </c>
      <c r="BE4" s="12">
        <f t="shared" si="4"/>
        <v>0.79289415579379885</v>
      </c>
      <c r="BF4" s="12">
        <f t="shared" si="4"/>
        <v>0.6573949609483225</v>
      </c>
      <c r="BG4" s="12">
        <f t="shared" si="4"/>
        <v>0.69452864371050516</v>
      </c>
      <c r="BH4" s="12">
        <f t="shared" si="4"/>
        <v>1.6773591232570464</v>
      </c>
      <c r="BI4" s="12"/>
      <c r="BJ4" s="12" t="s">
        <v>131</v>
      </c>
      <c r="BK4" s="26">
        <v>0.84272782888563869</v>
      </c>
      <c r="BL4" s="26">
        <v>1.3328173642182906</v>
      </c>
      <c r="BM4" s="26">
        <v>0.82642073207292244</v>
      </c>
      <c r="BN4" s="26">
        <v>0.99803407482314821</v>
      </c>
    </row>
    <row r="5" spans="1:66" x14ac:dyDescent="0.4">
      <c r="A5" s="12" t="s">
        <v>151</v>
      </c>
      <c r="B5" s="12">
        <v>16.76971435546875</v>
      </c>
      <c r="C5" s="23">
        <v>16.802427291870117</v>
      </c>
      <c r="D5" s="12">
        <v>24.661897659301758</v>
      </c>
      <c r="E5" s="12">
        <v>22.907390594482422</v>
      </c>
      <c r="F5" s="12">
        <v>22.403066635131836</v>
      </c>
      <c r="G5" s="12">
        <v>25.525794982910156</v>
      </c>
      <c r="H5" s="12">
        <v>25.576412200927734</v>
      </c>
      <c r="I5" s="12">
        <v>25.412376403808594</v>
      </c>
      <c r="J5" s="12">
        <v>16.718837738037109</v>
      </c>
      <c r="K5" s="12">
        <v>23.329658508300781</v>
      </c>
      <c r="L5" s="12">
        <v>24.889801025390625</v>
      </c>
      <c r="M5" s="12">
        <v>23.177858352661133</v>
      </c>
      <c r="N5" s="23">
        <v>28.434131622314453</v>
      </c>
      <c r="O5" s="23">
        <v>24.983762741088867</v>
      </c>
      <c r="P5" s="23">
        <v>24.342330932617188</v>
      </c>
      <c r="Q5" s="23">
        <v>26.432174682617188</v>
      </c>
      <c r="R5" s="23">
        <v>23.786561965942383</v>
      </c>
      <c r="S5" s="12">
        <v>22.71351432800293</v>
      </c>
      <c r="T5" s="12">
        <v>26.664085388183594</v>
      </c>
      <c r="U5" s="12">
        <v>25.034048080444336</v>
      </c>
      <c r="V5" s="12">
        <v>23.547824859619141</v>
      </c>
      <c r="W5" s="12"/>
      <c r="X5" s="12">
        <f t="shared" ref="X5:AC5" si="5">POWER(2,($B$5-D5))*100</f>
        <v>0.42093602371223399</v>
      </c>
      <c r="Y5" s="12">
        <f t="shared" si="5"/>
        <v>1.4202845029370843</v>
      </c>
      <c r="Z5" s="12">
        <f t="shared" si="5"/>
        <v>2.014614649644741</v>
      </c>
      <c r="AA5" s="12">
        <f t="shared" si="5"/>
        <v>0.23129012279102695</v>
      </c>
      <c r="AB5" s="12">
        <f t="shared" si="5"/>
        <v>0.22331597199223324</v>
      </c>
      <c r="AC5" s="12">
        <f t="shared" si="5"/>
        <v>0.25020701460500194</v>
      </c>
      <c r="AD5" s="12">
        <f>POWER(2,($B$5-K5))*100</f>
        <v>1.0598881586204161</v>
      </c>
      <c r="AE5" s="12">
        <f>POWER(2,($B$5-L5))*100</f>
        <v>0.35942670781296193</v>
      </c>
      <c r="AF5" s="12">
        <f>POWER(2,($B$5-M5))*100</f>
        <v>1.1774878656937828</v>
      </c>
      <c r="AG5" s="12">
        <f t="shared" si="3"/>
        <v>3.4195712211267139E-2</v>
      </c>
      <c r="AH5" s="23">
        <f>POWER(2,($C$5-O5))*100</f>
        <v>0.34448683162736143</v>
      </c>
      <c r="AI5" s="23">
        <f>POWER(2,($C$5-P5))*100</f>
        <v>0.5373569121954388</v>
      </c>
      <c r="AJ5" s="23">
        <f>POWER(2,($C$5-Q5))*100</f>
        <v>0.12622843119864799</v>
      </c>
      <c r="AK5" s="23">
        <f>POWER(2,($C$5-R5))*100</f>
        <v>0.78988882442828745</v>
      </c>
      <c r="AL5" s="12">
        <f>POWER(2,($B$5-S5))*100</f>
        <v>1.6245680957345652</v>
      </c>
      <c r="AM5" s="12">
        <f>POWER(2,($B$5-T5))*100</f>
        <v>0.1050745481089919</v>
      </c>
      <c r="AN5" s="12">
        <f>POWER(2,($B$5-U5))*100</f>
        <v>0.32522779493364157</v>
      </c>
      <c r="AO5" s="12">
        <f>POWER(2,($B$5-V5))*100</f>
        <v>0.91114065307267977</v>
      </c>
      <c r="AP5" s="12"/>
      <c r="AQ5" s="12">
        <f t="shared" ref="AQ5:BH5" si="6">X5/X16</f>
        <v>0.81147978217077243</v>
      </c>
      <c r="AR5" s="12">
        <f t="shared" si="6"/>
        <v>0.69609600038272268</v>
      </c>
      <c r="AS5" s="12">
        <f t="shared" si="6"/>
        <v>0.42129134548466241</v>
      </c>
      <c r="AT5" s="12">
        <f t="shared" si="6"/>
        <v>1.0318904523833461</v>
      </c>
      <c r="AU5" s="12">
        <f t="shared" si="6"/>
        <v>0.8147158323827014</v>
      </c>
      <c r="AV5" s="12">
        <f t="shared" si="6"/>
        <v>0.85628202776447115</v>
      </c>
      <c r="AW5" s="12">
        <f t="shared" si="6"/>
        <v>1.0756070841414773</v>
      </c>
      <c r="AX5" s="12">
        <f t="shared" si="6"/>
        <v>0.83134375054622145</v>
      </c>
      <c r="AY5" s="12">
        <f t="shared" si="6"/>
        <v>1.0541637619322932</v>
      </c>
      <c r="AZ5" s="12">
        <f t="shared" si="6"/>
        <v>0.11255668220165799</v>
      </c>
      <c r="BA5" s="12">
        <f t="shared" si="6"/>
        <v>0.53353351376261138</v>
      </c>
      <c r="BB5" s="12">
        <f t="shared" si="6"/>
        <v>0.74300614857399128</v>
      </c>
      <c r="BC5" s="12">
        <f t="shared" si="6"/>
        <v>0.92312794276694077</v>
      </c>
      <c r="BD5" s="12">
        <f t="shared" si="6"/>
        <v>0.77196152739490465</v>
      </c>
      <c r="BE5" s="12">
        <f t="shared" si="6"/>
        <v>0.92623184750399212</v>
      </c>
      <c r="BF5" s="12">
        <f t="shared" si="6"/>
        <v>0.49619235147167029</v>
      </c>
      <c r="BG5" s="12">
        <f t="shared" si="6"/>
        <v>0.81849555330222734</v>
      </c>
      <c r="BH5" s="12">
        <f t="shared" si="6"/>
        <v>1.9237593569379485</v>
      </c>
      <c r="BI5" s="12"/>
      <c r="BJ5" s="12" t="s">
        <v>132</v>
      </c>
      <c r="BK5" s="26">
        <v>0.66334998219226071</v>
      </c>
      <c r="BL5" s="26">
        <v>0.69123807371965196</v>
      </c>
      <c r="BM5" s="26">
        <v>1.3994152218250526</v>
      </c>
      <c r="BN5" s="26">
        <v>1.245996722263035</v>
      </c>
    </row>
    <row r="6" spans="1:66" x14ac:dyDescent="0.4">
      <c r="A6" s="12" t="s">
        <v>152</v>
      </c>
      <c r="B6" s="12">
        <v>16.454654693603516</v>
      </c>
      <c r="C6" s="23">
        <v>16.691448211669922</v>
      </c>
      <c r="D6" s="12">
        <v>24.090459823608398</v>
      </c>
      <c r="E6" s="12">
        <v>21.873628616333008</v>
      </c>
      <c r="F6" s="12">
        <v>21.853309631347656</v>
      </c>
      <c r="G6" s="12">
        <v>25.379421234130859</v>
      </c>
      <c r="H6" s="12">
        <v>24.636516571044922</v>
      </c>
      <c r="I6" s="12">
        <v>24.529172897338867</v>
      </c>
      <c r="J6" s="12">
        <v>17.128528594970703</v>
      </c>
      <c r="K6" s="12">
        <v>22.764148712158203</v>
      </c>
      <c r="L6" s="12">
        <v>23.945844650268555</v>
      </c>
      <c r="M6" s="12">
        <v>21.840583801269531</v>
      </c>
      <c r="N6" s="23">
        <v>22.458160400390625</v>
      </c>
      <c r="O6" s="23">
        <v>22.276538848876953</v>
      </c>
      <c r="P6" s="23">
        <v>23.076143264770508</v>
      </c>
      <c r="Q6" s="23">
        <v>25.528120040893555</v>
      </c>
      <c r="R6" s="23">
        <v>22.743583679199219</v>
      </c>
      <c r="S6" s="12">
        <v>21.530496597290039</v>
      </c>
      <c r="T6" s="12">
        <v>23.598611831665039</v>
      </c>
      <c r="U6" s="12">
        <v>24.052438735961914</v>
      </c>
      <c r="V6" s="12">
        <v>23.555604934692383</v>
      </c>
      <c r="W6" s="12"/>
      <c r="X6" s="12">
        <f t="shared" ref="X6:AC6" si="7">POWER(2,($B$6-D6))*100</f>
        <v>0.50279808488173072</v>
      </c>
      <c r="Y6" s="12">
        <f t="shared" si="7"/>
        <v>2.3373637458125711</v>
      </c>
      <c r="Z6" s="12">
        <f t="shared" si="7"/>
        <v>2.3705161993759942</v>
      </c>
      <c r="AA6" s="12">
        <f t="shared" si="7"/>
        <v>0.20576787236332056</v>
      </c>
      <c r="AB6" s="12">
        <f t="shared" si="7"/>
        <v>0.34436115398709577</v>
      </c>
      <c r="AC6" s="12">
        <f t="shared" si="7"/>
        <v>0.3709606297377458</v>
      </c>
      <c r="AD6" s="12">
        <f>POWER(2,($B$6-K6))*100</f>
        <v>1.2608198655048648</v>
      </c>
      <c r="AE6" s="12">
        <f>POWER(2,($B$6-L6))*100</f>
        <v>0.55581097724759243</v>
      </c>
      <c r="AF6" s="24">
        <f>POWER(2,($B$6-M6))*100</f>
        <v>2.3915187163717948</v>
      </c>
      <c r="AG6" s="12">
        <f t="shared" si="3"/>
        <v>2.1523765136508364</v>
      </c>
      <c r="AH6" s="17">
        <f>POWER(2,($C$6-O6))*100</f>
        <v>2.0831483052088364</v>
      </c>
      <c r="AI6" s="17">
        <f>POWER(2,($C$6-P6))*100</f>
        <v>1.1967826261306194</v>
      </c>
      <c r="AJ6" s="17">
        <f>POWER(2,($C$6-Q6))*100</f>
        <v>0.21872413997893764</v>
      </c>
      <c r="AK6" s="17">
        <f>POWER(2,($C$6-R6))*100</f>
        <v>1.5070431470207057</v>
      </c>
      <c r="AL6" s="24">
        <f>POWER(2,($B$6-S6))*100</f>
        <v>2.9649633796002881</v>
      </c>
      <c r="AM6" s="24">
        <f>POWER(2,($B$6-T6))*100</f>
        <v>0.7070573052274326</v>
      </c>
      <c r="AN6" s="12">
        <f>POWER(2,($B$6-U6))*100</f>
        <v>0.51622508288180069</v>
      </c>
      <c r="AO6" s="12">
        <f>POWER(2,($B$6-V6))*100</f>
        <v>0.72845206658863737</v>
      </c>
      <c r="AP6" s="12"/>
      <c r="AQ6" s="12">
        <f t="shared" ref="AQ6:BH6" si="8">X6/X16</f>
        <v>0.96929333060512324</v>
      </c>
      <c r="AR6" s="12">
        <f t="shared" si="8"/>
        <v>1.1455659422707816</v>
      </c>
      <c r="AS6" s="12">
        <f t="shared" si="8"/>
        <v>0.49571661722226068</v>
      </c>
      <c r="AT6" s="12">
        <f t="shared" si="8"/>
        <v>0.91802408307244387</v>
      </c>
      <c r="AU6" s="12">
        <f t="shared" si="8"/>
        <v>1.2563207266725278</v>
      </c>
      <c r="AV6" s="12">
        <f t="shared" si="8"/>
        <v>1.2695364306795578</v>
      </c>
      <c r="AW6" s="12">
        <f t="shared" si="8"/>
        <v>1.2795187568927466</v>
      </c>
      <c r="AX6" s="12">
        <f t="shared" si="8"/>
        <v>1.2855749791977771</v>
      </c>
      <c r="AY6" s="12">
        <f t="shared" si="8"/>
        <v>2.1410431820429516</v>
      </c>
      <c r="AZ6" s="12">
        <f t="shared" si="8"/>
        <v>7.084641423128077</v>
      </c>
      <c r="BA6" s="12">
        <f t="shared" si="8"/>
        <v>3.2263335864430247</v>
      </c>
      <c r="BB6" s="12">
        <f t="shared" si="8"/>
        <v>1.6547974531277023</v>
      </c>
      <c r="BC6" s="12">
        <f t="shared" si="8"/>
        <v>1.5995632953282535</v>
      </c>
      <c r="BD6" s="12">
        <f t="shared" si="8"/>
        <v>1.4728393333912131</v>
      </c>
      <c r="BE6" s="12">
        <f t="shared" si="8"/>
        <v>1.6904453042499969</v>
      </c>
      <c r="BF6" s="12">
        <f t="shared" si="8"/>
        <v>3.3389287246051835</v>
      </c>
      <c r="BG6" s="12">
        <f t="shared" si="8"/>
        <v>1.2991753516271229</v>
      </c>
      <c r="BH6" s="12">
        <f t="shared" si="8"/>
        <v>1.5380352906598853</v>
      </c>
      <c r="BI6" s="12"/>
      <c r="BJ6" s="12" t="s">
        <v>133</v>
      </c>
      <c r="BK6" s="26">
        <v>1.0656979910672308</v>
      </c>
      <c r="BL6" s="26">
        <v>0.99443293720644421</v>
      </c>
      <c r="BM6" s="26">
        <v>1.0307301035439713</v>
      </c>
      <c r="BN6" s="26">
        <v>0.90913896818235385</v>
      </c>
    </row>
    <row r="7" spans="1:66" x14ac:dyDescent="0.4">
      <c r="A7" s="12" t="s">
        <v>153</v>
      </c>
      <c r="B7" s="12">
        <v>16.614166259765625</v>
      </c>
      <c r="C7" s="23">
        <v>16.931110382080078</v>
      </c>
      <c r="D7" s="12">
        <v>24.355566024780273</v>
      </c>
      <c r="E7" s="12">
        <v>21.792814254760742</v>
      </c>
      <c r="F7" s="12">
        <v>21.395595550537109</v>
      </c>
      <c r="G7" s="12">
        <v>25.415431976318359</v>
      </c>
      <c r="H7" s="12">
        <v>25.10359001159668</v>
      </c>
      <c r="I7" s="12">
        <v>24.826068878173828</v>
      </c>
      <c r="J7" s="12">
        <v>16.855037689208984</v>
      </c>
      <c r="K7" s="12">
        <v>23.163156509399414</v>
      </c>
      <c r="L7" s="12">
        <v>24.294784545898438</v>
      </c>
      <c r="M7" s="12">
        <v>23.637683868408203</v>
      </c>
      <c r="N7" s="23">
        <v>26.970787048339844</v>
      </c>
      <c r="O7" s="23">
        <v>24.718044281005859</v>
      </c>
      <c r="P7" s="23">
        <v>24.131237030029297</v>
      </c>
      <c r="Q7" s="23">
        <v>26.250064849853516</v>
      </c>
      <c r="R7" s="23">
        <v>24.115114212036133</v>
      </c>
      <c r="S7" s="12">
        <v>22.789794921875</v>
      </c>
      <c r="T7" s="12">
        <v>26.299816131591797</v>
      </c>
      <c r="U7" s="12">
        <v>23.436794281005859</v>
      </c>
      <c r="V7" s="12">
        <v>23.526741027832031</v>
      </c>
      <c r="W7" s="12"/>
      <c r="X7" s="12">
        <f t="shared" ref="X7:AC7" si="9">POWER(2,($B$7-D7))*100</f>
        <v>0.46731149317759679</v>
      </c>
      <c r="Y7" s="12">
        <f t="shared" si="9"/>
        <v>2.7610331216980177</v>
      </c>
      <c r="Z7" s="12">
        <f t="shared" si="9"/>
        <v>3.6361882686925395</v>
      </c>
      <c r="AA7" s="12">
        <f t="shared" si="9"/>
        <v>0.22415840075727758</v>
      </c>
      <c r="AB7" s="12">
        <f t="shared" si="9"/>
        <v>0.27824591995395764</v>
      </c>
      <c r="AC7" s="12">
        <f t="shared" si="9"/>
        <v>0.33726477959682633</v>
      </c>
      <c r="AD7" s="12">
        <f>POWER(2,($B$7-K7))*100</f>
        <v>1.0679661645891643</v>
      </c>
      <c r="AE7" s="12">
        <f>POWER(2,($B$7-L7))*100</f>
        <v>0.487420185498737</v>
      </c>
      <c r="AF7" s="12">
        <f>POWER(2,($B$7-M7))*100</f>
        <v>0.76861795378010389</v>
      </c>
      <c r="AG7" s="12">
        <f t="shared" si="3"/>
        <v>9.429361028514649E-2</v>
      </c>
      <c r="AH7" s="23">
        <f>POWER(2,($C$7-O7))*100</f>
        <v>0.45279260168616153</v>
      </c>
      <c r="AI7" s="23">
        <f>POWER(2,($C$7-P7))*100</f>
        <v>0.68005792561473921</v>
      </c>
      <c r="AJ7" s="23">
        <f>POWER(2,($C$7-Q7))*100</f>
        <v>0.15657238857860784</v>
      </c>
      <c r="AK7" s="23">
        <f>POWER(2,($C$7-R7))*100</f>
        <v>0.68770052868921228</v>
      </c>
      <c r="AL7" s="12">
        <f>POWER(2,($B$7-S7))*100</f>
        <v>1.383408789428618</v>
      </c>
      <c r="AM7" s="12">
        <f>POWER(2,($B$7-T7))*100</f>
        <v>0.12143080136261261</v>
      </c>
      <c r="AN7" s="12">
        <f>POWER(2,($B$7-U7))*100</f>
        <v>0.88345476267025158</v>
      </c>
      <c r="AO7" s="12">
        <f>POWER(2,($B$7-V7))*100</f>
        <v>0.83005648614817851</v>
      </c>
      <c r="AP7" s="12"/>
      <c r="AQ7" s="12">
        <f t="shared" ref="AQ7:BH7" si="10">X7/X16</f>
        <v>0.90088233681063601</v>
      </c>
      <c r="AR7" s="12">
        <f t="shared" si="10"/>
        <v>1.3532106482635835</v>
      </c>
      <c r="AS7" s="12">
        <f t="shared" si="10"/>
        <v>0.7603909007725923</v>
      </c>
      <c r="AT7" s="12">
        <f t="shared" si="10"/>
        <v>1.0000725961477515</v>
      </c>
      <c r="AU7" s="12">
        <f t="shared" si="10"/>
        <v>1.0151148359879214</v>
      </c>
      <c r="AV7" s="12">
        <f t="shared" si="10"/>
        <v>1.154219316443315</v>
      </c>
      <c r="AW7" s="12">
        <f t="shared" si="10"/>
        <v>1.0838048929150297</v>
      </c>
      <c r="AX7" s="12">
        <f t="shared" si="10"/>
        <v>1.1273890233981156</v>
      </c>
      <c r="AY7" s="12">
        <f t="shared" si="10"/>
        <v>0.68811680973725553</v>
      </c>
      <c r="AZ7" s="12">
        <f t="shared" si="10"/>
        <v>0.31037154193312061</v>
      </c>
      <c r="BA7" s="12">
        <f t="shared" si="10"/>
        <v>0.70127507237970255</v>
      </c>
      <c r="BB7" s="12">
        <f t="shared" si="10"/>
        <v>0.94031956908083902</v>
      </c>
      <c r="BC7" s="12">
        <f t="shared" si="10"/>
        <v>1.1450379727465425</v>
      </c>
      <c r="BD7" s="12">
        <f t="shared" si="10"/>
        <v>0.67209249466398202</v>
      </c>
      <c r="BE7" s="12">
        <f t="shared" si="10"/>
        <v>0.78873719251906838</v>
      </c>
      <c r="BF7" s="12">
        <f t="shared" si="10"/>
        <v>0.57343130142900722</v>
      </c>
      <c r="BG7" s="12">
        <f t="shared" si="10"/>
        <v>2.2233763720496742</v>
      </c>
      <c r="BH7" s="12">
        <f t="shared" si="10"/>
        <v>1.7525602953062587</v>
      </c>
      <c r="BI7" s="12"/>
      <c r="BJ7" s="12" t="s">
        <v>134</v>
      </c>
      <c r="BK7" s="26">
        <v>0.80773123173024608</v>
      </c>
      <c r="BL7" s="26">
        <v>1.0569530988923523</v>
      </c>
      <c r="BM7" s="26">
        <v>1.0716335994985318</v>
      </c>
      <c r="BN7" s="26">
        <v>1.0636820698788705</v>
      </c>
    </row>
    <row r="8" spans="1:66" x14ac:dyDescent="0.4">
      <c r="A8" s="12" t="s">
        <v>154</v>
      </c>
      <c r="B8" s="12">
        <v>16.576873779296875</v>
      </c>
      <c r="C8" s="23">
        <v>16.873825073242188</v>
      </c>
      <c r="D8" s="12">
        <v>24.113428115844727</v>
      </c>
      <c r="E8" s="12">
        <v>21.607257843017578</v>
      </c>
      <c r="F8" s="12">
        <v>21.253637313842773</v>
      </c>
      <c r="G8" s="12">
        <v>25.287117004394531</v>
      </c>
      <c r="H8" s="12">
        <v>25.240867614746094</v>
      </c>
      <c r="I8" s="12">
        <v>25.027679443359375</v>
      </c>
      <c r="J8" s="12">
        <v>16.544149398803711</v>
      </c>
      <c r="K8" s="12">
        <v>22.711061477661133</v>
      </c>
      <c r="L8" s="12">
        <v>23.932157516479492</v>
      </c>
      <c r="M8" s="12">
        <v>23.220600128173828</v>
      </c>
      <c r="N8" s="23">
        <v>26.089038848876953</v>
      </c>
      <c r="O8" s="23">
        <v>24.39720344543457</v>
      </c>
      <c r="P8" s="23">
        <v>23.734920501708984</v>
      </c>
      <c r="Q8" s="23">
        <v>26.280824661254883</v>
      </c>
      <c r="R8" s="23">
        <v>23.092744827270508</v>
      </c>
      <c r="S8" s="12">
        <v>22.272983551025391</v>
      </c>
      <c r="T8" s="12">
        <v>25.525484085083008</v>
      </c>
      <c r="U8" s="12">
        <v>23.927667617797852</v>
      </c>
      <c r="V8" s="12">
        <v>23.500429153442383</v>
      </c>
      <c r="W8" s="12"/>
      <c r="X8" s="12">
        <f t="shared" ref="X8:AC8" si="11">POWER(2,($B$8-D8))*100</f>
        <v>0.5386058681208471</v>
      </c>
      <c r="Y8" s="12">
        <f t="shared" si="11"/>
        <v>3.0598737443184034</v>
      </c>
      <c r="Z8" s="12">
        <f t="shared" si="11"/>
        <v>3.9097941590687344</v>
      </c>
      <c r="AA8" s="12">
        <f t="shared" si="11"/>
        <v>0.23875667366707426</v>
      </c>
      <c r="AB8" s="12">
        <f t="shared" si="11"/>
        <v>0.24653465344767414</v>
      </c>
      <c r="AC8" s="12">
        <f t="shared" si="11"/>
        <v>0.28579459270644297</v>
      </c>
      <c r="AD8" s="12">
        <f>POWER(2,($B$8-K8))*100</f>
        <v>1.4237230088918369</v>
      </c>
      <c r="AE8" s="12">
        <f>POWER(2,($B$8-L8))*100</f>
        <v>0.61071553646339016</v>
      </c>
      <c r="AF8" s="12">
        <f>POWER(2,($B$8-M8))*100</f>
        <v>1.0000900029022302</v>
      </c>
      <c r="AG8" s="12">
        <f t="shared" si="3"/>
        <v>0.17374604234739072</v>
      </c>
      <c r="AH8" s="23">
        <f>POWER(2,($C$8-O8))*100</f>
        <v>0.54354742322547334</v>
      </c>
      <c r="AI8" s="23">
        <f>POWER(2,($C$8-P8))*100</f>
        <v>0.86020997220681628</v>
      </c>
      <c r="AJ8" s="23">
        <f>POWER(2,($C$8-Q8))*100</f>
        <v>0.14730278392885535</v>
      </c>
      <c r="AK8" s="23">
        <f>POWER(2,($C$8-R8))*100</f>
        <v>1.3425133511670391</v>
      </c>
      <c r="AL8" s="12">
        <f>POWER(2,($B$8-S8))*100</f>
        <v>1.928857304862154</v>
      </c>
      <c r="AM8" s="12">
        <f>POWER(2,($B$8-T8))*100</f>
        <v>0.20239504615295473</v>
      </c>
      <c r="AN8" s="12">
        <f>POWER(2,($B$8-U8))*100</f>
        <v>0.61261914192773681</v>
      </c>
      <c r="AO8" s="12">
        <f>POWER(2,($B$8-V8))*100</f>
        <v>0.82376276172767415</v>
      </c>
      <c r="AP8" s="12"/>
      <c r="AQ8" s="12">
        <f t="shared" ref="AQ8:BH8" si="12">X8/X16</f>
        <v>1.0383235169185687</v>
      </c>
      <c r="AR8" s="12">
        <f t="shared" si="12"/>
        <v>1.4996755021205068</v>
      </c>
      <c r="AS8" s="12">
        <f t="shared" si="12"/>
        <v>0.81760670316410311</v>
      </c>
      <c r="AT8" s="12">
        <f t="shared" si="12"/>
        <v>1.0652021323991372</v>
      </c>
      <c r="AU8" s="12">
        <f t="shared" si="12"/>
        <v>0.89942373401660791</v>
      </c>
      <c r="AV8" s="12">
        <f t="shared" si="12"/>
        <v>0.97807319172538443</v>
      </c>
      <c r="AW8" s="12">
        <f t="shared" si="12"/>
        <v>1.444837874415499</v>
      </c>
      <c r="AX8" s="12">
        <f t="shared" si="12"/>
        <v>1.4125676627918433</v>
      </c>
      <c r="AY8" s="12">
        <f t="shared" si="12"/>
        <v>0.89534565106462272</v>
      </c>
      <c r="AZ8" s="12">
        <f t="shared" si="12"/>
        <v>0.57189269670621079</v>
      </c>
      <c r="BA8" s="12">
        <f t="shared" si="12"/>
        <v>0.84183411377477535</v>
      </c>
      <c r="BB8" s="12">
        <f t="shared" si="12"/>
        <v>1.1894167245435348</v>
      </c>
      <c r="BC8" s="12">
        <f t="shared" si="12"/>
        <v>1.0772479274347813</v>
      </c>
      <c r="BD8" s="12">
        <f t="shared" si="12"/>
        <v>1.3120437016754496</v>
      </c>
      <c r="BE8" s="12">
        <f t="shared" si="12"/>
        <v>1.0997194083429469</v>
      </c>
      <c r="BF8" s="12">
        <f t="shared" si="12"/>
        <v>0.95576783992143266</v>
      </c>
      <c r="BG8" s="12">
        <f t="shared" si="12"/>
        <v>1.5417687274791136</v>
      </c>
      <c r="BH8" s="12">
        <f t="shared" si="12"/>
        <v>1.7392718845618769</v>
      </c>
      <c r="BI8" s="12"/>
      <c r="BJ8" s="12" t="s">
        <v>135</v>
      </c>
      <c r="BK8" s="26">
        <v>0.8925968821115452</v>
      </c>
      <c r="BL8" s="26">
        <v>1.1339429796160856</v>
      </c>
      <c r="BM8" s="26">
        <v>0.95596793464533814</v>
      </c>
      <c r="BN8" s="26">
        <v>1.0174922036270313</v>
      </c>
    </row>
    <row r="9" spans="1:66" x14ac:dyDescent="0.4">
      <c r="A9" s="12" t="s">
        <v>155</v>
      </c>
      <c r="B9" s="12">
        <v>16.790199279785156</v>
      </c>
      <c r="C9" s="23">
        <v>16.957836151123047</v>
      </c>
      <c r="D9" s="12">
        <v>24.541025161743164</v>
      </c>
      <c r="E9" s="12">
        <v>23.090330123901367</v>
      </c>
      <c r="F9" s="12">
        <v>20.886114120483398</v>
      </c>
      <c r="G9" s="12">
        <v>25.565145492553711</v>
      </c>
      <c r="H9" s="12">
        <v>24.99163818359375</v>
      </c>
      <c r="I9" s="12">
        <v>25.237421035766602</v>
      </c>
      <c r="J9" s="12">
        <v>16.392805099487305</v>
      </c>
      <c r="K9" s="12">
        <v>23.866573333740234</v>
      </c>
      <c r="L9" s="12">
        <v>24.659383773803711</v>
      </c>
      <c r="M9" s="12">
        <v>23.889572143554688</v>
      </c>
      <c r="N9" s="23">
        <v>26.845911026000977</v>
      </c>
      <c r="O9" s="23">
        <v>24.523160934448242</v>
      </c>
      <c r="P9" s="23">
        <v>24.525213241577148</v>
      </c>
      <c r="Q9" s="23">
        <v>26.704029083251953</v>
      </c>
      <c r="R9" s="23">
        <v>23.14501953125</v>
      </c>
      <c r="S9" s="12">
        <v>22.506641387939453</v>
      </c>
      <c r="T9" s="12">
        <v>26.260410308837891</v>
      </c>
      <c r="U9" s="12">
        <v>25.494409561157227</v>
      </c>
      <c r="V9" s="12">
        <v>27.24072265625</v>
      </c>
      <c r="W9" s="12"/>
      <c r="X9" s="12">
        <f t="shared" ref="X9:AC9" si="13">POWER(2,($B$9-D9))*100</f>
        <v>0.46426817929362513</v>
      </c>
      <c r="Y9" s="12">
        <f t="shared" si="13"/>
        <v>1.2690292704544544</v>
      </c>
      <c r="Z9" s="12">
        <f t="shared" si="13"/>
        <v>5.8479920461230055</v>
      </c>
      <c r="AA9" s="12">
        <f t="shared" si="13"/>
        <v>0.22828531724095941</v>
      </c>
      <c r="AB9" s="12">
        <f t="shared" si="13"/>
        <v>0.33971981768891857</v>
      </c>
      <c r="AC9" s="12">
        <f t="shared" si="13"/>
        <v>0.28650543928056654</v>
      </c>
      <c r="AD9" s="12">
        <f>POWER(2,($B$9-K9))*100</f>
        <v>0.74096748236394672</v>
      </c>
      <c r="AE9" s="12">
        <f>POWER(2,($B$9-L9))*100</f>
        <v>0.42770017296292651</v>
      </c>
      <c r="AF9" s="12">
        <f>POWER(2,($B$9-M9))*100</f>
        <v>0.72924895860021255</v>
      </c>
      <c r="AG9" s="12">
        <f t="shared" si="3"/>
        <v>0.10281907504403567</v>
      </c>
      <c r="AH9" s="23">
        <f>POWER(2,($C$9-O9))*100</f>
        <v>0.52797129747618066</v>
      </c>
      <c r="AI9" s="23">
        <f>POWER(2,($C$9-P9))*100</f>
        <v>0.52722076539337115</v>
      </c>
      <c r="AJ9" s="23">
        <f>POWER(2,($C$9-Q9))*100</f>
        <v>0.11644037190930055</v>
      </c>
      <c r="AK9" s="23">
        <f>POWER(2,($C$9-R9))*100</f>
        <v>1.3723731539825503</v>
      </c>
      <c r="AL9" s="12">
        <f>POWER(2,($B$9-S9))*100</f>
        <v>1.9018639961971062</v>
      </c>
      <c r="AM9" s="12">
        <f>POWER(2,($B$9-T9))*100</f>
        <v>0.14098808607336824</v>
      </c>
      <c r="AN9" s="12">
        <f>POWER(2,($B$9-U9))*100</f>
        <v>0.23975717718496639</v>
      </c>
      <c r="AO9" s="12">
        <f>POWER(2,($B$9-V9))*100</f>
        <v>7.146262967652274E-2</v>
      </c>
      <c r="AP9" s="12"/>
      <c r="AQ9" s="12">
        <f t="shared" ref="AQ9:BH9" si="14">X9/X16</f>
        <v>0.89501544125281862</v>
      </c>
      <c r="AR9" s="12">
        <f t="shared" si="14"/>
        <v>0.62196425976991843</v>
      </c>
      <c r="AS9" s="12">
        <f t="shared" si="14"/>
        <v>1.2229179599826783</v>
      </c>
      <c r="AT9" s="12">
        <f t="shared" si="14"/>
        <v>1.018484647928892</v>
      </c>
      <c r="AU9" s="12">
        <f t="shared" si="14"/>
        <v>1.239387902155753</v>
      </c>
      <c r="AV9" s="12">
        <f t="shared" si="14"/>
        <v>0.98050591786969699</v>
      </c>
      <c r="AW9" s="12">
        <f t="shared" si="14"/>
        <v>0.75195657831154883</v>
      </c>
      <c r="AX9" s="12">
        <f t="shared" si="14"/>
        <v>0.98925833326024259</v>
      </c>
      <c r="AY9" s="12">
        <f t="shared" si="14"/>
        <v>0.65287112333022346</v>
      </c>
      <c r="AZ9" s="12">
        <f t="shared" si="14"/>
        <v>0.3384334820254678</v>
      </c>
      <c r="BA9" s="12">
        <f t="shared" si="14"/>
        <v>0.81771015796906277</v>
      </c>
      <c r="BB9" s="12">
        <f t="shared" si="14"/>
        <v>0.72899084659152469</v>
      </c>
      <c r="BC9" s="12">
        <f t="shared" si="14"/>
        <v>0.85154635889035268</v>
      </c>
      <c r="BD9" s="12">
        <f t="shared" si="14"/>
        <v>1.3412258071519469</v>
      </c>
      <c r="BE9" s="12">
        <f t="shared" si="14"/>
        <v>1.0843294334808788</v>
      </c>
      <c r="BF9" s="12">
        <f t="shared" si="14"/>
        <v>0.66578644607321569</v>
      </c>
      <c r="BG9" s="12">
        <f t="shared" si="14"/>
        <v>0.60339302622713853</v>
      </c>
      <c r="BH9" s="12">
        <f t="shared" si="14"/>
        <v>0.15088439095323289</v>
      </c>
      <c r="BI9" s="12"/>
      <c r="BJ9" s="12" t="s">
        <v>137</v>
      </c>
      <c r="BK9" s="26">
        <v>1.1335617304763812</v>
      </c>
      <c r="BL9" s="26">
        <v>1.2693871747410919</v>
      </c>
      <c r="BM9" s="26">
        <v>0.74261179092368923</v>
      </c>
      <c r="BN9" s="26">
        <v>0.85443930385883726</v>
      </c>
    </row>
    <row r="10" spans="1:66" x14ac:dyDescent="0.4">
      <c r="A10" s="12" t="s">
        <v>156</v>
      </c>
      <c r="B10" s="12">
        <v>16.879341125488281</v>
      </c>
      <c r="C10" s="23">
        <v>17.052053451538086</v>
      </c>
      <c r="D10" s="12">
        <v>24.732639312744141</v>
      </c>
      <c r="E10" s="12">
        <v>22.591493606567383</v>
      </c>
      <c r="F10" s="12">
        <v>20.547590255737305</v>
      </c>
      <c r="G10" s="12">
        <v>25.623664855957031</v>
      </c>
      <c r="H10" s="12">
        <v>25.55656623840332</v>
      </c>
      <c r="I10" s="12">
        <v>25.482734680175781</v>
      </c>
      <c r="J10" s="12">
        <v>17.549016952514648</v>
      </c>
      <c r="K10" s="12">
        <v>24.025112152099609</v>
      </c>
      <c r="L10" s="12">
        <v>25.048971176147461</v>
      </c>
      <c r="M10" s="12">
        <v>22.980915069580078</v>
      </c>
      <c r="N10" s="23">
        <v>27.091205596923828</v>
      </c>
      <c r="O10" s="23">
        <v>24.067886352539063</v>
      </c>
      <c r="P10" s="23">
        <v>24.243728637695313</v>
      </c>
      <c r="Q10" s="23">
        <v>26.805185317993164</v>
      </c>
      <c r="R10" s="23">
        <v>23.658000946044922</v>
      </c>
      <c r="S10" s="12">
        <v>22.501394271850586</v>
      </c>
      <c r="T10" s="12">
        <v>25.814058303833008</v>
      </c>
      <c r="U10" s="12">
        <v>25.201942443847656</v>
      </c>
      <c r="V10" s="12">
        <v>27.374546051025391</v>
      </c>
      <c r="W10" s="12"/>
      <c r="X10" s="12">
        <f t="shared" ref="X10:AC10" si="15">POWER(2,($B$10-D10))*100</f>
        <v>0.43243583992676837</v>
      </c>
      <c r="Y10" s="12">
        <f t="shared" si="15"/>
        <v>1.9075273053390733</v>
      </c>
      <c r="Z10" s="12">
        <f t="shared" si="15"/>
        <v>7.86587390710263</v>
      </c>
      <c r="AA10" s="12">
        <f t="shared" si="15"/>
        <v>0.23318266707848273</v>
      </c>
      <c r="AB10" s="12">
        <f t="shared" si="15"/>
        <v>0.24428396579934006</v>
      </c>
      <c r="AC10" s="12">
        <f t="shared" si="15"/>
        <v>0.25711089227714456</v>
      </c>
      <c r="AD10" s="12">
        <f>POWER(2,($B$10-K10))*100</f>
        <v>0.70616888653977117</v>
      </c>
      <c r="AE10" s="12">
        <f>POWER(2,($B$10-L10))*100</f>
        <v>0.34729321708468519</v>
      </c>
      <c r="AF10" s="12">
        <f>POWER(2,($B$10-M10))*100</f>
        <v>1.456274423455522</v>
      </c>
      <c r="AG10" s="12">
        <f t="shared" si="3"/>
        <v>8.674264665662626E-2</v>
      </c>
      <c r="AH10" s="23">
        <f>POWER(2,($C$10-O10))*100</f>
        <v>0.77272302326569675</v>
      </c>
      <c r="AI10" s="23">
        <f>POWER(2,($C$10-P10))*100</f>
        <v>0.68405346938474099</v>
      </c>
      <c r="AJ10" s="23">
        <f>POWER(2,($C$10-Q10))*100</f>
        <v>0.11588167299555251</v>
      </c>
      <c r="AK10" s="23">
        <f>POWER(2,($C$10-R10))*100</f>
        <v>1.0266245710406681</v>
      </c>
      <c r="AL10" s="12">
        <f>POWER(2,($B$10-S10))*100</f>
        <v>2.0304549852981113</v>
      </c>
      <c r="AM10" s="12">
        <f>POWER(2,($B$10-T10))*100</f>
        <v>0.20435352173485366</v>
      </c>
      <c r="AN10" s="12">
        <f>POWER(2,($B$10-U10))*100</f>
        <v>0.31235420809667996</v>
      </c>
      <c r="AO10" s="12">
        <f>POWER(2,($B$10-V10))*100</f>
        <v>6.9283290682858614E-2</v>
      </c>
      <c r="AP10" s="12"/>
      <c r="AQ10" s="12">
        <f t="shared" ref="AQ10:BH10" si="16">X10/X16</f>
        <v>0.83364910917319091</v>
      </c>
      <c r="AR10" s="12">
        <f t="shared" si="16"/>
        <v>0.93489869467806297</v>
      </c>
      <c r="AS10" s="12">
        <f t="shared" si="16"/>
        <v>1.6448925368036653</v>
      </c>
      <c r="AT10" s="12">
        <f t="shared" si="16"/>
        <v>1.0403339533741027</v>
      </c>
      <c r="AU10" s="12">
        <f t="shared" si="16"/>
        <v>0.89121262916598964</v>
      </c>
      <c r="AV10" s="12">
        <f t="shared" si="16"/>
        <v>0.87990912863481574</v>
      </c>
      <c r="AW10" s="12">
        <f t="shared" si="16"/>
        <v>0.7166418935665293</v>
      </c>
      <c r="AX10" s="12">
        <f t="shared" si="16"/>
        <v>0.80327933165358723</v>
      </c>
      <c r="AY10" s="12">
        <f t="shared" si="16"/>
        <v>1.3037516303670222</v>
      </c>
      <c r="AZ10" s="12">
        <f t="shared" si="16"/>
        <v>0.28551721492859067</v>
      </c>
      <c r="BA10" s="12">
        <f t="shared" si="16"/>
        <v>1.1967761665101333</v>
      </c>
      <c r="BB10" s="12">
        <f t="shared" si="16"/>
        <v>0.94584422787024358</v>
      </c>
      <c r="BC10" s="12">
        <f t="shared" si="16"/>
        <v>0.84746050775541537</v>
      </c>
      <c r="BD10" s="12">
        <f t="shared" si="16"/>
        <v>1.0033243254141571</v>
      </c>
      <c r="BE10" s="12">
        <f t="shared" si="16"/>
        <v>1.1576443469770319</v>
      </c>
      <c r="BF10" s="12">
        <f t="shared" si="16"/>
        <v>0.96501632703625961</v>
      </c>
      <c r="BG10" s="12">
        <f t="shared" si="16"/>
        <v>0.78609680465513487</v>
      </c>
      <c r="BH10" s="12">
        <f t="shared" si="16"/>
        <v>0.1462829896582051</v>
      </c>
      <c r="BI10" s="12"/>
      <c r="BJ10" s="12" t="s">
        <v>138</v>
      </c>
      <c r="BK10" s="26">
        <v>0.88173371190507088</v>
      </c>
      <c r="BL10" s="26">
        <v>1.2751772217959121</v>
      </c>
      <c r="BM10" s="26">
        <v>0.94091410383675511</v>
      </c>
      <c r="BN10" s="26">
        <v>0.90217496246226248</v>
      </c>
    </row>
    <row r="11" spans="1:66" x14ac:dyDescent="0.4">
      <c r="A11" s="12" t="s">
        <v>157</v>
      </c>
      <c r="B11" s="12">
        <v>16.583513259887695</v>
      </c>
      <c r="C11" s="23">
        <v>16.715978622436523</v>
      </c>
      <c r="D11" s="12">
        <v>23.512428283691406</v>
      </c>
      <c r="E11" s="12">
        <v>22.315084457397461</v>
      </c>
      <c r="F11" s="12">
        <v>20.557857513427734</v>
      </c>
      <c r="G11" s="12">
        <v>25.3375244140625</v>
      </c>
      <c r="H11" s="12">
        <v>24.977815628051758</v>
      </c>
      <c r="I11" s="12">
        <v>24.991569519042969</v>
      </c>
      <c r="J11" s="12">
        <v>16.666452407836914</v>
      </c>
      <c r="K11" s="12">
        <v>23.645986557006836</v>
      </c>
      <c r="L11" s="12">
        <v>24.394186019897461</v>
      </c>
      <c r="M11" s="12">
        <v>23.388673782348633</v>
      </c>
      <c r="N11" s="23">
        <v>27.86280632019043</v>
      </c>
      <c r="O11" s="23">
        <v>24.636560440063477</v>
      </c>
      <c r="P11" s="23">
        <v>23.956993103027344</v>
      </c>
      <c r="Q11" s="23">
        <v>26.394277572631836</v>
      </c>
      <c r="R11" s="23">
        <v>23.653308868408203</v>
      </c>
      <c r="S11" s="12">
        <v>22.607221603393555</v>
      </c>
      <c r="T11" s="12">
        <v>25.873453140258789</v>
      </c>
      <c r="U11" s="12">
        <v>24.987884521484375</v>
      </c>
      <c r="V11" s="12">
        <v>25.286321640014648</v>
      </c>
      <c r="W11" s="12"/>
      <c r="X11" s="12">
        <f t="shared" ref="X11:AC11" si="17">POWER(2,($B$11-D11))*100</f>
        <v>0.82070813912380158</v>
      </c>
      <c r="Y11" s="12">
        <f t="shared" si="17"/>
        <v>1.8820239563044052</v>
      </c>
      <c r="Z11" s="12">
        <f t="shared" si="17"/>
        <v>6.3621391940999112</v>
      </c>
      <c r="AA11" s="12">
        <f t="shared" si="17"/>
        <v>0.23162213487625891</v>
      </c>
      <c r="AB11" s="12">
        <f t="shared" si="17"/>
        <v>0.29720984725091787</v>
      </c>
      <c r="AC11" s="12">
        <f t="shared" si="17"/>
        <v>0.29438986930877903</v>
      </c>
      <c r="AD11" s="12">
        <f>POWER(2,($B$11-K11))*100</f>
        <v>0.7481414102868601</v>
      </c>
      <c r="AE11" s="12">
        <f>POWER(2,($B$11-L11))*100</f>
        <v>0.44540307695400866</v>
      </c>
      <c r="AF11" s="12">
        <f>POWER(2,($B$11-M11))*100</f>
        <v>0.89421624934321509</v>
      </c>
      <c r="AG11" s="12">
        <f>POWER(2,($C$3-N11))*100</f>
        <v>5.0810995835620251E-2</v>
      </c>
      <c r="AH11" s="23">
        <f>POWER(2,($C$11-O11))*100</f>
        <v>0.412731190126432</v>
      </c>
      <c r="AI11" s="23">
        <f>POWER(2,($C$11-P11))*100</f>
        <v>0.66105476843451372</v>
      </c>
      <c r="AJ11" s="23">
        <f>POWER(2,($C$11-Q11))*100</f>
        <v>0.12205110311572061</v>
      </c>
      <c r="AK11" s="23">
        <f>POWER(2,($C$11-R11))*100</f>
        <v>0.81593489346593728</v>
      </c>
      <c r="AL11" s="12">
        <f>POWER(2,($B$11-S11))*100</f>
        <v>1.5370326871350224</v>
      </c>
      <c r="AM11" s="12">
        <f>POWER(2,($B$11-T11))*100</f>
        <v>0.15975315286701147</v>
      </c>
      <c r="AN11" s="12">
        <f>POWER(2,($B$11-U11))*100</f>
        <v>0.29514277450026821</v>
      </c>
      <c r="AO11" s="12">
        <f>POWER(2,($B$11-V11))*100</f>
        <v>0.23999026819485986</v>
      </c>
      <c r="AP11" s="12"/>
      <c r="AQ11" s="12">
        <f t="shared" ref="AQ11:BH11" si="18">X11/X16</f>
        <v>1.5821598163269921</v>
      </c>
      <c r="AR11" s="12">
        <f t="shared" si="18"/>
        <v>0.92239924177078614</v>
      </c>
      <c r="AS11" s="12">
        <f t="shared" si="18"/>
        <v>1.3304351686888143</v>
      </c>
      <c r="AT11" s="12">
        <f t="shared" si="18"/>
        <v>1.0333717093289194</v>
      </c>
      <c r="AU11" s="12">
        <f t="shared" si="18"/>
        <v>1.0843002671738526</v>
      </c>
      <c r="AV11" s="12">
        <f t="shared" si="18"/>
        <v>1.0074887574315015</v>
      </c>
      <c r="AW11" s="12">
        <f t="shared" si="18"/>
        <v>0.75923690089298967</v>
      </c>
      <c r="AX11" s="12">
        <f t="shared" si="18"/>
        <v>1.0302046465964358</v>
      </c>
      <c r="AY11" s="12">
        <f t="shared" si="18"/>
        <v>0.80056057718540818</v>
      </c>
      <c r="AZ11" s="12">
        <f t="shared" si="18"/>
        <v>0.16724661487633194</v>
      </c>
      <c r="BA11" s="12">
        <f t="shared" si="18"/>
        <v>0.63922885257274809</v>
      </c>
      <c r="BB11" s="12">
        <f t="shared" si="18"/>
        <v>0.91404380653497597</v>
      </c>
      <c r="BC11" s="12">
        <f t="shared" si="18"/>
        <v>0.89257849964357072</v>
      </c>
      <c r="BD11" s="12">
        <f t="shared" si="18"/>
        <v>0.79741645550012275</v>
      </c>
      <c r="BE11" s="12">
        <f t="shared" si="18"/>
        <v>0.87632437767121107</v>
      </c>
      <c r="BF11" s="12">
        <f t="shared" si="18"/>
        <v>0.7544005089974033</v>
      </c>
      <c r="BG11" s="12">
        <f t="shared" si="18"/>
        <v>0.7427810669350734</v>
      </c>
      <c r="BH11" s="12">
        <f t="shared" si="18"/>
        <v>0.50670938944163424</v>
      </c>
      <c r="BI11" s="12"/>
      <c r="BJ11" s="12" t="s">
        <v>139</v>
      </c>
      <c r="BK11" s="26">
        <v>0.8902287730526206</v>
      </c>
      <c r="BL11" s="26">
        <v>1.2415018809482765</v>
      </c>
      <c r="BM11" s="26">
        <v>0.919061110294218</v>
      </c>
      <c r="BN11" s="26">
        <v>0.94920823570488577</v>
      </c>
    </row>
    <row r="12" spans="1:66" x14ac:dyDescent="0.4">
      <c r="A12" s="12" t="s">
        <v>158</v>
      </c>
      <c r="B12" s="12">
        <v>16.88331413269043</v>
      </c>
      <c r="C12" s="23">
        <v>16.994106292724609</v>
      </c>
      <c r="D12" s="12">
        <v>25.329946517944336</v>
      </c>
      <c r="E12" s="12">
        <v>23.202638626098633</v>
      </c>
      <c r="F12" s="12">
        <v>21.168691635131836</v>
      </c>
      <c r="G12" s="12">
        <v>25.715860366821289</v>
      </c>
      <c r="H12" s="12">
        <v>25.511880874633789</v>
      </c>
      <c r="I12" s="12">
        <v>25.242580413818359</v>
      </c>
      <c r="J12" s="12">
        <v>16.958023071289063</v>
      </c>
      <c r="K12" s="12">
        <v>23.945026397705078</v>
      </c>
      <c r="L12" s="12">
        <v>24.984550476074219</v>
      </c>
      <c r="M12" s="12">
        <v>23.684169769287109</v>
      </c>
      <c r="N12" s="23">
        <v>26.212574005126953</v>
      </c>
      <c r="O12" s="23">
        <v>24.647403717041016</v>
      </c>
      <c r="P12" s="23">
        <v>24.5408935546875</v>
      </c>
      <c r="Q12" s="23">
        <v>26.823081970214844</v>
      </c>
      <c r="R12" s="23">
        <v>23.477043151855469</v>
      </c>
      <c r="S12" s="12">
        <v>22.963405609130859</v>
      </c>
      <c r="T12" s="12">
        <v>26.157110214233398</v>
      </c>
      <c r="U12" s="12">
        <v>24.939477920532227</v>
      </c>
      <c r="V12" s="12">
        <v>27.173925399780273</v>
      </c>
      <c r="W12" s="12"/>
      <c r="X12" s="12">
        <f t="shared" ref="X12:AC12" si="19">POWER(2,($B$12-D12))*100</f>
        <v>0.28662250658174748</v>
      </c>
      <c r="Y12" s="12">
        <f t="shared" si="19"/>
        <v>1.2522578855472672</v>
      </c>
      <c r="Z12" s="12">
        <f t="shared" si="19"/>
        <v>5.1282929859701341</v>
      </c>
      <c r="AA12" s="12">
        <f t="shared" si="19"/>
        <v>0.21935050845495052</v>
      </c>
      <c r="AB12" s="12">
        <f t="shared" si="19"/>
        <v>0.25266354841151434</v>
      </c>
      <c r="AC12" s="12">
        <f t="shared" si="19"/>
        <v>0.30451599382779221</v>
      </c>
      <c r="AD12" s="12">
        <f>POWER(2,($B$12-K12))*100</f>
        <v>0.74853616441913695</v>
      </c>
      <c r="AE12" s="12">
        <f>POWER(2,($B$12-L12))*100</f>
        <v>0.36415381042729722</v>
      </c>
      <c r="AF12" s="12">
        <f>POWER(2,($B$12-M12))*100</f>
        <v>0.89688850355931826</v>
      </c>
      <c r="AG12" s="12">
        <f t="shared" si="3"/>
        <v>0.15948767732247271</v>
      </c>
      <c r="AH12" s="23">
        <f>POWER(2,($C$12-O12))*100</f>
        <v>0.49673860065551262</v>
      </c>
      <c r="AI12" s="23">
        <f>POWER(2,($C$12-P12))*100</f>
        <v>0.53479909449192842</v>
      </c>
      <c r="AJ12" s="23">
        <f>POWER(2,($C$12-Q12))*100</f>
        <v>0.10994702801743192</v>
      </c>
      <c r="AK12" s="23">
        <f>POWER(2,($C$12-R12))*100</f>
        <v>1.1179993354615363</v>
      </c>
      <c r="AL12" s="12">
        <f>POWER(2,($B$12-S12))*100</f>
        <v>1.4781213473339858</v>
      </c>
      <c r="AM12" s="12">
        <f>POWER(2,($B$12-T12))*100</f>
        <v>0.16155083451943048</v>
      </c>
      <c r="AN12" s="12">
        <f>POWER(2,($B$12-U12))*100</f>
        <v>0.3757102555171612</v>
      </c>
      <c r="AO12" s="12">
        <f>POWER(2,($B$12-V12))*100</f>
        <v>7.9839412934270243E-2</v>
      </c>
      <c r="AP12" s="12"/>
      <c r="AQ12" s="12">
        <f t="shared" ref="AQ12:BH12" si="20">X12/X16</f>
        <v>0.55255040220839469</v>
      </c>
      <c r="AR12" s="12">
        <f t="shared" si="20"/>
        <v>0.6137444320307367</v>
      </c>
      <c r="AS12" s="12">
        <f t="shared" si="20"/>
        <v>1.072416232295293</v>
      </c>
      <c r="AT12" s="12">
        <f t="shared" si="20"/>
        <v>0.97862240146156854</v>
      </c>
      <c r="AU12" s="12">
        <f t="shared" si="20"/>
        <v>0.92178356666765038</v>
      </c>
      <c r="AV12" s="12">
        <f t="shared" si="20"/>
        <v>1.042143335162764</v>
      </c>
      <c r="AW12" s="12">
        <f t="shared" si="20"/>
        <v>0.7596375095210961</v>
      </c>
      <c r="AX12" s="12">
        <f t="shared" si="20"/>
        <v>0.84227740442111199</v>
      </c>
      <c r="AY12" s="12">
        <f t="shared" si="20"/>
        <v>0.8029529530555638</v>
      </c>
      <c r="AZ12" s="12">
        <f t="shared" si="20"/>
        <v>0.52496066467512648</v>
      </c>
      <c r="BA12" s="12">
        <f t="shared" si="20"/>
        <v>0.76933765443882962</v>
      </c>
      <c r="BB12" s="12">
        <f t="shared" si="20"/>
        <v>0.73946944096400635</v>
      </c>
      <c r="BC12" s="12">
        <f t="shared" si="20"/>
        <v>0.80405953574235833</v>
      </c>
      <c r="BD12" s="12">
        <f t="shared" si="20"/>
        <v>1.0926252504636251</v>
      </c>
      <c r="BE12" s="12">
        <f t="shared" si="20"/>
        <v>0.84273664487865174</v>
      </c>
      <c r="BF12" s="12">
        <f t="shared" si="20"/>
        <v>0.76288968075559171</v>
      </c>
      <c r="BG12" s="12">
        <f t="shared" si="20"/>
        <v>0.94554394876853887</v>
      </c>
      <c r="BH12" s="12">
        <f t="shared" si="20"/>
        <v>0.16857091950268116</v>
      </c>
      <c r="BI12" s="12"/>
      <c r="BJ12" s="12" t="s">
        <v>140</v>
      </c>
      <c r="BK12" s="26">
        <v>9.3557646098996528E-2</v>
      </c>
      <c r="BL12" s="26">
        <v>2.655635220589136</v>
      </c>
      <c r="BM12" s="26">
        <v>0.26373243727679679</v>
      </c>
      <c r="BN12" s="26">
        <v>0.9870746960350707</v>
      </c>
    </row>
    <row r="13" spans="1:66" x14ac:dyDescent="0.4">
      <c r="A13" s="12" t="s">
        <v>159</v>
      </c>
      <c r="B13" s="12">
        <v>16.877641677856445</v>
      </c>
      <c r="C13" s="23">
        <v>17.159078598022461</v>
      </c>
      <c r="D13" s="12">
        <v>24.446891784667969</v>
      </c>
      <c r="E13" s="12">
        <v>22.703500747680664</v>
      </c>
      <c r="F13" s="12">
        <v>20.835649490356445</v>
      </c>
      <c r="G13" s="12">
        <v>25.968879699707031</v>
      </c>
      <c r="H13" s="12">
        <v>25.406740188598633</v>
      </c>
      <c r="I13" s="12">
        <v>25.668529510498047</v>
      </c>
      <c r="J13" s="12">
        <v>16.714582443237305</v>
      </c>
      <c r="K13" s="12">
        <v>23.593114852905273</v>
      </c>
      <c r="L13" s="12">
        <v>24.744043350219727</v>
      </c>
      <c r="M13" s="12">
        <v>23.979568481445313</v>
      </c>
      <c r="N13" s="23">
        <v>25.347507476806641</v>
      </c>
      <c r="O13" s="23">
        <v>24.23259162902832</v>
      </c>
      <c r="P13" s="23">
        <v>24.384851455688477</v>
      </c>
      <c r="Q13" s="23">
        <v>27.233095169067383</v>
      </c>
      <c r="R13" s="23">
        <v>24.152128219604492</v>
      </c>
      <c r="S13" s="12">
        <v>23.380426406860352</v>
      </c>
      <c r="T13" s="12">
        <v>26.120237350463867</v>
      </c>
      <c r="U13" s="12">
        <v>25.394809722900391</v>
      </c>
      <c r="V13" s="12">
        <v>26.183401107788086</v>
      </c>
      <c r="W13" s="12"/>
      <c r="X13" s="12">
        <f t="shared" ref="X13:AC13" si="21">POWER(2,($B$13-D13))*100</f>
        <v>0.52653673145162261</v>
      </c>
      <c r="Y13" s="12">
        <f t="shared" si="21"/>
        <v>1.7629567964233712</v>
      </c>
      <c r="Z13" s="12">
        <f t="shared" si="21"/>
        <v>6.4345906766932499</v>
      </c>
      <c r="AA13" s="12">
        <f t="shared" si="21"/>
        <v>0.18334313693600812</v>
      </c>
      <c r="AB13" s="12">
        <f t="shared" si="21"/>
        <v>0.27069828996940809</v>
      </c>
      <c r="AC13" s="12">
        <f t="shared" si="21"/>
        <v>0.22577667548680691</v>
      </c>
      <c r="AD13" s="12">
        <f>POWER(2,($B$13-K13))*100</f>
        <v>0.95157087114230776</v>
      </c>
      <c r="AE13" s="12">
        <f>POWER(2,($B$13-L13))*100</f>
        <v>0.42852596213674921</v>
      </c>
      <c r="AF13" s="12">
        <f>POWER(2,($B$13-M13))*100</f>
        <v>0.72795914310953946</v>
      </c>
      <c r="AG13" s="12">
        <f t="shared" si="3"/>
        <v>0.29049462867097697</v>
      </c>
      <c r="AH13" s="23">
        <f>POWER(2,($C$13-O13))*100</f>
        <v>0.74243836035543087</v>
      </c>
      <c r="AI13" s="23">
        <f>POWER(2,($C$13-P13))*100</f>
        <v>0.66807562707494383</v>
      </c>
      <c r="AJ13" s="23">
        <f>POWER(2,($C$13-Q13))*100</f>
        <v>9.2772409284056917E-2</v>
      </c>
      <c r="AK13" s="23">
        <f>POWER(2,($C$13-R13))*100</f>
        <v>0.78502285833366581</v>
      </c>
      <c r="AL13" s="12">
        <f>POWER(2,($B$13-S13))*100</f>
        <v>1.1027237827478364</v>
      </c>
      <c r="AM13" s="12">
        <f>POWER(2,($B$13-T13))*100</f>
        <v>0.16508266252456241</v>
      </c>
      <c r="AN13" s="12">
        <f>POWER(2,($B$13-U13))*100</f>
        <v>0.27294612958688536</v>
      </c>
      <c r="AO13" s="12">
        <f>POWER(2,($B$13-V13))*100</f>
        <v>0.1580109845603089</v>
      </c>
      <c r="AP13" s="12"/>
      <c r="AQ13" s="12">
        <f t="shared" ref="AQ13:BH13" si="22">X13/X16</f>
        <v>1.015056654869178</v>
      </c>
      <c r="AR13" s="12">
        <f t="shared" si="22"/>
        <v>0.864043205639489</v>
      </c>
      <c r="AS13" s="12">
        <f t="shared" si="22"/>
        <v>1.3455860475874108</v>
      </c>
      <c r="AT13" s="12">
        <f t="shared" si="22"/>
        <v>0.81797713724772569</v>
      </c>
      <c r="AU13" s="12">
        <f t="shared" si="22"/>
        <v>0.98757908209391521</v>
      </c>
      <c r="AV13" s="12">
        <f t="shared" si="22"/>
        <v>0.77267421863838959</v>
      </c>
      <c r="AW13" s="12">
        <f t="shared" si="22"/>
        <v>0.96568337115454173</v>
      </c>
      <c r="AX13" s="12">
        <f t="shared" si="22"/>
        <v>0.99116836012803855</v>
      </c>
      <c r="AY13" s="12">
        <f t="shared" si="22"/>
        <v>0.65171639656873337</v>
      </c>
      <c r="AZ13" s="12">
        <f t="shared" si="22"/>
        <v>0.95617577427834466</v>
      </c>
      <c r="BA13" s="12">
        <f t="shared" si="22"/>
        <v>1.1498719567343914</v>
      </c>
      <c r="BB13" s="12">
        <f t="shared" si="22"/>
        <v>0.92375158365613652</v>
      </c>
      <c r="BC13" s="12">
        <f t="shared" si="22"/>
        <v>0.67845890592706171</v>
      </c>
      <c r="BD13" s="12">
        <f t="shared" si="22"/>
        <v>0.76720599914524912</v>
      </c>
      <c r="BE13" s="12">
        <f t="shared" si="22"/>
        <v>0.62870734028498376</v>
      </c>
      <c r="BF13" s="12">
        <f t="shared" si="22"/>
        <v>0.77956799224394679</v>
      </c>
      <c r="BG13" s="12">
        <f t="shared" si="22"/>
        <v>0.68691912818675915</v>
      </c>
      <c r="BH13" s="12">
        <f t="shared" si="22"/>
        <v>0.33362040100149554</v>
      </c>
      <c r="BI13" s="12"/>
      <c r="BJ13" s="12" t="s">
        <v>141</v>
      </c>
      <c r="BK13" s="26">
        <v>0.54358969081492126</v>
      </c>
      <c r="BL13" s="26">
        <v>1.5898142575325007</v>
      </c>
      <c r="BM13" s="26">
        <v>0.88457172568398146</v>
      </c>
      <c r="BN13" s="26">
        <v>0.98202432596859646</v>
      </c>
    </row>
    <row r="14" spans="1:66" x14ac:dyDescent="0.4">
      <c r="A14" s="12" t="s">
        <v>160</v>
      </c>
      <c r="B14" s="12">
        <v>16.594331741333008</v>
      </c>
      <c r="C14" s="23">
        <v>16.965373992919922</v>
      </c>
      <c r="D14" s="12">
        <v>23.581411361694336</v>
      </c>
      <c r="E14" s="12">
        <v>21.608797073364258</v>
      </c>
      <c r="F14" s="12">
        <v>20.580049514770508</v>
      </c>
      <c r="G14" s="12">
        <v>25.49913215637207</v>
      </c>
      <c r="H14" s="12">
        <v>24.747358322143555</v>
      </c>
      <c r="I14" s="12">
        <v>24.705537796020508</v>
      </c>
      <c r="J14" s="12">
        <v>17.572887420654297</v>
      </c>
      <c r="K14" s="12">
        <v>23.514410018920898</v>
      </c>
      <c r="L14" s="12">
        <v>24.64375114440918</v>
      </c>
      <c r="M14" s="12">
        <v>22.600425720214844</v>
      </c>
      <c r="N14" s="23">
        <v>24.717172622680664</v>
      </c>
      <c r="O14" s="23">
        <v>24.202116012573242</v>
      </c>
      <c r="P14" s="23">
        <v>23.386255264282227</v>
      </c>
      <c r="Q14" s="23">
        <v>25.859113693237305</v>
      </c>
      <c r="R14" s="23">
        <v>23.397731781005859</v>
      </c>
      <c r="S14" s="12">
        <v>22.224477767944336</v>
      </c>
      <c r="T14" s="12">
        <v>25.086429595947266</v>
      </c>
      <c r="U14" s="12">
        <v>25.343366622924805</v>
      </c>
      <c r="V14" s="12">
        <v>25.45965576171875</v>
      </c>
      <c r="W14" s="12"/>
      <c r="X14" s="12">
        <f t="shared" ref="X14:AC14" si="23">POWER(2,($B$14-D14))*100</f>
        <v>0.78827808375398356</v>
      </c>
      <c r="Y14" s="12">
        <f t="shared" si="23"/>
        <v>3.0938234209423738</v>
      </c>
      <c r="Z14" s="12">
        <f t="shared" si="23"/>
        <v>6.3121803066140956</v>
      </c>
      <c r="AA14" s="12">
        <f t="shared" si="23"/>
        <v>0.20863538599798767</v>
      </c>
      <c r="AB14" s="12">
        <f t="shared" si="23"/>
        <v>0.35131318038364751</v>
      </c>
      <c r="AC14" s="12">
        <f t="shared" si="23"/>
        <v>0.36164600882641862</v>
      </c>
      <c r="AD14" s="12">
        <f>POWER(2,($B$14-K14))*100</f>
        <v>0.82575053949168531</v>
      </c>
      <c r="AE14" s="12">
        <f>POWER(2,($B$14-L14))*100</f>
        <v>0.37747075692284682</v>
      </c>
      <c r="AF14" s="12">
        <f>POWER(2,($B$14-M14))*100</f>
        <v>1.5559138818162015</v>
      </c>
      <c r="AG14" s="12">
        <f t="shared" si="3"/>
        <v>0.44966367440686983</v>
      </c>
      <c r="AH14" s="23">
        <f>POWER(2,($C$14-O14))*100</f>
        <v>0.66301534691839448</v>
      </c>
      <c r="AI14" s="23">
        <f>POWER(2,($C$14-P14))*100</f>
        <v>1.1671378106808035</v>
      </c>
      <c r="AJ14" s="23">
        <f>POWER(2,($C$14-Q14))*100</f>
        <v>0.21024107890502847</v>
      </c>
      <c r="AK14" s="23">
        <f>POWER(2,($C$14-R14))*100</f>
        <v>1.157890159266739</v>
      </c>
      <c r="AL14" s="12">
        <f>POWER(2,($B$14-S14))*100</f>
        <v>2.0190969187093248</v>
      </c>
      <c r="AM14" s="12">
        <f>POWER(2,($B$14-T14))*100</f>
        <v>0.27773065579874068</v>
      </c>
      <c r="AN14" s="12">
        <f>POWER(2,($B$14-U14))*100</f>
        <v>0.23242244608916263</v>
      </c>
      <c r="AO14" s="12">
        <f>POWER(2,($B$14-V14))*100</f>
        <v>0.21442308918435804</v>
      </c>
      <c r="AP14" s="12"/>
      <c r="AQ14" s="12">
        <f t="shared" ref="AQ14:BH14" si="24">X14/X16</f>
        <v>1.5196412083085993</v>
      </c>
      <c r="AR14" s="12">
        <f t="shared" si="24"/>
        <v>1.5163145867992189</v>
      </c>
      <c r="AS14" s="12">
        <f t="shared" si="24"/>
        <v>1.319987886906401</v>
      </c>
      <c r="AT14" s="12">
        <f t="shared" si="24"/>
        <v>0.93081736583776753</v>
      </c>
      <c r="AU14" s="12">
        <f t="shared" si="24"/>
        <v>1.2816835608750459</v>
      </c>
      <c r="AV14" s="12">
        <f t="shared" si="24"/>
        <v>1.2376590570799404</v>
      </c>
      <c r="AW14" s="12">
        <f t="shared" si="24"/>
        <v>0.83799703090087418</v>
      </c>
      <c r="AX14" s="12">
        <f t="shared" si="24"/>
        <v>0.87307912283763722</v>
      </c>
      <c r="AY14" s="12">
        <f t="shared" si="24"/>
        <v>1.3929553574903604</v>
      </c>
      <c r="AZ14" s="12">
        <f t="shared" si="24"/>
        <v>1.480087649151741</v>
      </c>
      <c r="BA14" s="12">
        <f t="shared" si="24"/>
        <v>1.0268633667325684</v>
      </c>
      <c r="BB14" s="12">
        <f t="shared" si="24"/>
        <v>1.6138074153098889</v>
      </c>
      <c r="BC14" s="12">
        <f t="shared" si="24"/>
        <v>1.5375253642285602</v>
      </c>
      <c r="BD14" s="12">
        <f t="shared" si="24"/>
        <v>1.1316107131279358</v>
      </c>
      <c r="BE14" s="12">
        <f t="shared" si="24"/>
        <v>1.1511686547433688</v>
      </c>
      <c r="BF14" s="12">
        <f t="shared" si="24"/>
        <v>1.3115243382593536</v>
      </c>
      <c r="BG14" s="12">
        <f t="shared" si="24"/>
        <v>0.58493382661350191</v>
      </c>
      <c r="BH14" s="12">
        <f t="shared" si="24"/>
        <v>0.45272749357726755</v>
      </c>
      <c r="BI14" s="12"/>
      <c r="BJ14" s="12" t="s">
        <v>142</v>
      </c>
      <c r="BK14" s="26">
        <v>0.78318631077371548</v>
      </c>
      <c r="BL14" s="26">
        <v>1.2615112489173586</v>
      </c>
      <c r="BM14" s="26">
        <v>0.86295962699891471</v>
      </c>
      <c r="BN14" s="26">
        <v>1.0923428133100106</v>
      </c>
    </row>
    <row r="15" spans="1:66" x14ac:dyDescent="0.4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 t="s">
        <v>143</v>
      </c>
      <c r="BK15" s="26">
        <v>0.85550721076770131</v>
      </c>
      <c r="BL15" s="26">
        <v>1.2739497318365258</v>
      </c>
      <c r="BM15" s="26">
        <v>0.86386178876311293</v>
      </c>
      <c r="BN15" s="26">
        <v>1.0066812686326601</v>
      </c>
    </row>
    <row r="16" spans="1:66" x14ac:dyDescent="0.4">
      <c r="A16" s="12" t="s">
        <v>147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>
        <f>AVERAGE(X3:X14)</f>
        <v>0.51872644637700882</v>
      </c>
      <c r="Y16" s="12">
        <f>AVERAGE(Y3:Y14)</f>
        <v>2.0403572239406538</v>
      </c>
      <c r="Z16" s="12">
        <f t="shared" ref="Z16:AO16" si="25">AVERAGE(Z3:Z14)</f>
        <v>4.7819986601601938</v>
      </c>
      <c r="AA16" s="12">
        <f t="shared" si="25"/>
        <v>0.22414212890217047</v>
      </c>
      <c r="AB16" s="12">
        <f t="shared" si="25"/>
        <v>0.2741028995829477</v>
      </c>
      <c r="AC16" s="12">
        <f t="shared" si="25"/>
        <v>0.29220164209007998</v>
      </c>
      <c r="AD16" s="12">
        <f t="shared" si="25"/>
        <v>0.98538599665917259</v>
      </c>
      <c r="AE16" s="12">
        <f t="shared" si="25"/>
        <v>0.43234427103927375</v>
      </c>
      <c r="AF16" s="12">
        <f t="shared" si="25"/>
        <v>1.1169876144627047</v>
      </c>
      <c r="AG16" s="12">
        <f t="shared" si="25"/>
        <v>0.30380881474457166</v>
      </c>
      <c r="AH16" s="12">
        <f t="shared" si="25"/>
        <v>0.64567046444365672</v>
      </c>
      <c r="AI16" s="12">
        <f t="shared" si="25"/>
        <v>0.72322000729974689</v>
      </c>
      <c r="AJ16" s="12">
        <f t="shared" si="25"/>
        <v>0.13673990933509905</v>
      </c>
      <c r="AK16" s="12">
        <f t="shared" si="25"/>
        <v>1.0232230446689241</v>
      </c>
      <c r="AL16" s="12">
        <f t="shared" si="25"/>
        <v>1.753954045212814</v>
      </c>
      <c r="AM16" s="12">
        <f t="shared" si="25"/>
        <v>0.21176172465647336</v>
      </c>
      <c r="AN16" s="12">
        <f t="shared" si="25"/>
        <v>0.39734827345305329</v>
      </c>
      <c r="AO16" s="12">
        <f t="shared" si="25"/>
        <v>0.47362506635078522</v>
      </c>
      <c r="AP16" s="12"/>
      <c r="AQ16" s="12" t="s">
        <v>130</v>
      </c>
      <c r="AR16" s="12" t="s">
        <v>131</v>
      </c>
      <c r="AS16" s="12" t="s">
        <v>132</v>
      </c>
      <c r="AT16" s="12" t="s">
        <v>133</v>
      </c>
      <c r="AU16" s="12" t="s">
        <v>134</v>
      </c>
      <c r="AV16" s="12" t="s">
        <v>135</v>
      </c>
      <c r="AW16" s="12" t="s">
        <v>137</v>
      </c>
      <c r="AX16" s="12" t="s">
        <v>138</v>
      </c>
      <c r="AY16" s="12" t="s">
        <v>139</v>
      </c>
      <c r="AZ16" s="12" t="s">
        <v>140</v>
      </c>
      <c r="BA16" s="12" t="s">
        <v>141</v>
      </c>
      <c r="BB16" s="12" t="s">
        <v>142</v>
      </c>
      <c r="BC16" s="12" t="s">
        <v>143</v>
      </c>
      <c r="BD16" s="12" t="s">
        <v>103</v>
      </c>
      <c r="BE16" s="12" t="s">
        <v>144</v>
      </c>
      <c r="BF16" s="12" t="s">
        <v>145</v>
      </c>
      <c r="BG16" s="12" t="s">
        <v>146</v>
      </c>
      <c r="BH16" s="12" t="s">
        <v>110</v>
      </c>
      <c r="BI16" s="12"/>
      <c r="BJ16" s="12" t="s">
        <v>103</v>
      </c>
      <c r="BK16" s="26">
        <v>0.8032053064887732</v>
      </c>
      <c r="BL16" s="26">
        <v>1.1523251765768816</v>
      </c>
      <c r="BM16" s="26">
        <v>1.0473221960220755</v>
      </c>
      <c r="BN16" s="26">
        <v>0.9971473209122701</v>
      </c>
    </row>
    <row r="17" spans="1:66" x14ac:dyDescent="0.4">
      <c r="A17" s="12" t="s">
        <v>162</v>
      </c>
      <c r="B17" s="12">
        <f>AVERAGE(B3:B5)</f>
        <v>16.623557408650715</v>
      </c>
      <c r="C17" s="12">
        <f>AVERAGE(C3:C5)</f>
        <v>16.768199920654297</v>
      </c>
      <c r="D17" s="12">
        <f t="shared" ref="D17:V17" si="26">AVERAGE(D3:D5)</f>
        <v>24.394854227701824</v>
      </c>
      <c r="E17" s="12">
        <f t="shared" si="26"/>
        <v>22.515233993530273</v>
      </c>
      <c r="F17" s="12">
        <f t="shared" si="26"/>
        <v>21.69130579630534</v>
      </c>
      <c r="G17" s="12">
        <f t="shared" si="26"/>
        <v>25.348020553588867</v>
      </c>
      <c r="H17" s="12">
        <f t="shared" si="26"/>
        <v>25.442824045817058</v>
      </c>
      <c r="I17" s="12">
        <f t="shared" si="26"/>
        <v>25.222819010416668</v>
      </c>
      <c r="J17" s="12">
        <f t="shared" si="26"/>
        <v>16.87071927388509</v>
      </c>
      <c r="K17" s="12">
        <f t="shared" si="26"/>
        <v>23.143195470174152</v>
      </c>
      <c r="L17" s="12">
        <f t="shared" si="26"/>
        <v>24.684300740559895</v>
      </c>
      <c r="M17" s="12">
        <f t="shared" si="26"/>
        <v>23.295838038126629</v>
      </c>
      <c r="N17" s="12">
        <f t="shared" si="26"/>
        <v>28.715979894002277</v>
      </c>
      <c r="O17" s="12">
        <f t="shared" si="26"/>
        <v>24.927651087443035</v>
      </c>
      <c r="P17" s="12">
        <f t="shared" si="26"/>
        <v>24.24709192911784</v>
      </c>
      <c r="Q17" s="12">
        <f t="shared" si="26"/>
        <v>26.512113571166992</v>
      </c>
      <c r="R17" s="12">
        <f t="shared" si="26"/>
        <v>23.700623830159504</v>
      </c>
      <c r="S17" s="12">
        <f t="shared" si="26"/>
        <v>22.624354044596355</v>
      </c>
      <c r="T17" s="12">
        <f t="shared" si="26"/>
        <v>26.19101842244466</v>
      </c>
      <c r="U17" s="12">
        <f t="shared" si="26"/>
        <v>24.836675643920898</v>
      </c>
      <c r="V17" s="12">
        <f t="shared" si="26"/>
        <v>23.553137461344402</v>
      </c>
      <c r="W17" s="12"/>
      <c r="X17" s="12">
        <f t="shared" ref="X17:AO17" si="27">AVERAGE(X3:X5)</f>
        <v>0.46571747673746033</v>
      </c>
      <c r="Y17" s="12">
        <f t="shared" si="27"/>
        <v>1.7194658134826362</v>
      </c>
      <c r="Z17" s="12">
        <f t="shared" si="27"/>
        <v>3.1721387260606799</v>
      </c>
      <c r="AA17" s="12">
        <f t="shared" si="27"/>
        <v>0.23886781648457536</v>
      </c>
      <c r="AB17" s="12">
        <f t="shared" si="27"/>
        <v>0.22140147270096633</v>
      </c>
      <c r="AC17" s="12">
        <f t="shared" si="27"/>
        <v>0.26081827467747903</v>
      </c>
      <c r="AD17" s="12">
        <f t="shared" si="27"/>
        <v>1.1169958555601653</v>
      </c>
      <c r="AE17" s="12">
        <f t="shared" si="27"/>
        <v>0.38121251892435087</v>
      </c>
      <c r="AF17" s="12">
        <f t="shared" si="27"/>
        <v>0.99437451353810724</v>
      </c>
      <c r="AG17" s="12">
        <f t="shared" si="27"/>
        <v>2.8423637571628236E-2</v>
      </c>
      <c r="AH17" s="12">
        <f t="shared" si="27"/>
        <v>0.35097980813525398</v>
      </c>
      <c r="AI17" s="12">
        <f t="shared" si="27"/>
        <v>0.56641600939482839</v>
      </c>
      <c r="AJ17" s="12">
        <f t="shared" si="27"/>
        <v>0.11698197843589897</v>
      </c>
      <c r="AK17" s="12">
        <f t="shared" si="27"/>
        <v>0.82185817919967885</v>
      </c>
      <c r="AL17" s="12">
        <f t="shared" si="27"/>
        <v>1.56697511708044</v>
      </c>
      <c r="AM17" s="12">
        <f t="shared" si="27"/>
        <v>0.13359954320557119</v>
      </c>
      <c r="AN17" s="12">
        <f t="shared" si="27"/>
        <v>0.34251576766057551</v>
      </c>
      <c r="AO17" s="12">
        <f t="shared" si="27"/>
        <v>0.82273993550391789</v>
      </c>
      <c r="AP17" s="12"/>
      <c r="AQ17" s="12">
        <f>AVERAGE(AQ3:AQ5)</f>
        <v>0.8978093945088319</v>
      </c>
      <c r="AR17" s="12">
        <f t="shared" ref="AR17:BH17" si="28">AVERAGE(AR3:AR5)</f>
        <v>0.84272782888563869</v>
      </c>
      <c r="AS17" s="12">
        <f t="shared" si="28"/>
        <v>0.66334998219226071</v>
      </c>
      <c r="AT17" s="12">
        <f t="shared" si="28"/>
        <v>1.0656979910672308</v>
      </c>
      <c r="AU17" s="12">
        <f t="shared" si="28"/>
        <v>0.80773123173024608</v>
      </c>
      <c r="AV17" s="12">
        <f t="shared" si="28"/>
        <v>0.8925968821115452</v>
      </c>
      <c r="AW17" s="12">
        <f t="shared" si="28"/>
        <v>1.1335617304763812</v>
      </c>
      <c r="AX17" s="12">
        <f t="shared" si="28"/>
        <v>0.88173371190507088</v>
      </c>
      <c r="AY17" s="12">
        <f t="shared" si="28"/>
        <v>0.8902287730526206</v>
      </c>
      <c r="AZ17" s="12">
        <f t="shared" si="28"/>
        <v>9.3557646098996528E-2</v>
      </c>
      <c r="BA17" s="12">
        <f t="shared" si="28"/>
        <v>0.54358969081492126</v>
      </c>
      <c r="BB17" s="12">
        <f t="shared" si="28"/>
        <v>0.78318631077371548</v>
      </c>
      <c r="BC17" s="12">
        <f t="shared" si="28"/>
        <v>0.85550721076770131</v>
      </c>
      <c r="BD17" s="12">
        <f t="shared" si="28"/>
        <v>0.8032053064887732</v>
      </c>
      <c r="BE17" s="12">
        <f t="shared" si="28"/>
        <v>0.89339576561728729</v>
      </c>
      <c r="BF17" s="12">
        <f t="shared" si="28"/>
        <v>0.6308956135595355</v>
      </c>
      <c r="BG17" s="12">
        <f t="shared" si="28"/>
        <v>0.86200391581931424</v>
      </c>
      <c r="BH17" s="12">
        <f t="shared" si="28"/>
        <v>1.7371123151124876</v>
      </c>
      <c r="BI17" s="12"/>
      <c r="BJ17" s="12" t="s">
        <v>144</v>
      </c>
      <c r="BK17" s="26">
        <v>0.89339576561728729</v>
      </c>
      <c r="BL17" s="26">
        <v>1.1929673017040041</v>
      </c>
      <c r="BM17" s="26">
        <v>1.0394327193763739</v>
      </c>
      <c r="BN17" s="26">
        <v>0.87420421330233467</v>
      </c>
    </row>
    <row r="18" spans="1:66" x14ac:dyDescent="0.4">
      <c r="A18" s="12" t="s">
        <v>164</v>
      </c>
      <c r="B18" s="12">
        <f>AVERAGE(B6:B8)</f>
        <v>16.548564910888672</v>
      </c>
      <c r="C18" s="12">
        <f>AVERAGE(C6:C8)</f>
        <v>16.832127888997395</v>
      </c>
      <c r="D18" s="12">
        <f t="shared" ref="D18:V18" si="29">AVERAGE(D6:D8)</f>
        <v>24.186484654744465</v>
      </c>
      <c r="E18" s="12">
        <f t="shared" si="29"/>
        <v>21.757900238037109</v>
      </c>
      <c r="F18" s="12">
        <f t="shared" si="29"/>
        <v>21.500847498575848</v>
      </c>
      <c r="G18" s="12">
        <f t="shared" si="29"/>
        <v>25.36065673828125</v>
      </c>
      <c r="H18" s="12">
        <f t="shared" si="29"/>
        <v>24.993658065795898</v>
      </c>
      <c r="I18" s="12">
        <f t="shared" si="29"/>
        <v>24.794307072957356</v>
      </c>
      <c r="J18" s="12">
        <f t="shared" si="29"/>
        <v>16.842571894327801</v>
      </c>
      <c r="K18" s="12">
        <f t="shared" si="29"/>
        <v>22.87945556640625</v>
      </c>
      <c r="L18" s="12">
        <f t="shared" si="29"/>
        <v>24.05759557088216</v>
      </c>
      <c r="M18" s="12">
        <f t="shared" si="29"/>
        <v>22.899622599283855</v>
      </c>
      <c r="N18" s="12">
        <f t="shared" si="29"/>
        <v>25.172662099202473</v>
      </c>
      <c r="O18" s="12">
        <f t="shared" si="29"/>
        <v>23.797262191772461</v>
      </c>
      <c r="P18" s="12">
        <f t="shared" si="29"/>
        <v>23.647433598836262</v>
      </c>
      <c r="Q18" s="12">
        <f t="shared" si="29"/>
        <v>26.019669850667317</v>
      </c>
      <c r="R18" s="12">
        <f t="shared" si="29"/>
        <v>23.317147572835285</v>
      </c>
      <c r="S18" s="12">
        <f t="shared" si="29"/>
        <v>22.197758356730144</v>
      </c>
      <c r="T18" s="12">
        <f t="shared" si="29"/>
        <v>25.141304016113281</v>
      </c>
      <c r="U18" s="12">
        <f t="shared" si="29"/>
        <v>23.805633544921875</v>
      </c>
      <c r="V18" s="12">
        <f t="shared" si="29"/>
        <v>23.527591705322266</v>
      </c>
      <c r="W18" s="12"/>
      <c r="X18" s="12">
        <f t="shared" ref="X18:AO18" si="30">AVERAGE(X6:X8)</f>
        <v>0.50290514872672487</v>
      </c>
      <c r="Y18" s="12">
        <f t="shared" si="30"/>
        <v>2.7194235372763309</v>
      </c>
      <c r="Z18" s="12">
        <f t="shared" si="30"/>
        <v>3.3054995423790898</v>
      </c>
      <c r="AA18" s="12">
        <f t="shared" si="30"/>
        <v>0.22289431559589082</v>
      </c>
      <c r="AB18" s="12">
        <f t="shared" si="30"/>
        <v>0.28971390912957584</v>
      </c>
      <c r="AC18" s="12">
        <f t="shared" si="30"/>
        <v>0.33134000068033836</v>
      </c>
      <c r="AD18" s="12">
        <f t="shared" si="30"/>
        <v>1.2508363463286221</v>
      </c>
      <c r="AE18" s="12">
        <f t="shared" si="30"/>
        <v>0.55131556640323975</v>
      </c>
      <c r="AF18" s="12">
        <f t="shared" si="30"/>
        <v>1.3867422243513765</v>
      </c>
      <c r="AG18" s="12">
        <f t="shared" si="30"/>
        <v>0.80680538876112451</v>
      </c>
      <c r="AH18" s="12">
        <f t="shared" si="30"/>
        <v>1.0264961100401571</v>
      </c>
      <c r="AI18" s="12">
        <f t="shared" si="30"/>
        <v>0.91235017465072499</v>
      </c>
      <c r="AJ18" s="12">
        <f t="shared" si="30"/>
        <v>0.17419977082880025</v>
      </c>
      <c r="AK18" s="12">
        <f t="shared" si="30"/>
        <v>1.1790856756256523</v>
      </c>
      <c r="AL18" s="12">
        <f t="shared" si="30"/>
        <v>2.0924098246303533</v>
      </c>
      <c r="AM18" s="12">
        <f t="shared" si="30"/>
        <v>0.34362771758100003</v>
      </c>
      <c r="AN18" s="12">
        <f t="shared" si="30"/>
        <v>0.67076632915992962</v>
      </c>
      <c r="AO18" s="12">
        <f t="shared" si="30"/>
        <v>0.79409043815483005</v>
      </c>
      <c r="AP18" s="12"/>
      <c r="AQ18" s="12">
        <f t="shared" ref="AQ18:BH18" si="31">AVERAGE(AQ6:AQ8)</f>
        <v>0.96949972811144269</v>
      </c>
      <c r="AR18" s="12">
        <f t="shared" si="31"/>
        <v>1.3328173642182906</v>
      </c>
      <c r="AS18" s="12">
        <f t="shared" si="31"/>
        <v>0.69123807371965196</v>
      </c>
      <c r="AT18" s="12">
        <f t="shared" si="31"/>
        <v>0.99443293720644421</v>
      </c>
      <c r="AU18" s="12">
        <f t="shared" si="31"/>
        <v>1.0569530988923523</v>
      </c>
      <c r="AV18" s="12">
        <f t="shared" si="31"/>
        <v>1.1339429796160856</v>
      </c>
      <c r="AW18" s="12">
        <f t="shared" si="31"/>
        <v>1.2693871747410919</v>
      </c>
      <c r="AX18" s="12">
        <f t="shared" si="31"/>
        <v>1.2751772217959121</v>
      </c>
      <c r="AY18" s="12">
        <f t="shared" si="31"/>
        <v>1.2415018809482765</v>
      </c>
      <c r="AZ18" s="12">
        <f t="shared" si="31"/>
        <v>2.655635220589136</v>
      </c>
      <c r="BA18" s="12">
        <f t="shared" si="31"/>
        <v>1.5898142575325007</v>
      </c>
      <c r="BB18" s="12">
        <f t="shared" si="31"/>
        <v>1.2615112489173586</v>
      </c>
      <c r="BC18" s="12">
        <f t="shared" si="31"/>
        <v>1.2739497318365258</v>
      </c>
      <c r="BD18" s="12">
        <f t="shared" si="31"/>
        <v>1.1523251765768816</v>
      </c>
      <c r="BE18" s="12">
        <f t="shared" si="31"/>
        <v>1.1929673017040041</v>
      </c>
      <c r="BF18" s="12">
        <f t="shared" si="31"/>
        <v>1.6227092886518744</v>
      </c>
      <c r="BG18" s="12">
        <f t="shared" si="31"/>
        <v>1.6881068170519704</v>
      </c>
      <c r="BH18" s="12">
        <f t="shared" si="31"/>
        <v>1.6766224901760067</v>
      </c>
      <c r="BI18" s="12"/>
      <c r="BJ18" s="12" t="s">
        <v>145</v>
      </c>
      <c r="BK18" s="26">
        <v>0.6308956135595355</v>
      </c>
      <c r="BL18" s="26">
        <v>1.6227092886518744</v>
      </c>
      <c r="BM18" s="26">
        <v>0.79506776070229279</v>
      </c>
      <c r="BN18" s="26">
        <v>0.95132733708629724</v>
      </c>
    </row>
    <row r="19" spans="1:66" x14ac:dyDescent="0.4">
      <c r="A19" s="12" t="s">
        <v>166</v>
      </c>
      <c r="B19" s="12">
        <f>AVERAGE(B9:B11)</f>
        <v>16.751017888387043</v>
      </c>
      <c r="C19" s="12">
        <f>AVERAGE(C9:C11)</f>
        <v>16.908622741699219</v>
      </c>
      <c r="D19" s="12">
        <f t="shared" ref="D19:V19" si="32">AVERAGE(D9:D11)</f>
        <v>24.262030919392902</v>
      </c>
      <c r="E19" s="12">
        <f t="shared" si="32"/>
        <v>22.66563606262207</v>
      </c>
      <c r="F19" s="12">
        <f t="shared" si="32"/>
        <v>20.663853963216145</v>
      </c>
      <c r="G19" s="12">
        <f t="shared" si="32"/>
        <v>25.508778254191082</v>
      </c>
      <c r="H19" s="12">
        <f t="shared" si="32"/>
        <v>25.175340016682942</v>
      </c>
      <c r="I19" s="12">
        <f t="shared" si="32"/>
        <v>25.237241744995117</v>
      </c>
      <c r="J19" s="12">
        <f t="shared" si="32"/>
        <v>16.869424819946289</v>
      </c>
      <c r="K19" s="12">
        <f t="shared" si="32"/>
        <v>23.845890680948894</v>
      </c>
      <c r="L19" s="12">
        <f t="shared" si="32"/>
        <v>24.700846989949543</v>
      </c>
      <c r="M19" s="12">
        <f t="shared" si="32"/>
        <v>23.419720331827801</v>
      </c>
      <c r="N19" s="12">
        <f t="shared" si="32"/>
        <v>27.26664098103841</v>
      </c>
      <c r="O19" s="12">
        <f t="shared" si="32"/>
        <v>24.409202575683594</v>
      </c>
      <c r="P19" s="12">
        <f t="shared" si="32"/>
        <v>24.241978327433269</v>
      </c>
      <c r="Q19" s="12">
        <f t="shared" si="32"/>
        <v>26.634497324625652</v>
      </c>
      <c r="R19" s="12">
        <f t="shared" si="32"/>
        <v>23.485443115234375</v>
      </c>
      <c r="S19" s="12">
        <f t="shared" si="32"/>
        <v>22.538419087727863</v>
      </c>
      <c r="T19" s="12">
        <f t="shared" si="32"/>
        <v>25.982640584309895</v>
      </c>
      <c r="U19" s="12">
        <f t="shared" si="32"/>
        <v>25.228078842163086</v>
      </c>
      <c r="V19" s="12">
        <f t="shared" si="32"/>
        <v>26.63386344909668</v>
      </c>
      <c r="W19" s="12"/>
      <c r="X19" s="12">
        <f t="shared" ref="X19:AO19" si="33">AVERAGE(X9:X11)</f>
        <v>0.57247071944806505</v>
      </c>
      <c r="Y19" s="12">
        <f t="shared" si="33"/>
        <v>1.6861935106993109</v>
      </c>
      <c r="Z19" s="12">
        <f t="shared" si="33"/>
        <v>6.6920017157751817</v>
      </c>
      <c r="AA19" s="12">
        <f t="shared" si="33"/>
        <v>0.23103003973190037</v>
      </c>
      <c r="AB19" s="12">
        <f t="shared" si="33"/>
        <v>0.2937378769130588</v>
      </c>
      <c r="AC19" s="12">
        <f t="shared" si="33"/>
        <v>0.27933540028883003</v>
      </c>
      <c r="AD19" s="12">
        <f t="shared" si="33"/>
        <v>0.73175925973019262</v>
      </c>
      <c r="AE19" s="12">
        <f t="shared" si="33"/>
        <v>0.40679882233387343</v>
      </c>
      <c r="AF19" s="12">
        <f t="shared" si="33"/>
        <v>1.0265798771329833</v>
      </c>
      <c r="AG19" s="12">
        <f t="shared" si="33"/>
        <v>8.0124239178760728E-2</v>
      </c>
      <c r="AH19" s="12">
        <f t="shared" si="33"/>
        <v>0.5711418369561031</v>
      </c>
      <c r="AI19" s="12">
        <f t="shared" si="33"/>
        <v>0.62410966773754195</v>
      </c>
      <c r="AJ19" s="12">
        <f t="shared" si="33"/>
        <v>0.11812438267352456</v>
      </c>
      <c r="AK19" s="12">
        <f t="shared" si="33"/>
        <v>1.0716442061630518</v>
      </c>
      <c r="AL19" s="12">
        <f t="shared" si="33"/>
        <v>1.8231172228767465</v>
      </c>
      <c r="AM19" s="12">
        <f t="shared" si="33"/>
        <v>0.16836492022507779</v>
      </c>
      <c r="AN19" s="12">
        <f t="shared" si="33"/>
        <v>0.28241805326063818</v>
      </c>
      <c r="AO19" s="12">
        <f t="shared" si="33"/>
        <v>0.12691206285141374</v>
      </c>
      <c r="AP19" s="12"/>
      <c r="AQ19" s="12">
        <f t="shared" ref="AQ19:BH19" si="34">AVERAGE(AQ9:AQ11)</f>
        <v>1.1036081222510006</v>
      </c>
      <c r="AR19" s="12">
        <f t="shared" si="34"/>
        <v>0.82642073207292244</v>
      </c>
      <c r="AS19" s="12">
        <f t="shared" si="34"/>
        <v>1.3994152218250526</v>
      </c>
      <c r="AT19" s="12">
        <f t="shared" si="34"/>
        <v>1.0307301035439713</v>
      </c>
      <c r="AU19" s="12">
        <f t="shared" si="34"/>
        <v>1.0716335994985318</v>
      </c>
      <c r="AV19" s="12">
        <f t="shared" si="34"/>
        <v>0.95596793464533814</v>
      </c>
      <c r="AW19" s="12">
        <f t="shared" si="34"/>
        <v>0.74261179092368923</v>
      </c>
      <c r="AX19" s="12">
        <f t="shared" si="34"/>
        <v>0.94091410383675511</v>
      </c>
      <c r="AY19" s="12">
        <f t="shared" si="34"/>
        <v>0.919061110294218</v>
      </c>
      <c r="AZ19" s="12">
        <f t="shared" si="34"/>
        <v>0.26373243727679679</v>
      </c>
      <c r="BA19" s="12">
        <f t="shared" si="34"/>
        <v>0.88457172568398146</v>
      </c>
      <c r="BB19" s="12">
        <f t="shared" si="34"/>
        <v>0.86295962699891471</v>
      </c>
      <c r="BC19" s="12">
        <f t="shared" si="34"/>
        <v>0.86386178876311293</v>
      </c>
      <c r="BD19" s="12">
        <f t="shared" si="34"/>
        <v>1.0473221960220755</v>
      </c>
      <c r="BE19" s="12">
        <f t="shared" si="34"/>
        <v>1.0394327193763739</v>
      </c>
      <c r="BF19" s="12">
        <f t="shared" si="34"/>
        <v>0.79506776070229279</v>
      </c>
      <c r="BG19" s="12">
        <f t="shared" si="34"/>
        <v>0.71075696593911564</v>
      </c>
      <c r="BH19" s="12">
        <f t="shared" si="34"/>
        <v>0.26795892335102406</v>
      </c>
      <c r="BI19" s="12"/>
      <c r="BJ19" s="12" t="s">
        <v>146</v>
      </c>
      <c r="BK19" s="26">
        <v>0.86200391581931424</v>
      </c>
      <c r="BL19" s="26">
        <v>1.6881068170519704</v>
      </c>
      <c r="BM19" s="26">
        <v>0.71075696593911564</v>
      </c>
      <c r="BN19" s="26">
        <v>0.73913230118960005</v>
      </c>
    </row>
    <row r="20" spans="1:66" x14ac:dyDescent="0.4">
      <c r="A20" s="12" t="s">
        <v>168</v>
      </c>
      <c r="B20" s="12">
        <f>AVERAGE(B12:B14)</f>
        <v>16.785095850626629</v>
      </c>
      <c r="C20" s="12">
        <f>AVERAGE(C12:C14)</f>
        <v>17.039519627888996</v>
      </c>
      <c r="D20" s="12">
        <f t="shared" ref="D20:V20" si="35">AVERAGE(D12:D14)</f>
        <v>24.452749888102215</v>
      </c>
      <c r="E20" s="12">
        <f t="shared" si="35"/>
        <v>22.504978815714519</v>
      </c>
      <c r="F20" s="12">
        <f t="shared" si="35"/>
        <v>20.86146354675293</v>
      </c>
      <c r="G20" s="12">
        <f t="shared" si="35"/>
        <v>25.727957407633465</v>
      </c>
      <c r="H20" s="12">
        <f t="shared" si="35"/>
        <v>25.22199312845866</v>
      </c>
      <c r="I20" s="12">
        <f t="shared" si="35"/>
        <v>25.205549240112305</v>
      </c>
      <c r="J20" s="12">
        <f t="shared" si="35"/>
        <v>17.081830978393555</v>
      </c>
      <c r="K20" s="12">
        <f t="shared" si="35"/>
        <v>23.684183756510418</v>
      </c>
      <c r="L20" s="12">
        <f t="shared" si="35"/>
        <v>24.790781656901043</v>
      </c>
      <c r="M20" s="12">
        <f t="shared" si="35"/>
        <v>23.421387990315754</v>
      </c>
      <c r="N20" s="12">
        <f t="shared" si="35"/>
        <v>25.425751368204754</v>
      </c>
      <c r="O20" s="12">
        <f t="shared" si="35"/>
        <v>24.360703786214192</v>
      </c>
      <c r="P20" s="12">
        <f t="shared" si="35"/>
        <v>24.104000091552734</v>
      </c>
      <c r="Q20" s="12">
        <f t="shared" si="35"/>
        <v>26.638430277506512</v>
      </c>
      <c r="R20" s="12">
        <f t="shared" si="35"/>
        <v>23.675634384155273</v>
      </c>
      <c r="S20" s="12">
        <f t="shared" si="35"/>
        <v>22.856103261311848</v>
      </c>
      <c r="T20" s="12">
        <f t="shared" si="35"/>
        <v>25.787925720214844</v>
      </c>
      <c r="U20" s="12">
        <f t="shared" si="35"/>
        <v>25.225884755452473</v>
      </c>
      <c r="V20" s="12">
        <f t="shared" si="35"/>
        <v>26.272327423095703</v>
      </c>
      <c r="W20" s="12"/>
      <c r="X20" s="12">
        <f t="shared" ref="X20:AO20" si="36">AVERAGE(X12:X14)</f>
        <v>0.53381244059578459</v>
      </c>
      <c r="Y20" s="12">
        <f t="shared" si="36"/>
        <v>2.0363460343043376</v>
      </c>
      <c r="Z20" s="12">
        <f t="shared" si="36"/>
        <v>5.9583546564258265</v>
      </c>
      <c r="AA20" s="12">
        <f t="shared" si="36"/>
        <v>0.20377634379631546</v>
      </c>
      <c r="AB20" s="12">
        <f t="shared" si="36"/>
        <v>0.29155833958819</v>
      </c>
      <c r="AC20" s="12">
        <f t="shared" si="36"/>
        <v>0.29731289271367256</v>
      </c>
      <c r="AD20" s="12">
        <f t="shared" si="36"/>
        <v>0.8419525250177099</v>
      </c>
      <c r="AE20" s="12">
        <f t="shared" si="36"/>
        <v>0.39005017649563106</v>
      </c>
      <c r="AF20" s="12">
        <f t="shared" si="36"/>
        <v>1.060253842828353</v>
      </c>
      <c r="AG20" s="12">
        <f t="shared" si="36"/>
        <v>0.29988199346677319</v>
      </c>
      <c r="AH20" s="12">
        <f t="shared" si="36"/>
        <v>0.63406410264311264</v>
      </c>
      <c r="AI20" s="12">
        <f t="shared" si="36"/>
        <v>0.79000417741589191</v>
      </c>
      <c r="AJ20" s="12">
        <f t="shared" si="36"/>
        <v>0.13765350540217244</v>
      </c>
      <c r="AK20" s="12">
        <f t="shared" si="36"/>
        <v>1.0203041176873138</v>
      </c>
      <c r="AL20" s="12">
        <f t="shared" si="36"/>
        <v>1.5333140162637158</v>
      </c>
      <c r="AM20" s="12">
        <f t="shared" si="36"/>
        <v>0.20145471761424452</v>
      </c>
      <c r="AN20" s="12">
        <f t="shared" si="36"/>
        <v>0.29369294373106974</v>
      </c>
      <c r="AO20" s="12">
        <f t="shared" si="36"/>
        <v>0.15075782889297906</v>
      </c>
      <c r="AP20" s="12"/>
      <c r="AQ20" s="12">
        <f t="shared" ref="AQ20:BH20" si="37">AVERAGE(AQ12:AQ14)</f>
        <v>1.029082755128724</v>
      </c>
      <c r="AR20" s="12">
        <f t="shared" si="37"/>
        <v>0.99803407482314821</v>
      </c>
      <c r="AS20" s="12">
        <f t="shared" si="37"/>
        <v>1.245996722263035</v>
      </c>
      <c r="AT20" s="12">
        <f t="shared" si="37"/>
        <v>0.90913896818235385</v>
      </c>
      <c r="AU20" s="12">
        <f t="shared" si="37"/>
        <v>1.0636820698788705</v>
      </c>
      <c r="AV20" s="12">
        <f t="shared" si="37"/>
        <v>1.0174922036270313</v>
      </c>
      <c r="AW20" s="12">
        <f t="shared" si="37"/>
        <v>0.85443930385883726</v>
      </c>
      <c r="AX20" s="12">
        <f t="shared" si="37"/>
        <v>0.90217496246226248</v>
      </c>
      <c r="AY20" s="12">
        <f t="shared" si="37"/>
        <v>0.94920823570488577</v>
      </c>
      <c r="AZ20" s="12">
        <f t="shared" si="37"/>
        <v>0.9870746960350707</v>
      </c>
      <c r="BA20" s="12">
        <f t="shared" si="37"/>
        <v>0.98202432596859646</v>
      </c>
      <c r="BB20" s="12">
        <f t="shared" si="37"/>
        <v>1.0923428133100106</v>
      </c>
      <c r="BC20" s="12">
        <f t="shared" si="37"/>
        <v>1.0066812686326601</v>
      </c>
      <c r="BD20" s="12">
        <f t="shared" si="37"/>
        <v>0.9971473209122701</v>
      </c>
      <c r="BE20" s="12">
        <f t="shared" si="37"/>
        <v>0.87420421330233467</v>
      </c>
      <c r="BF20" s="12">
        <f t="shared" si="37"/>
        <v>0.95132733708629724</v>
      </c>
      <c r="BG20" s="12">
        <f t="shared" si="37"/>
        <v>0.73913230118960005</v>
      </c>
      <c r="BH20" s="12">
        <f t="shared" si="37"/>
        <v>0.3183062713604814</v>
      </c>
      <c r="BI20" s="12"/>
      <c r="BJ20" s="12" t="s">
        <v>110</v>
      </c>
      <c r="BK20" s="26">
        <v>1.7371123151124876</v>
      </c>
      <c r="BL20" s="26">
        <v>1.6766224901760067</v>
      </c>
      <c r="BM20" s="26">
        <v>0.26795892335102406</v>
      </c>
      <c r="BN20" s="26">
        <v>0.3183062713604814</v>
      </c>
    </row>
    <row r="21" spans="1:66" x14ac:dyDescent="0.4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</row>
    <row r="22" spans="1:66" x14ac:dyDescent="0.4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25"/>
      <c r="BL22" s="25"/>
      <c r="BM22" s="25"/>
      <c r="BN22" s="25"/>
    </row>
    <row r="23" spans="1:66" x14ac:dyDescent="0.4">
      <c r="A23" s="1" t="s">
        <v>148</v>
      </c>
      <c r="BK23" s="26"/>
      <c r="BL23" s="26"/>
      <c r="BM23" s="26"/>
      <c r="BN23" s="26"/>
    </row>
    <row r="24" spans="1:66" x14ac:dyDescent="0.4">
      <c r="A24" s="21"/>
      <c r="B24" s="18" t="s">
        <v>169</v>
      </c>
      <c r="C24" s="18" t="s">
        <v>170</v>
      </c>
      <c r="D24" s="18" t="s">
        <v>171</v>
      </c>
      <c r="E24" s="18" t="s">
        <v>172</v>
      </c>
      <c r="F24" s="18" t="s">
        <v>173</v>
      </c>
      <c r="G24" s="18" t="s">
        <v>174</v>
      </c>
      <c r="H24" s="18" t="s">
        <v>175</v>
      </c>
      <c r="I24" s="18" t="s">
        <v>176</v>
      </c>
      <c r="J24" s="18" t="s">
        <v>177</v>
      </c>
      <c r="K24" s="18" t="s">
        <v>178</v>
      </c>
      <c r="L24" s="18" t="s">
        <v>179</v>
      </c>
      <c r="M24" s="18" t="s">
        <v>180</v>
      </c>
      <c r="N24" s="18" t="s">
        <v>181</v>
      </c>
      <c r="O24" s="18" t="s">
        <v>182</v>
      </c>
      <c r="P24" s="18" t="s">
        <v>183</v>
      </c>
      <c r="Q24" s="18" t="s">
        <v>184</v>
      </c>
      <c r="R24" s="18" t="s">
        <v>185</v>
      </c>
      <c r="S24" s="18" t="s">
        <v>186</v>
      </c>
      <c r="T24" s="18" t="s">
        <v>187</v>
      </c>
      <c r="U24" s="18" t="s">
        <v>188</v>
      </c>
      <c r="V24" s="18" t="s">
        <v>189</v>
      </c>
      <c r="W24" s="18" t="s">
        <v>190</v>
      </c>
      <c r="X24" s="18" t="s">
        <v>191</v>
      </c>
      <c r="Y24" s="18" t="s">
        <v>192</v>
      </c>
      <c r="Z24" s="18" t="s">
        <v>193</v>
      </c>
      <c r="AA24" s="18" t="s">
        <v>194</v>
      </c>
      <c r="AB24" s="18" t="s">
        <v>195</v>
      </c>
      <c r="AC24" s="18" t="s">
        <v>196</v>
      </c>
      <c r="AD24" s="18" t="s">
        <v>197</v>
      </c>
      <c r="AE24" s="18" t="s">
        <v>198</v>
      </c>
      <c r="AF24" s="18" t="s">
        <v>199</v>
      </c>
      <c r="AG24" s="18" t="s">
        <v>200</v>
      </c>
      <c r="AH24" s="18" t="s">
        <v>201</v>
      </c>
      <c r="AI24" s="18" t="s">
        <v>202</v>
      </c>
      <c r="AJ24" s="18" t="s">
        <v>203</v>
      </c>
      <c r="AK24" s="18" t="s">
        <v>204</v>
      </c>
      <c r="AL24" s="18" t="s">
        <v>209</v>
      </c>
      <c r="AO24" s="30" t="s">
        <v>90</v>
      </c>
      <c r="AP24" s="30"/>
      <c r="AQ24" s="30"/>
      <c r="AR24" s="30"/>
      <c r="AS24" s="31" t="s">
        <v>125</v>
      </c>
      <c r="AT24" s="31"/>
      <c r="AU24" s="31"/>
      <c r="AV24" s="31"/>
      <c r="AW24" s="31" t="s">
        <v>127</v>
      </c>
      <c r="AX24" s="31"/>
      <c r="AY24" s="31"/>
      <c r="AZ24" s="31"/>
      <c r="BK24" s="26"/>
      <c r="BL24" s="26"/>
      <c r="BM24" s="26"/>
      <c r="BN24" s="26"/>
    </row>
    <row r="25" spans="1:66" x14ac:dyDescent="0.4">
      <c r="A25" s="29" t="s">
        <v>206</v>
      </c>
      <c r="B25" s="18" t="s">
        <v>162</v>
      </c>
      <c r="C25" s="18">
        <v>24.351156234741211</v>
      </c>
      <c r="D25" s="18">
        <v>24.726696014404297</v>
      </c>
      <c r="E25" s="18">
        <v>23.959089279174805</v>
      </c>
      <c r="F25" s="18">
        <v>24.537067413330078</v>
      </c>
      <c r="G25" s="18">
        <v>24.115581512451172</v>
      </c>
      <c r="H25" s="18">
        <v>24.276308059692383</v>
      </c>
      <c r="I25" s="18">
        <v>24.120367050170898</v>
      </c>
      <c r="J25" s="18">
        <v>24.468706130981445</v>
      </c>
      <c r="K25" s="18">
        <v>24.590021133422852</v>
      </c>
      <c r="L25" s="18">
        <v>23.245460510253906</v>
      </c>
      <c r="M25" s="18">
        <v>24.290760040283203</v>
      </c>
      <c r="N25" s="18">
        <v>23.361562728881836</v>
      </c>
      <c r="O25" s="18">
        <v>24.421344757080078</v>
      </c>
      <c r="P25" s="18">
        <v>24.240402221679688</v>
      </c>
      <c r="Q25" s="18">
        <v>26.347345352172852</v>
      </c>
      <c r="R25" s="18">
        <v>24.935808181762695</v>
      </c>
      <c r="S25" s="18">
        <v>24.336076736450195</v>
      </c>
      <c r="T25" s="18">
        <v>24.434732437133789</v>
      </c>
      <c r="U25" s="18">
        <v>24.188650131225586</v>
      </c>
      <c r="V25" s="18">
        <v>24.187522888183594</v>
      </c>
      <c r="W25" s="18">
        <v>25.291105270385742</v>
      </c>
      <c r="X25" s="18">
        <v>26.226861953735352</v>
      </c>
      <c r="Y25" s="18">
        <v>23.576824188232422</v>
      </c>
      <c r="Z25" s="18">
        <v>25.330574035644531</v>
      </c>
      <c r="AA25" s="18">
        <v>27.485300064086914</v>
      </c>
      <c r="AB25" s="18">
        <v>24.304422378540039</v>
      </c>
      <c r="AC25" s="18">
        <v>24.411190032958984</v>
      </c>
      <c r="AD25" s="18">
        <v>24.919557571411133</v>
      </c>
      <c r="AE25" s="18">
        <v>25.084253311157227</v>
      </c>
      <c r="AF25" s="18">
        <v>25.328594207763672</v>
      </c>
      <c r="AG25" s="18">
        <v>24.560731887817383</v>
      </c>
      <c r="AH25" s="18">
        <v>24.601970672607422</v>
      </c>
      <c r="AI25" s="18">
        <v>24.341073989868164</v>
      </c>
      <c r="AJ25" s="18">
        <v>24.443742752075195</v>
      </c>
      <c r="AK25" s="18">
        <v>24.040731430053711</v>
      </c>
      <c r="AL25" s="18" t="s">
        <v>205</v>
      </c>
      <c r="AO25" t="s">
        <v>161</v>
      </c>
      <c r="AP25" t="s">
        <v>163</v>
      </c>
      <c r="AQ25" t="s">
        <v>165</v>
      </c>
      <c r="AR25" t="s">
        <v>167</v>
      </c>
      <c r="AS25" t="s">
        <v>161</v>
      </c>
      <c r="AT25" t="s">
        <v>163</v>
      </c>
      <c r="AU25" t="s">
        <v>165</v>
      </c>
      <c r="AV25" t="s">
        <v>167</v>
      </c>
      <c r="AW25" t="s">
        <v>161</v>
      </c>
      <c r="AX25" t="s">
        <v>163</v>
      </c>
      <c r="AY25" t="s">
        <v>165</v>
      </c>
      <c r="AZ25" t="s">
        <v>167</v>
      </c>
      <c r="BK25" s="26"/>
      <c r="BL25" s="26"/>
      <c r="BM25" s="26"/>
      <c r="BN25" s="26"/>
    </row>
    <row r="26" spans="1:66" x14ac:dyDescent="0.4">
      <c r="A26" s="29"/>
      <c r="B26" s="18" t="s">
        <v>164</v>
      </c>
      <c r="C26" s="18">
        <v>24.270309448242188</v>
      </c>
      <c r="D26" s="18">
        <v>24.580324172973633</v>
      </c>
      <c r="E26" s="18">
        <v>23.954364776611328</v>
      </c>
      <c r="F26" s="18">
        <v>24.433797836303711</v>
      </c>
      <c r="G26" s="18">
        <v>23.747907638549805</v>
      </c>
      <c r="H26" s="18">
        <v>24.013397216796875</v>
      </c>
      <c r="I26" s="18">
        <v>23.967859268188477</v>
      </c>
      <c r="J26" s="18">
        <v>24.271884918212891</v>
      </c>
      <c r="K26" s="18">
        <v>24.394119262695313</v>
      </c>
      <c r="L26" s="18">
        <v>23.162378311157227</v>
      </c>
      <c r="M26" s="18">
        <v>24.065521240234375</v>
      </c>
      <c r="N26" s="18">
        <v>23.311920166015625</v>
      </c>
      <c r="O26" s="18">
        <v>24.279008865356445</v>
      </c>
      <c r="P26" s="18">
        <v>23.968770980834961</v>
      </c>
      <c r="Q26" s="18">
        <v>26.322122573852539</v>
      </c>
      <c r="R26" s="18">
        <v>24.997167587280273</v>
      </c>
      <c r="S26" s="18">
        <v>24.273576736450195</v>
      </c>
      <c r="T26" s="18">
        <v>24.134506225585938</v>
      </c>
      <c r="U26" s="18">
        <v>24.192272186279297</v>
      </c>
      <c r="V26" s="18">
        <v>23.918325424194336</v>
      </c>
      <c r="W26" s="18">
        <v>25.159214019775391</v>
      </c>
      <c r="X26" s="18">
        <v>25.851676940917969</v>
      </c>
      <c r="Y26" s="18">
        <v>23.508460998535156</v>
      </c>
      <c r="Z26" s="18">
        <v>25.306507110595703</v>
      </c>
      <c r="AA26" s="18">
        <v>27.845304489135742</v>
      </c>
      <c r="AB26" s="18">
        <v>24.104991912841797</v>
      </c>
      <c r="AC26" s="18">
        <v>24.296712875366211</v>
      </c>
      <c r="AD26" s="18">
        <v>24.673952102661133</v>
      </c>
      <c r="AE26" s="18">
        <v>24.997167587280273</v>
      </c>
      <c r="AF26" s="18">
        <v>25.101711273193359</v>
      </c>
      <c r="AG26" s="18">
        <v>24.180269241333008</v>
      </c>
      <c r="AH26" s="18">
        <v>24.405757904052734</v>
      </c>
      <c r="AI26" s="18">
        <v>24.404150009155273</v>
      </c>
      <c r="AJ26" s="18">
        <v>24.192815780639648</v>
      </c>
      <c r="AK26" s="18">
        <v>23.84736442565918</v>
      </c>
      <c r="AL26" s="18" t="s">
        <v>205</v>
      </c>
      <c r="AN26" t="s">
        <v>130</v>
      </c>
      <c r="AO26">
        <v>1.0520162848613066</v>
      </c>
      <c r="AP26">
        <v>0.86568274524143785</v>
      </c>
      <c r="AQ26">
        <v>0.90748641231286753</v>
      </c>
      <c r="AR26">
        <v>1.174814557584388</v>
      </c>
      <c r="AS26">
        <v>0.92162693899941273</v>
      </c>
      <c r="AT26">
        <v>1.0332336620490696</v>
      </c>
      <c r="AU26">
        <v>0.9608521894698584</v>
      </c>
      <c r="AV26">
        <v>1.0842872094816589</v>
      </c>
      <c r="AW26">
        <v>0.32862432824494381</v>
      </c>
      <c r="AX26">
        <v>0.4587906480635745</v>
      </c>
      <c r="AY26">
        <v>1.6063602401225225</v>
      </c>
      <c r="AZ26">
        <v>1.6062247835689596</v>
      </c>
      <c r="BK26" s="26"/>
      <c r="BL26" s="26"/>
      <c r="BM26" s="26"/>
      <c r="BN26" s="26"/>
    </row>
    <row r="27" spans="1:66" x14ac:dyDescent="0.4">
      <c r="A27" s="29"/>
      <c r="B27" s="18" t="s">
        <v>166</v>
      </c>
      <c r="C27" s="18">
        <v>24.518388748168945</v>
      </c>
      <c r="D27" s="18">
        <v>24.826154708862305</v>
      </c>
      <c r="E27" s="18">
        <v>24.569765090942383</v>
      </c>
      <c r="F27" s="18">
        <v>24.530294418334961</v>
      </c>
      <c r="G27" s="18">
        <v>24.293281555175781</v>
      </c>
      <c r="H27" s="18">
        <v>23.997459411621094</v>
      </c>
      <c r="I27" s="18">
        <v>24.418174743652344</v>
      </c>
      <c r="J27" s="18">
        <v>24.474279403686523</v>
      </c>
      <c r="K27" s="18">
        <v>24.824197769165039</v>
      </c>
      <c r="L27" s="18">
        <v>23.434246063232422</v>
      </c>
      <c r="M27" s="18">
        <v>24.481243133544922</v>
      </c>
      <c r="N27" s="18">
        <v>23.579824447631836</v>
      </c>
      <c r="O27" s="18">
        <v>24.720293045043945</v>
      </c>
      <c r="P27" s="18">
        <v>24.389503479003906</v>
      </c>
      <c r="Q27" s="18">
        <v>26.888360977172852</v>
      </c>
      <c r="R27" s="18">
        <v>25.318805694580078</v>
      </c>
      <c r="S27" s="18">
        <v>24.584390640258789</v>
      </c>
      <c r="T27" s="18">
        <v>24.558916091918945</v>
      </c>
      <c r="U27" s="18">
        <v>24.676040649414063</v>
      </c>
      <c r="V27" s="18">
        <v>24.347480773925781</v>
      </c>
      <c r="W27" s="18">
        <v>25.649017333984375</v>
      </c>
      <c r="X27" s="18">
        <v>26.255508422851563</v>
      </c>
      <c r="Y27" s="18">
        <v>23.851341247558594</v>
      </c>
      <c r="Z27" s="18">
        <v>25.461225509643555</v>
      </c>
      <c r="AA27" s="18">
        <v>28.254278182983398</v>
      </c>
      <c r="AB27" s="18">
        <v>24.334989547729492</v>
      </c>
      <c r="AC27" s="18">
        <v>24.629812240600586</v>
      </c>
      <c r="AD27" s="18">
        <v>24.872854232788086</v>
      </c>
      <c r="AE27" s="18">
        <v>25.575912475585938</v>
      </c>
      <c r="AF27" s="18">
        <v>25.323686599731445</v>
      </c>
      <c r="AG27" s="18">
        <v>24.578742980957031</v>
      </c>
      <c r="AH27" s="18">
        <v>24.638853073120117</v>
      </c>
      <c r="AI27" s="18">
        <v>24.897586822509766</v>
      </c>
      <c r="AJ27" s="18">
        <v>24.606163024902344</v>
      </c>
      <c r="AK27" s="18">
        <v>24.247522354125977</v>
      </c>
      <c r="AL27" s="18" t="s">
        <v>205</v>
      </c>
      <c r="AN27" t="s">
        <v>131</v>
      </c>
      <c r="AO27">
        <v>0.88543935153586406</v>
      </c>
      <c r="AP27">
        <v>0.94097302863829746</v>
      </c>
      <c r="AQ27">
        <v>1.0447449643147764</v>
      </c>
      <c r="AR27">
        <v>1.1288426555110624</v>
      </c>
      <c r="AS27">
        <v>0.68406174243729334</v>
      </c>
      <c r="AT27">
        <v>0.7526966483775952</v>
      </c>
      <c r="AU27">
        <v>1.4790214605699907</v>
      </c>
      <c r="AV27">
        <v>1.0842201486151211</v>
      </c>
      <c r="AW27">
        <v>0.16313403597692097</v>
      </c>
      <c r="AX27">
        <v>0.60337758772693373</v>
      </c>
      <c r="AY27">
        <v>2.1020224655767756</v>
      </c>
      <c r="AZ27">
        <v>1.1314659107193699</v>
      </c>
      <c r="BK27" s="26"/>
      <c r="BL27" s="26"/>
      <c r="BM27" s="26"/>
      <c r="BN27" s="26"/>
    </row>
    <row r="28" spans="1:66" x14ac:dyDescent="0.4">
      <c r="A28" s="29"/>
      <c r="B28" s="18" t="s">
        <v>168</v>
      </c>
      <c r="C28" s="18">
        <v>25.035324096679688</v>
      </c>
      <c r="D28" s="18">
        <v>25.521535873413086</v>
      </c>
      <c r="E28" s="18">
        <v>24.698795318603516</v>
      </c>
      <c r="F28" s="18">
        <v>24.973705291748047</v>
      </c>
      <c r="G28" s="18">
        <v>23.717374801635742</v>
      </c>
      <c r="H28" s="18">
        <v>24.845701217651367</v>
      </c>
      <c r="I28" s="18">
        <v>24.675533294677734</v>
      </c>
      <c r="J28" s="18">
        <v>25.146930694580078</v>
      </c>
      <c r="K28" s="18">
        <v>25.277408599853516</v>
      </c>
      <c r="L28" s="18">
        <v>23.928741455078125</v>
      </c>
      <c r="M28" s="18">
        <v>24.729257583618164</v>
      </c>
      <c r="N28" s="18">
        <v>24.03370475769043</v>
      </c>
      <c r="O28" s="18">
        <v>25.039310455322266</v>
      </c>
      <c r="P28" s="18">
        <v>24.92558479309082</v>
      </c>
      <c r="Q28" s="18">
        <v>27.138980865478516</v>
      </c>
      <c r="R28" s="18">
        <v>25.726181030273438</v>
      </c>
      <c r="S28" s="18">
        <v>25.035476684570313</v>
      </c>
      <c r="T28" s="18">
        <v>25.103363037109375</v>
      </c>
      <c r="U28" s="18">
        <v>24.93187141418457</v>
      </c>
      <c r="V28" s="18">
        <v>24.755987167358398</v>
      </c>
      <c r="W28" s="18">
        <v>25.985065460205078</v>
      </c>
      <c r="X28" s="18">
        <v>26.846546173095703</v>
      </c>
      <c r="Y28" s="18">
        <v>24.146556854248047</v>
      </c>
      <c r="Z28" s="18">
        <v>25.913541793823242</v>
      </c>
      <c r="AA28" s="18">
        <v>28.579469680786133</v>
      </c>
      <c r="AB28" s="18">
        <v>24.931877136230469</v>
      </c>
      <c r="AC28" s="18">
        <v>24.958465576171875</v>
      </c>
      <c r="AD28" s="18">
        <v>25.523908615112305</v>
      </c>
      <c r="AE28" s="18">
        <v>25.920932769775391</v>
      </c>
      <c r="AF28" s="18">
        <v>26.006765365600586</v>
      </c>
      <c r="AG28" s="18">
        <v>24.98640251159668</v>
      </c>
      <c r="AH28" s="18">
        <v>25.209430694580078</v>
      </c>
      <c r="AI28" s="18">
        <v>25.13306999206543</v>
      </c>
      <c r="AJ28" s="18">
        <v>25.076828002929688</v>
      </c>
      <c r="AK28" s="18">
        <v>24.642618179321289</v>
      </c>
      <c r="AL28" s="18" t="s">
        <v>205</v>
      </c>
      <c r="AN28" t="s">
        <v>225</v>
      </c>
      <c r="AO28">
        <v>1.1444644620569304</v>
      </c>
      <c r="AP28">
        <v>0.84007245754391646</v>
      </c>
      <c r="AQ28">
        <v>0.89128501186430764</v>
      </c>
      <c r="AR28">
        <v>1.1241780685348457</v>
      </c>
      <c r="AS28">
        <v>0.99921396232496207</v>
      </c>
      <c r="AT28">
        <v>0.28959021758806586</v>
      </c>
      <c r="AU28">
        <v>1.6473443298089891</v>
      </c>
      <c r="AV28">
        <v>1.0638514902779834</v>
      </c>
      <c r="AW28">
        <v>0.48081492855364605</v>
      </c>
      <c r="AX28">
        <v>0.45088146986731525</v>
      </c>
      <c r="AY28">
        <v>1.5710740476740066</v>
      </c>
      <c r="AZ28">
        <v>1.4972295539050324</v>
      </c>
      <c r="BK28" s="26"/>
      <c r="BL28" s="26"/>
      <c r="BM28" s="26"/>
      <c r="BN28" s="26"/>
    </row>
    <row r="29" spans="1:66" x14ac:dyDescent="0.4">
      <c r="A29" s="29" t="s">
        <v>90</v>
      </c>
      <c r="B29" s="18" t="s">
        <v>162</v>
      </c>
      <c r="C29" s="18">
        <v>27.363895416259766</v>
      </c>
      <c r="D29" s="18">
        <v>28.519975662231445</v>
      </c>
      <c r="E29" s="18">
        <v>28.683233261108398</v>
      </c>
      <c r="F29" s="18">
        <v>28.011926651000977</v>
      </c>
      <c r="G29" s="18">
        <v>27.856201171875</v>
      </c>
      <c r="H29" s="18">
        <v>27.984079360961914</v>
      </c>
      <c r="I29" s="18">
        <v>27.94953727722168</v>
      </c>
      <c r="J29" s="18">
        <v>27.780845642089844</v>
      </c>
      <c r="K29" s="18">
        <v>28.471309661865234</v>
      </c>
      <c r="L29" s="18">
        <v>26.631135940551758</v>
      </c>
      <c r="M29" s="18">
        <v>28.066736221313477</v>
      </c>
      <c r="N29" s="18">
        <v>26.603010177612305</v>
      </c>
      <c r="O29" s="18">
        <v>28.225872039794922</v>
      </c>
      <c r="P29" s="18">
        <v>28.158269882202148</v>
      </c>
      <c r="Q29" s="18">
        <v>30.339326858520508</v>
      </c>
      <c r="R29" s="18">
        <v>28.747173309326172</v>
      </c>
      <c r="S29" s="18">
        <v>28.323442459106445</v>
      </c>
      <c r="T29" s="18">
        <v>27.900575637817383</v>
      </c>
      <c r="U29" s="18">
        <v>27.963481903076172</v>
      </c>
      <c r="V29" s="18">
        <v>28.024007797241211</v>
      </c>
      <c r="W29" s="18">
        <v>29.228097915649414</v>
      </c>
      <c r="X29" s="18">
        <v>29.982547760009766</v>
      </c>
      <c r="Y29" s="18">
        <v>28.141567230224609</v>
      </c>
      <c r="Z29" s="18">
        <v>30.057582855224609</v>
      </c>
      <c r="AA29" s="18">
        <v>32.845260620117188</v>
      </c>
      <c r="AB29" s="18">
        <v>28.035161972045898</v>
      </c>
      <c r="AC29" s="18">
        <v>28.218547821044922</v>
      </c>
      <c r="AD29" s="18">
        <v>29.315971374511719</v>
      </c>
      <c r="AE29" s="18">
        <v>30.528285980224609</v>
      </c>
      <c r="AF29" s="18">
        <v>36.958553314208984</v>
      </c>
      <c r="AG29" s="18">
        <v>28.576601028442383</v>
      </c>
      <c r="AH29" s="18">
        <v>28.599618911743164</v>
      </c>
      <c r="AI29" s="18">
        <v>28.554466247558594</v>
      </c>
      <c r="AJ29" s="18">
        <v>28.21562385559082</v>
      </c>
      <c r="AK29" s="18">
        <v>28.140247344970703</v>
      </c>
      <c r="AL29" s="18" t="s">
        <v>205</v>
      </c>
      <c r="AN29" t="s">
        <v>133</v>
      </c>
      <c r="AO29">
        <v>0.94059813430740735</v>
      </c>
      <c r="AP29">
        <v>0.79939915193047084</v>
      </c>
      <c r="AQ29">
        <v>1.1589883347236274</v>
      </c>
      <c r="AR29">
        <v>1.1010143790384945</v>
      </c>
      <c r="AS29">
        <v>0.89946776349129332</v>
      </c>
      <c r="AT29">
        <v>0.93291502053547481</v>
      </c>
      <c r="AU29">
        <v>0.83491706741477223</v>
      </c>
      <c r="AV29">
        <v>1.33270014855846</v>
      </c>
      <c r="AW29">
        <v>0.50441459602274841</v>
      </c>
      <c r="AX29">
        <v>0.43935621469046859</v>
      </c>
      <c r="AY29">
        <v>1.6724930223407353</v>
      </c>
      <c r="AZ29">
        <v>1.383736166946048</v>
      </c>
      <c r="BK29" s="26"/>
      <c r="BL29" s="26"/>
      <c r="BM29" s="26"/>
      <c r="BN29" s="26"/>
    </row>
    <row r="30" spans="1:66" x14ac:dyDescent="0.4">
      <c r="A30" s="29"/>
      <c r="B30" s="18" t="s">
        <v>164</v>
      </c>
      <c r="C30" s="18">
        <v>27.607728958129883</v>
      </c>
      <c r="D30" s="18">
        <v>28.583164215087891</v>
      </c>
      <c r="E30" s="18">
        <v>28.507211685180664</v>
      </c>
      <c r="F30" s="18">
        <v>27.857536315917969</v>
      </c>
      <c r="G30" s="18">
        <v>28.294164657592773</v>
      </c>
      <c r="H30" s="18">
        <v>27.885555267333984</v>
      </c>
      <c r="I30" s="18">
        <v>27.949296951293945</v>
      </c>
      <c r="J30" s="18">
        <v>27.879192352294922</v>
      </c>
      <c r="K30" s="18">
        <v>29.14763069152832</v>
      </c>
      <c r="L30" s="18">
        <v>26.482442855834961</v>
      </c>
      <c r="M30" s="18">
        <v>27.983108520507813</v>
      </c>
      <c r="N30" s="18">
        <v>26.543264389038086</v>
      </c>
      <c r="O30" s="18">
        <v>28.640914916992188</v>
      </c>
      <c r="P30" s="18">
        <v>28.070928573608398</v>
      </c>
      <c r="Q30" s="18">
        <v>31.140613555908203</v>
      </c>
      <c r="R30" s="18">
        <v>28.5125732421875</v>
      </c>
      <c r="S30" s="18">
        <v>29.253396987915039</v>
      </c>
      <c r="T30" s="18">
        <v>27.797906875610352</v>
      </c>
      <c r="U30" s="18">
        <v>28.34326171875</v>
      </c>
      <c r="V30" s="18">
        <v>28.078084945678711</v>
      </c>
      <c r="W30" s="18">
        <v>29.749534606933594</v>
      </c>
      <c r="X30" s="18">
        <v>29.757326126098633</v>
      </c>
      <c r="Y30" s="18">
        <v>28.037214279174805</v>
      </c>
      <c r="Z30" s="18">
        <v>29.440145492553711</v>
      </c>
      <c r="AA30" s="18">
        <v>33.276618957519531</v>
      </c>
      <c r="AB30" s="18">
        <v>27.829425811767578</v>
      </c>
      <c r="AC30" s="18">
        <v>28.556690216064453</v>
      </c>
      <c r="AD30" s="18">
        <v>28.670835494995117</v>
      </c>
      <c r="AE30" s="18">
        <v>34.7716064453125</v>
      </c>
      <c r="AF30" s="18">
        <v>31.044300079345703</v>
      </c>
      <c r="AG30" s="18">
        <v>29.06431770324707</v>
      </c>
      <c r="AH30" s="18">
        <v>28.557096481323242</v>
      </c>
      <c r="AI30" s="18">
        <v>29.398700714111328</v>
      </c>
      <c r="AJ30" s="18">
        <v>28.579111099243164</v>
      </c>
      <c r="AK30" s="18">
        <v>28.136951446533203</v>
      </c>
      <c r="AL30" s="18" t="s">
        <v>205</v>
      </c>
      <c r="AN30" t="s">
        <v>222</v>
      </c>
      <c r="AO30">
        <v>1.0685926185684387</v>
      </c>
      <c r="AP30">
        <v>0.89650587062198694</v>
      </c>
      <c r="AQ30">
        <v>0.89861697668137119</v>
      </c>
      <c r="AR30">
        <v>1.1362845341282033</v>
      </c>
      <c r="AS30">
        <v>0.62140143378414125</v>
      </c>
      <c r="AT30">
        <v>0.72651830172941412</v>
      </c>
      <c r="AU30">
        <v>1.6137166944051358</v>
      </c>
      <c r="AV30">
        <v>1.0383635700813092</v>
      </c>
      <c r="AW30">
        <v>0.54688381319194923</v>
      </c>
      <c r="AX30">
        <v>0.7658831560022431</v>
      </c>
      <c r="AY30">
        <v>1.2870836414015805</v>
      </c>
      <c r="AZ30">
        <v>1.4001493894042272</v>
      </c>
      <c r="BK30" s="26"/>
      <c r="BL30" s="26"/>
      <c r="BM30" s="26"/>
      <c r="BN30" s="26"/>
    </row>
    <row r="31" spans="1:66" x14ac:dyDescent="0.4">
      <c r="A31" s="29"/>
      <c r="B31" s="18" t="s">
        <v>166</v>
      </c>
      <c r="C31" s="18">
        <v>28.186792373657227</v>
      </c>
      <c r="D31" s="18">
        <v>28.292917251586914</v>
      </c>
      <c r="E31" s="18">
        <v>28.518682479858398</v>
      </c>
      <c r="F31" s="18">
        <v>28.069587707519531</v>
      </c>
      <c r="G31" s="18">
        <v>29.15043830871582</v>
      </c>
      <c r="H31" s="18">
        <v>27.581949234008789</v>
      </c>
      <c r="I31" s="18">
        <v>27.745597839355469</v>
      </c>
      <c r="J31" s="18">
        <v>27.643966674804688</v>
      </c>
      <c r="K31" s="18">
        <v>29.434516906738281</v>
      </c>
      <c r="L31" s="18">
        <v>26.806318283081055</v>
      </c>
      <c r="M31" s="18">
        <v>29.730731964111328</v>
      </c>
      <c r="N31" s="18">
        <v>26.39158821105957</v>
      </c>
      <c r="O31" s="18">
        <v>29.17827033996582</v>
      </c>
      <c r="P31" s="18">
        <v>27.404224395751953</v>
      </c>
      <c r="Q31" s="18">
        <v>30.863786697387695</v>
      </c>
      <c r="R31" s="18">
        <v>28.171768188476563</v>
      </c>
      <c r="S31" s="18">
        <v>28.723409652709961</v>
      </c>
      <c r="T31" s="18">
        <v>27.56108283996582</v>
      </c>
      <c r="U31" s="18">
        <v>28.194969177246094</v>
      </c>
      <c r="V31" s="18">
        <v>27.524810791015625</v>
      </c>
      <c r="W31" s="18">
        <v>29.671865463256836</v>
      </c>
      <c r="X31" s="18">
        <v>29.612489700317383</v>
      </c>
      <c r="Y31" s="18">
        <v>28.263339996337891</v>
      </c>
      <c r="Z31" s="18">
        <v>29.561834335327148</v>
      </c>
      <c r="AA31" s="18">
        <v>32.945724487304688</v>
      </c>
      <c r="AB31" s="18">
        <v>27.760837554931641</v>
      </c>
      <c r="AC31" s="18">
        <v>27.982208251953125</v>
      </c>
      <c r="AD31" s="18">
        <v>28.424083709716797</v>
      </c>
      <c r="AE31" s="18">
        <v>48.684577941894531</v>
      </c>
      <c r="AF31" s="18">
        <v>29.120512008666992</v>
      </c>
      <c r="AG31" s="18">
        <v>28.684356689453125</v>
      </c>
      <c r="AH31" s="18">
        <v>28.226230621337891</v>
      </c>
      <c r="AI31" s="18">
        <v>28.778907775878906</v>
      </c>
      <c r="AJ31" s="18">
        <v>27.671352386474609</v>
      </c>
      <c r="AK31" s="18">
        <v>28.06416130065918</v>
      </c>
      <c r="AL31" s="18" t="s">
        <v>205</v>
      </c>
      <c r="AN31" t="s">
        <v>135</v>
      </c>
      <c r="AO31">
        <v>1.0607875014777086</v>
      </c>
      <c r="AP31">
        <v>1.0246919039428237</v>
      </c>
      <c r="AQ31">
        <v>1.0012742023593901</v>
      </c>
      <c r="AR31">
        <v>0.91324639222007764</v>
      </c>
      <c r="AS31">
        <v>1.0934413383241939</v>
      </c>
      <c r="AT31">
        <v>0.52027213928733584</v>
      </c>
      <c r="AU31">
        <v>1.0859497347720111</v>
      </c>
      <c r="AV31">
        <v>1.3003367876164595</v>
      </c>
      <c r="AW31">
        <v>0.47990149884624006</v>
      </c>
      <c r="AX31">
        <v>0.76074421656143698</v>
      </c>
      <c r="AY31">
        <v>1.3872562714142074</v>
      </c>
      <c r="AZ31">
        <v>1.3720980131781157</v>
      </c>
      <c r="BK31" s="26"/>
      <c r="BL31" s="26"/>
      <c r="BM31" s="26"/>
      <c r="BN31" s="26"/>
    </row>
    <row r="32" spans="1:66" x14ac:dyDescent="0.4">
      <c r="A32" s="29"/>
      <c r="B32" s="18" t="s">
        <v>168</v>
      </c>
      <c r="C32" s="18">
        <v>28.045347213745117</v>
      </c>
      <c r="D32" s="18">
        <v>28.92085075378418</v>
      </c>
      <c r="E32" s="18">
        <v>28.779621124267578</v>
      </c>
      <c r="F32" s="18">
        <v>28.241724014282227</v>
      </c>
      <c r="G32" s="18">
        <v>29.414272308349609</v>
      </c>
      <c r="H32" s="18">
        <v>27.795984268188477</v>
      </c>
      <c r="I32" s="18">
        <v>28.412162780761719</v>
      </c>
      <c r="J32" s="18">
        <v>28.144741058349609</v>
      </c>
      <c r="K32" s="18">
        <v>29.779180526733398</v>
      </c>
      <c r="L32" s="18">
        <v>26.874851226806641</v>
      </c>
      <c r="M32" s="18">
        <v>29.827035903930664</v>
      </c>
      <c r="N32" s="18">
        <v>27.037469863891602</v>
      </c>
      <c r="O32" s="18">
        <v>29.072196960449219</v>
      </c>
      <c r="P32" s="18">
        <v>28.101551055908203</v>
      </c>
      <c r="Q32" s="18">
        <v>31.42729377746582</v>
      </c>
      <c r="R32" s="18">
        <v>28.775527954101563</v>
      </c>
      <c r="S32" s="18">
        <v>29.996316909790039</v>
      </c>
      <c r="T32" s="18">
        <v>28.376104354858398</v>
      </c>
      <c r="U32" s="18">
        <v>28.676525115966797</v>
      </c>
      <c r="V32" s="18">
        <v>28.725433349609375</v>
      </c>
      <c r="W32" s="18">
        <v>30.34295654296875</v>
      </c>
      <c r="X32" s="18">
        <v>30.272581100463867</v>
      </c>
      <c r="Y32" s="18">
        <v>28.852645874023438</v>
      </c>
      <c r="Z32" s="18">
        <v>29.535602569580078</v>
      </c>
      <c r="AA32" s="18">
        <v>33.160297393798828</v>
      </c>
      <c r="AB32" s="18">
        <v>27.978071212768555</v>
      </c>
      <c r="AC32" s="18">
        <v>29.091693878173828</v>
      </c>
      <c r="AD32" s="18">
        <v>28.833879470825195</v>
      </c>
      <c r="AE32" s="18" t="s">
        <v>205</v>
      </c>
      <c r="AF32" s="18">
        <v>29.60670280456543</v>
      </c>
      <c r="AG32" s="18">
        <v>29.272327423095703</v>
      </c>
      <c r="AH32" s="18">
        <v>28.985895156860352</v>
      </c>
      <c r="AI32" s="18">
        <v>29.674737930297852</v>
      </c>
      <c r="AJ32" s="18">
        <v>28.890518188476563</v>
      </c>
      <c r="AK32" s="18">
        <v>28.607662200927734</v>
      </c>
      <c r="AL32" s="18" t="s">
        <v>205</v>
      </c>
      <c r="AN32" t="s">
        <v>144</v>
      </c>
      <c r="AO32">
        <v>0.94084235527956017</v>
      </c>
      <c r="AP32">
        <v>0.72997335663177709</v>
      </c>
      <c r="AQ32">
        <v>1.1560300249684956</v>
      </c>
      <c r="AR32">
        <v>1.1731542631201668</v>
      </c>
      <c r="AS32">
        <v>0.70778833468305657</v>
      </c>
      <c r="AT32">
        <v>0.6101274134235577</v>
      </c>
      <c r="AU32">
        <v>0.90064058376426326</v>
      </c>
      <c r="AV32">
        <v>1.7814436681291228</v>
      </c>
      <c r="AW32">
        <v>0.36297040432847133</v>
      </c>
      <c r="AX32">
        <v>0.68729983387015314</v>
      </c>
      <c r="AY32">
        <v>1.5428087570847395</v>
      </c>
      <c r="AZ32">
        <v>1.4069210047166358</v>
      </c>
      <c r="BK32" s="26"/>
      <c r="BL32" s="26"/>
      <c r="BM32" s="26"/>
      <c r="BN32" s="26"/>
    </row>
    <row r="33" spans="1:66" x14ac:dyDescent="0.4">
      <c r="A33" s="29" t="s">
        <v>125</v>
      </c>
      <c r="B33" s="18" t="s">
        <v>162</v>
      </c>
      <c r="C33" s="18">
        <v>35.595359802246094</v>
      </c>
      <c r="D33" s="18">
        <v>33.57269287109375</v>
      </c>
      <c r="E33" s="18">
        <v>32.869407653808594</v>
      </c>
      <c r="F33" s="18">
        <v>30.289510726928711</v>
      </c>
      <c r="G33" s="18">
        <v>33.907623291015625</v>
      </c>
      <c r="H33" s="18">
        <v>30.920190811157227</v>
      </c>
      <c r="I33" s="18">
        <v>30.319305419921875</v>
      </c>
      <c r="J33" s="18">
        <v>30.16038703918457</v>
      </c>
      <c r="K33" s="18">
        <v>33.609401702880859</v>
      </c>
      <c r="L33" s="18">
        <v>30.462682723999023</v>
      </c>
      <c r="M33" s="18">
        <v>30.557111740112305</v>
      </c>
      <c r="N33" s="18">
        <v>29.510578155517578</v>
      </c>
      <c r="O33" s="18">
        <v>33.336811065673828</v>
      </c>
      <c r="P33" s="18">
        <v>30.222623825073242</v>
      </c>
      <c r="Q33" s="18">
        <v>32.798229217529297</v>
      </c>
      <c r="R33" s="18">
        <v>30.048324584960938</v>
      </c>
      <c r="S33" s="18">
        <v>31.610317230224609</v>
      </c>
      <c r="T33" s="18">
        <v>29.991844177246094</v>
      </c>
      <c r="U33" s="18">
        <v>35.053112030029297</v>
      </c>
      <c r="V33" s="18">
        <v>32.235923767089844</v>
      </c>
      <c r="W33" s="18">
        <v>31.876808166503906</v>
      </c>
      <c r="X33" s="18">
        <v>31.631187438964844</v>
      </c>
      <c r="Y33" s="18">
        <v>38.235507965087891</v>
      </c>
      <c r="Z33" s="18">
        <v>34.715324401855469</v>
      </c>
      <c r="AA33" s="18">
        <v>33.332218170166016</v>
      </c>
      <c r="AB33" s="18">
        <v>32.15167236328125</v>
      </c>
      <c r="AC33" s="18">
        <v>47.665985107421875</v>
      </c>
      <c r="AD33" s="18">
        <v>32.393939971923828</v>
      </c>
      <c r="AE33" s="18">
        <v>38.997718811035156</v>
      </c>
      <c r="AF33" s="18">
        <v>33.657905578613281</v>
      </c>
      <c r="AG33" s="18">
        <v>34.584022521972656</v>
      </c>
      <c r="AH33" s="18">
        <v>35.548187255859375</v>
      </c>
      <c r="AI33" s="18" t="s">
        <v>205</v>
      </c>
      <c r="AJ33" s="18">
        <v>30.979898452758789</v>
      </c>
      <c r="AK33" s="18">
        <v>33.426597595214844</v>
      </c>
      <c r="AL33" s="18" t="s">
        <v>205</v>
      </c>
      <c r="AN33" t="s">
        <v>145</v>
      </c>
      <c r="AO33">
        <v>0.85003999181956169</v>
      </c>
      <c r="AP33">
        <v>0.77910045255386506</v>
      </c>
      <c r="AQ33">
        <v>1.2805593546691416</v>
      </c>
      <c r="AR33">
        <v>1.0903002009574319</v>
      </c>
      <c r="AS33">
        <v>1.3955060357623932</v>
      </c>
      <c r="AT33">
        <v>0.5293137867776575</v>
      </c>
      <c r="AU33">
        <v>1.2326757077241031</v>
      </c>
      <c r="AV33">
        <v>0.84250446973584592</v>
      </c>
      <c r="AW33">
        <v>0.27622404077015911</v>
      </c>
      <c r="AX33">
        <v>1.1221507698898792</v>
      </c>
      <c r="AY33">
        <v>1.1016741366769451</v>
      </c>
      <c r="AZ33">
        <v>1.4999510526630166</v>
      </c>
      <c r="BK33" s="26"/>
      <c r="BL33" s="26"/>
      <c r="BM33" s="26"/>
      <c r="BN33" s="26"/>
    </row>
    <row r="34" spans="1:66" x14ac:dyDescent="0.4">
      <c r="A34" s="29"/>
      <c r="B34" s="18" t="s">
        <v>164</v>
      </c>
      <c r="C34" s="18">
        <v>34.067245483398438</v>
      </c>
      <c r="D34" s="18">
        <v>33.718841552734375</v>
      </c>
      <c r="E34" s="18">
        <v>32.910316467285156</v>
      </c>
      <c r="F34" s="18">
        <v>30.02911376953125</v>
      </c>
      <c r="G34" s="18">
        <v>35.965908050537109</v>
      </c>
      <c r="H34" s="18">
        <v>32.386959075927734</v>
      </c>
      <c r="I34" s="18">
        <v>30.202613830566406</v>
      </c>
      <c r="J34" s="18">
        <v>29.851734161376953</v>
      </c>
      <c r="K34" s="18">
        <v>33.589187622070313</v>
      </c>
      <c r="L34" s="18">
        <v>30.057044982910156</v>
      </c>
      <c r="M34" s="18">
        <v>30.947696685791016</v>
      </c>
      <c r="N34" s="18">
        <v>31.137290954589844</v>
      </c>
      <c r="O34" s="18">
        <v>34.781299591064453</v>
      </c>
      <c r="P34" s="18">
        <v>30.053688049316406</v>
      </c>
      <c r="Q34" s="18">
        <v>33.262985229492188</v>
      </c>
      <c r="R34" s="18">
        <v>32.122947692871094</v>
      </c>
      <c r="S34" s="18">
        <v>34.256008148193359</v>
      </c>
      <c r="T34" s="18">
        <v>30.03666877746582</v>
      </c>
      <c r="U34" s="18">
        <v>35.558013916015625</v>
      </c>
      <c r="V34" s="18">
        <v>31.976591110229492</v>
      </c>
      <c r="W34" s="18">
        <v>33.046646118164063</v>
      </c>
      <c r="X34" s="18">
        <v>32.414833068847656</v>
      </c>
      <c r="Y34" s="18">
        <v>33.380844116210938</v>
      </c>
      <c r="Z34" s="18">
        <v>33.981426239013672</v>
      </c>
      <c r="AA34" s="18">
        <v>35.662773132324219</v>
      </c>
      <c r="AB34" s="18">
        <v>31.485881805419922</v>
      </c>
      <c r="AC34" s="18">
        <v>32.943557739257813</v>
      </c>
      <c r="AD34" s="18">
        <v>32.019851684570313</v>
      </c>
      <c r="AE34" s="18" t="s">
        <v>205</v>
      </c>
      <c r="AF34" s="18">
        <v>36.961639404296875</v>
      </c>
      <c r="AG34" s="18">
        <v>33.944007873535156</v>
      </c>
      <c r="AH34" s="18">
        <v>32.186626434326172</v>
      </c>
      <c r="AI34" s="18" t="s">
        <v>205</v>
      </c>
      <c r="AJ34" s="18">
        <v>31.100240707397461</v>
      </c>
      <c r="AK34" s="18">
        <v>32.560623168945313</v>
      </c>
      <c r="AL34" s="18" t="s">
        <v>205</v>
      </c>
      <c r="AN34" t="s">
        <v>146</v>
      </c>
      <c r="AO34">
        <v>1.0566032152100935</v>
      </c>
      <c r="AP34">
        <v>0.76112313771684914</v>
      </c>
      <c r="AQ34">
        <v>1.2493734582911316</v>
      </c>
      <c r="AR34">
        <v>0.93290018878192582</v>
      </c>
      <c r="AS34">
        <v>1.2814647341695249</v>
      </c>
      <c r="AT34">
        <v>0.81931612192661729</v>
      </c>
      <c r="AU34">
        <v>0.87530675970741867</v>
      </c>
      <c r="AV34">
        <v>1.0239123841964386</v>
      </c>
      <c r="AW34">
        <v>0.61931656664645451</v>
      </c>
      <c r="AX34">
        <v>0.78263063807391242</v>
      </c>
      <c r="AY34">
        <v>1.4066478473574537</v>
      </c>
      <c r="AZ34">
        <v>1.1914049479221791</v>
      </c>
      <c r="BK34" s="26"/>
      <c r="BL34" s="26"/>
      <c r="BM34" s="26"/>
      <c r="BN34" s="26"/>
    </row>
    <row r="35" spans="1:66" x14ac:dyDescent="0.4">
      <c r="A35" s="29"/>
      <c r="B35" s="18" t="s">
        <v>166</v>
      </c>
      <c r="C35" s="18">
        <v>35.200614929199219</v>
      </c>
      <c r="D35" s="18">
        <v>33.730621337890625</v>
      </c>
      <c r="E35" s="18">
        <v>32.941761016845703</v>
      </c>
      <c r="F35" s="18">
        <v>29.11817741394043</v>
      </c>
      <c r="G35" s="18">
        <v>34.541305541992188</v>
      </c>
      <c r="H35" s="18">
        <v>29.83203125</v>
      </c>
      <c r="I35" s="18">
        <v>30.780576705932617</v>
      </c>
      <c r="J35" s="18">
        <v>30.235246658325195</v>
      </c>
      <c r="K35" s="18">
        <v>35.150302886962891</v>
      </c>
      <c r="L35" s="18">
        <v>28.961885452270508</v>
      </c>
      <c r="M35" s="18">
        <v>34.074123382568359</v>
      </c>
      <c r="N35" s="18">
        <v>28.867420196533203</v>
      </c>
      <c r="O35" s="18">
        <v>35.143383026123047</v>
      </c>
      <c r="P35" s="18">
        <v>29.893508911132813</v>
      </c>
      <c r="Q35" s="18">
        <v>33.580387115478516</v>
      </c>
      <c r="R35" s="18">
        <v>30.586460113525391</v>
      </c>
      <c r="S35" s="18">
        <v>33.370395660400391</v>
      </c>
      <c r="T35" s="18">
        <v>30.466838836669922</v>
      </c>
      <c r="U35" s="18" t="s">
        <v>205</v>
      </c>
      <c r="V35" s="18">
        <v>32.8529052734375</v>
      </c>
      <c r="W35" s="18">
        <v>32.563320159912109</v>
      </c>
      <c r="X35" s="18">
        <v>32.635303497314453</v>
      </c>
      <c r="Y35" s="18">
        <v>33.321365356445313</v>
      </c>
      <c r="Z35" s="18">
        <v>33.196334838867188</v>
      </c>
      <c r="AA35" s="18">
        <v>36.243114471435547</v>
      </c>
      <c r="AB35" s="18">
        <v>30.684257507324219</v>
      </c>
      <c r="AC35" s="18">
        <v>35.035476684570313</v>
      </c>
      <c r="AD35" s="18">
        <v>31.451726913452148</v>
      </c>
      <c r="AE35" s="18" t="s">
        <v>205</v>
      </c>
      <c r="AF35" s="18">
        <v>32.214515686035156</v>
      </c>
      <c r="AG35" s="18" t="s">
        <v>205</v>
      </c>
      <c r="AH35" s="18">
        <v>30.785055160522461</v>
      </c>
      <c r="AI35" s="18">
        <v>37.4156494140625</v>
      </c>
      <c r="AJ35" s="18">
        <v>30.189338684082031</v>
      </c>
      <c r="AK35" s="18">
        <v>31.762590408325195</v>
      </c>
      <c r="AL35" s="18" t="s">
        <v>205</v>
      </c>
      <c r="AN35" t="s">
        <v>110</v>
      </c>
      <c r="AO35">
        <v>0.96740241508333735</v>
      </c>
      <c r="AP35">
        <v>0.75898811828860435</v>
      </c>
      <c r="AQ35">
        <v>1.3374404394878694</v>
      </c>
      <c r="AR35">
        <v>0.93616902714018913</v>
      </c>
      <c r="AS35">
        <v>1.4115387507049517</v>
      </c>
      <c r="AT35">
        <v>1.3515993754353355</v>
      </c>
      <c r="AU35">
        <v>0.90042962591961617</v>
      </c>
      <c r="AV35">
        <v>0.33643224794009702</v>
      </c>
      <c r="AW35">
        <v>0.5201124430591334</v>
      </c>
      <c r="AX35">
        <v>0.8593187394220827</v>
      </c>
      <c r="AY35">
        <v>1.3517263001526776</v>
      </c>
      <c r="AZ35">
        <v>1.2688425173661064</v>
      </c>
      <c r="BK35" s="26"/>
      <c r="BL35" s="26"/>
      <c r="BM35" s="26"/>
      <c r="BN35" s="26"/>
    </row>
    <row r="36" spans="1:66" x14ac:dyDescent="0.4">
      <c r="A36" s="29"/>
      <c r="B36" s="18" t="s">
        <v>168</v>
      </c>
      <c r="C36" s="18" t="s">
        <v>205</v>
      </c>
      <c r="D36" s="18">
        <v>33.882442474365234</v>
      </c>
      <c r="E36" s="18">
        <v>32.520595550537109</v>
      </c>
      <c r="F36" s="18">
        <v>30.118007659912109</v>
      </c>
      <c r="G36" s="18">
        <v>34.086326599121094</v>
      </c>
      <c r="H36" s="18">
        <v>31.340110778808594</v>
      </c>
      <c r="I36" s="18">
        <v>30.096719741821289</v>
      </c>
      <c r="J36" s="18">
        <v>30.440410614013672</v>
      </c>
      <c r="K36" s="18" t="s">
        <v>205</v>
      </c>
      <c r="L36" s="18">
        <v>30.041522979736328</v>
      </c>
      <c r="M36" s="18">
        <v>31.420478820800781</v>
      </c>
      <c r="N36" s="18">
        <v>29.505714416503906</v>
      </c>
      <c r="O36" s="18">
        <v>33.619594573974609</v>
      </c>
      <c r="P36" s="18">
        <v>29.484889984130859</v>
      </c>
      <c r="Q36" s="18">
        <v>33.710723876953125</v>
      </c>
      <c r="R36" s="18">
        <v>31.901222229003906</v>
      </c>
      <c r="S36" s="18">
        <v>33.092491149902344</v>
      </c>
      <c r="T36" s="18">
        <v>30.869281768798828</v>
      </c>
      <c r="U36" s="18">
        <v>49.296794891357422</v>
      </c>
      <c r="V36" s="18">
        <v>34.681774139404297</v>
      </c>
      <c r="W36" s="18">
        <v>32.128433227539063</v>
      </c>
      <c r="X36" s="18">
        <v>31.770227432250977</v>
      </c>
      <c r="Y36" s="18">
        <v>33.340972900390625</v>
      </c>
      <c r="Z36" s="18">
        <v>33.131237030029297</v>
      </c>
      <c r="AA36" s="18">
        <v>34.686595916748047</v>
      </c>
      <c r="AB36" s="18">
        <v>30.96235466003418</v>
      </c>
      <c r="AC36" s="18">
        <v>33.609893798828125</v>
      </c>
      <c r="AD36" s="18">
        <v>30.471723556518555</v>
      </c>
      <c r="AE36" s="18">
        <v>41.411224365234375</v>
      </c>
      <c r="AF36" s="18">
        <v>31.724767684936523</v>
      </c>
      <c r="AG36" s="18">
        <v>32.982486724853516</v>
      </c>
      <c r="AH36" s="18">
        <v>32.8736572265625</v>
      </c>
      <c r="AI36" s="18" t="s">
        <v>205</v>
      </c>
      <c r="AJ36" s="18">
        <v>32.140010833740234</v>
      </c>
      <c r="AK36" s="18">
        <v>33.773567199707031</v>
      </c>
      <c r="AL36" s="18" t="s">
        <v>205</v>
      </c>
      <c r="AN36" t="s">
        <v>140</v>
      </c>
      <c r="AO36">
        <v>1.0160598594037897</v>
      </c>
      <c r="AP36">
        <v>0.78934843200012916</v>
      </c>
      <c r="AQ36">
        <v>1.16041693817973</v>
      </c>
      <c r="AR36">
        <v>1.0341747704163511</v>
      </c>
      <c r="AS36">
        <v>1.1710455524425496</v>
      </c>
      <c r="AT36">
        <v>0.50934757346944015</v>
      </c>
      <c r="AU36">
        <v>0.69867177160793081</v>
      </c>
      <c r="AV36">
        <v>1.6209351024800795</v>
      </c>
      <c r="AW36">
        <v>0.53721358551812259</v>
      </c>
      <c r="AX36">
        <v>0.5103943564017015</v>
      </c>
      <c r="AY36">
        <v>1.567010753376491</v>
      </c>
      <c r="AZ36">
        <v>1.3853813047036851</v>
      </c>
      <c r="BK36" s="26"/>
      <c r="BL36" s="26"/>
      <c r="BM36" s="26"/>
      <c r="BN36" s="26"/>
    </row>
    <row r="37" spans="1:66" x14ac:dyDescent="0.4">
      <c r="A37" s="29" t="s">
        <v>127</v>
      </c>
      <c r="B37" s="18" t="s">
        <v>162</v>
      </c>
      <c r="C37" s="18">
        <v>32.370994567871094</v>
      </c>
      <c r="D37" s="18">
        <v>32.549003601074219</v>
      </c>
      <c r="E37" s="18">
        <v>33.829196929931641</v>
      </c>
      <c r="F37" s="18">
        <v>33.620338439941406</v>
      </c>
      <c r="G37" s="18">
        <v>32.378509521484375</v>
      </c>
      <c r="H37" s="18">
        <v>31.010778427124023</v>
      </c>
      <c r="I37" s="18">
        <v>33.336864471435547</v>
      </c>
      <c r="J37" s="18">
        <v>31.448886871337891</v>
      </c>
      <c r="K37" s="18">
        <v>32.698524475097656</v>
      </c>
      <c r="L37" s="18">
        <v>29.217771530151367</v>
      </c>
      <c r="M37" s="18">
        <v>32.091442108154297</v>
      </c>
      <c r="N37" s="18">
        <v>29.080415725708008</v>
      </c>
      <c r="O37" s="18">
        <v>32.361858367919922</v>
      </c>
      <c r="P37" s="18">
        <v>32.197063446044922</v>
      </c>
      <c r="Q37" s="18">
        <v>33.283100128173828</v>
      </c>
      <c r="R37" s="18">
        <v>33.184272766113281</v>
      </c>
      <c r="S37" s="18">
        <v>31.502458572387695</v>
      </c>
      <c r="T37" s="18">
        <v>31.18592643737793</v>
      </c>
      <c r="U37" s="18">
        <v>29.94044303894043</v>
      </c>
      <c r="V37" s="18">
        <v>30.167316436767578</v>
      </c>
      <c r="W37" s="18">
        <v>34.624118804931641</v>
      </c>
      <c r="X37" s="18">
        <v>32.093105316162109</v>
      </c>
      <c r="Y37" s="18">
        <v>32.693428039550781</v>
      </c>
      <c r="Z37" s="18">
        <v>32.879787445068359</v>
      </c>
      <c r="AA37" s="18">
        <v>34.932380676269531</v>
      </c>
      <c r="AB37" s="18">
        <v>31.95020866394043</v>
      </c>
      <c r="AC37" s="18">
        <v>30.800077438354492</v>
      </c>
      <c r="AD37" s="18">
        <v>30.314983367919922</v>
      </c>
      <c r="AE37" s="18">
        <v>34.580890655517578</v>
      </c>
      <c r="AF37" s="18">
        <v>32.010646820068359</v>
      </c>
      <c r="AG37" s="18">
        <v>30.990653991699219</v>
      </c>
      <c r="AH37" s="18">
        <v>30.394327163696289</v>
      </c>
      <c r="AI37" s="18">
        <v>32.84149169921875</v>
      </c>
      <c r="AJ37" s="18">
        <v>32.224399566650391</v>
      </c>
      <c r="AK37" s="18">
        <v>31.232074737548828</v>
      </c>
      <c r="AL37" s="18" t="s">
        <v>205</v>
      </c>
      <c r="AN37" t="s">
        <v>137</v>
      </c>
      <c r="AO37">
        <v>0.79007113542677865</v>
      </c>
      <c r="AP37">
        <v>0.9903008363401824</v>
      </c>
      <c r="AQ37">
        <v>1.039385958405487</v>
      </c>
      <c r="AR37">
        <v>1.1802420698275518</v>
      </c>
      <c r="AS37">
        <v>0.31354888024392208</v>
      </c>
      <c r="AT37">
        <v>0.71791096317224334</v>
      </c>
      <c r="AU37">
        <v>1.2470979188666478</v>
      </c>
      <c r="AV37">
        <v>1.7214422377171867</v>
      </c>
      <c r="AW37">
        <v>0.33497467794055652</v>
      </c>
      <c r="AX37">
        <v>0.58553913087850173</v>
      </c>
      <c r="AY37">
        <v>1.7858164522852984</v>
      </c>
      <c r="AZ37">
        <v>1.2936697388956433</v>
      </c>
      <c r="BK37" s="26"/>
      <c r="BL37" s="26"/>
      <c r="BM37" s="26"/>
      <c r="BN37" s="26"/>
    </row>
    <row r="38" spans="1:66" x14ac:dyDescent="0.4">
      <c r="A38" s="29"/>
      <c r="B38" s="18" t="s">
        <v>164</v>
      </c>
      <c r="C38" s="18">
        <v>31.162347793579102</v>
      </c>
      <c r="D38" s="18">
        <v>32.900981903076172</v>
      </c>
      <c r="E38" s="18">
        <v>34.594795227050781</v>
      </c>
      <c r="F38" s="18">
        <v>31.05694580078125</v>
      </c>
      <c r="G38" s="18">
        <v>31.500982284545898</v>
      </c>
      <c r="H38" s="18">
        <v>31.12640380859375</v>
      </c>
      <c r="I38" s="18">
        <v>32.749797821044922</v>
      </c>
      <c r="J38" s="18">
        <v>31.630912780761719</v>
      </c>
      <c r="K38" s="18">
        <v>32.265201568603516</v>
      </c>
      <c r="L38" s="18">
        <v>28.597789764404297</v>
      </c>
      <c r="M38" s="18">
        <v>32.0435791015625</v>
      </c>
      <c r="N38" s="18">
        <v>28.222782135009766</v>
      </c>
      <c r="O38" s="18">
        <v>31.456050872802734</v>
      </c>
      <c r="P38" s="18">
        <v>30.860742568969727</v>
      </c>
      <c r="Q38" s="18">
        <v>32.648727416992188</v>
      </c>
      <c r="R38" s="18">
        <v>29.872007369995117</v>
      </c>
      <c r="S38" s="18">
        <v>31.142498016357422</v>
      </c>
      <c r="T38" s="18">
        <v>30.518621444702148</v>
      </c>
      <c r="U38" s="18">
        <v>29.396842956542969</v>
      </c>
      <c r="V38" s="18">
        <v>28.990633010864258</v>
      </c>
      <c r="W38" s="18">
        <v>33.110740661621094</v>
      </c>
      <c r="X38" s="18">
        <v>32.039199829101563</v>
      </c>
      <c r="Y38" s="18">
        <v>31.551652908325195</v>
      </c>
      <c r="Z38" s="18">
        <v>32.152835845947266</v>
      </c>
      <c r="AA38" s="18">
        <v>33.838737487792969</v>
      </c>
      <c r="AB38" s="18">
        <v>30.707014083862305</v>
      </c>
      <c r="AC38" s="18">
        <v>29.705018997192383</v>
      </c>
      <c r="AD38" s="18">
        <v>30.643119812011719</v>
      </c>
      <c r="AE38" s="18" t="s">
        <v>205</v>
      </c>
      <c r="AF38" s="18">
        <v>32.179405212402344</v>
      </c>
      <c r="AG38" s="18">
        <v>30.206457138061523</v>
      </c>
      <c r="AH38" s="18">
        <v>29.392082214355469</v>
      </c>
      <c r="AI38" s="18">
        <v>33.795730590820313</v>
      </c>
      <c r="AJ38" s="18">
        <v>31.589441299438477</v>
      </c>
      <c r="AK38" s="18">
        <v>29.809663772583008</v>
      </c>
      <c r="AL38" s="18" t="s">
        <v>205</v>
      </c>
      <c r="AN38" t="s">
        <v>138</v>
      </c>
      <c r="AO38">
        <v>0.80854574221357678</v>
      </c>
      <c r="AP38">
        <v>0.80169072426643972</v>
      </c>
      <c r="AQ38">
        <v>1.0687616106488722</v>
      </c>
      <c r="AR38">
        <v>1.3210019228711114</v>
      </c>
      <c r="AS38">
        <v>1.1114420470902533</v>
      </c>
      <c r="AT38">
        <v>0.5339444372011849</v>
      </c>
      <c r="AU38">
        <v>0.82920442950899509</v>
      </c>
      <c r="AV38">
        <v>1.5254090861995666</v>
      </c>
      <c r="AW38">
        <v>0.37593692001507867</v>
      </c>
      <c r="AX38">
        <v>0.91111555510122322</v>
      </c>
      <c r="AY38">
        <v>1.0634514309613843</v>
      </c>
      <c r="AZ38">
        <v>1.649496093922314</v>
      </c>
      <c r="BK38" s="26"/>
      <c r="BL38" s="26"/>
      <c r="BM38" s="26"/>
      <c r="BN38" s="26"/>
    </row>
    <row r="39" spans="1:66" x14ac:dyDescent="0.4">
      <c r="A39" s="29"/>
      <c r="B39" s="18" t="s">
        <v>166</v>
      </c>
      <c r="C39" s="18">
        <v>30.458843231201172</v>
      </c>
      <c r="D39" s="18">
        <v>30.198158264160156</v>
      </c>
      <c r="E39" s="18">
        <v>30.628934860229492</v>
      </c>
      <c r="F39" s="18">
        <v>30.002517700195313</v>
      </c>
      <c r="G39" s="18">
        <v>29.957958221435547</v>
      </c>
      <c r="H39" s="18">
        <v>29.529624938964844</v>
      </c>
      <c r="I39" s="18">
        <v>31.099452972412109</v>
      </c>
      <c r="J39" s="18">
        <v>29.974615097045898</v>
      </c>
      <c r="K39" s="18">
        <v>31.466791152954102</v>
      </c>
      <c r="L39" s="18">
        <v>28.22993278503418</v>
      </c>
      <c r="M39" s="18">
        <v>31.500337600708008</v>
      </c>
      <c r="N39" s="18">
        <v>27.635341644287109</v>
      </c>
      <c r="O39" s="18">
        <v>31.088645935058594</v>
      </c>
      <c r="P39" s="18">
        <v>29.875785827636719</v>
      </c>
      <c r="Q39" s="18">
        <v>33.272842407226563</v>
      </c>
      <c r="R39" s="18">
        <v>30.20893669128418</v>
      </c>
      <c r="S39" s="18">
        <v>30.875503540039063</v>
      </c>
      <c r="T39" s="18">
        <v>29.932174682617188</v>
      </c>
      <c r="U39" s="18">
        <v>29.073081970214844</v>
      </c>
      <c r="V39" s="18">
        <v>28.922710418701172</v>
      </c>
      <c r="W39" s="18">
        <v>31.504838943481445</v>
      </c>
      <c r="X39" s="18">
        <v>31.001729965209961</v>
      </c>
      <c r="Y39" s="18">
        <v>30.734014511108398</v>
      </c>
      <c r="Z39" s="18">
        <v>30.539829254150391</v>
      </c>
      <c r="AA39" s="18">
        <v>35.065624237060547</v>
      </c>
      <c r="AB39" s="18">
        <v>29.879070281982422</v>
      </c>
      <c r="AC39" s="18">
        <v>29.474525451660156</v>
      </c>
      <c r="AD39" s="18">
        <v>29.521507263183594</v>
      </c>
      <c r="AE39" s="18">
        <v>39.568492889404297</v>
      </c>
      <c r="AF39" s="18">
        <v>29.809980392456055</v>
      </c>
      <c r="AG39" s="18">
        <v>30.140226364135742</v>
      </c>
      <c r="AH39" s="18">
        <v>29.234636306762695</v>
      </c>
      <c r="AI39" s="18">
        <v>31.422904968261719</v>
      </c>
      <c r="AJ39" s="18">
        <v>30.914022445678711</v>
      </c>
      <c r="AK39" s="18">
        <v>29.353126525878906</v>
      </c>
      <c r="AL39" s="18" t="s">
        <v>205</v>
      </c>
      <c r="AN39" t="s">
        <v>139</v>
      </c>
      <c r="AO39">
        <v>0.82754013268586391</v>
      </c>
      <c r="AP39">
        <v>0.79912220693699787</v>
      </c>
      <c r="AQ39">
        <v>1.2750372213395615</v>
      </c>
      <c r="AR39">
        <v>1.098300439037577</v>
      </c>
      <c r="AS39">
        <v>0.37270854849403573</v>
      </c>
      <c r="AT39">
        <v>0.57277090778547379</v>
      </c>
      <c r="AU39">
        <v>0.74218559280083729</v>
      </c>
      <c r="AV39">
        <v>2.3123349509196531</v>
      </c>
      <c r="AW39">
        <v>0.57525198001556566</v>
      </c>
      <c r="AX39">
        <v>0.63679225410678197</v>
      </c>
      <c r="AY39">
        <v>1.2034626299923097</v>
      </c>
      <c r="AZ39">
        <v>1.5844931358853429</v>
      </c>
      <c r="BK39" s="26"/>
      <c r="BL39" s="26"/>
      <c r="BM39" s="26"/>
      <c r="BN39" s="26"/>
    </row>
    <row r="40" spans="1:66" x14ac:dyDescent="0.4">
      <c r="A40" s="29"/>
      <c r="B40" s="18" t="s">
        <v>168</v>
      </c>
      <c r="C40" s="18">
        <v>30.574489593505859</v>
      </c>
      <c r="D40" s="18">
        <v>31.245338439941406</v>
      </c>
      <c r="E40" s="18">
        <v>32.369907379150391</v>
      </c>
      <c r="F40" s="18">
        <v>31.004814147949219</v>
      </c>
      <c r="G40" s="18">
        <v>30.820518493652344</v>
      </c>
      <c r="H40" s="18">
        <v>29.806644439697266</v>
      </c>
      <c r="I40" s="18">
        <v>30.84489631652832</v>
      </c>
      <c r="J40" s="18">
        <v>31.475208282470703</v>
      </c>
      <c r="K40" s="18">
        <v>32.360538482666016</v>
      </c>
      <c r="L40" s="18">
        <v>28.479034423828125</v>
      </c>
      <c r="M40" s="18">
        <v>33.026241302490234</v>
      </c>
      <c r="N40" s="18">
        <v>28.001079559326172</v>
      </c>
      <c r="O40" s="18">
        <v>32.180854797363281</v>
      </c>
      <c r="P40" s="18">
        <v>30.288545608520508</v>
      </c>
      <c r="Q40" s="18">
        <v>32.329765319824219</v>
      </c>
      <c r="R40" s="18">
        <v>30.569620132446289</v>
      </c>
      <c r="S40" s="18">
        <v>30.899299621582031</v>
      </c>
      <c r="T40" s="18">
        <v>31.253721237182617</v>
      </c>
      <c r="U40" s="18">
        <v>29.821815490722656</v>
      </c>
      <c r="V40" s="18">
        <v>29.072086334228516</v>
      </c>
      <c r="W40" s="18">
        <v>32.683158874511719</v>
      </c>
      <c r="X40" s="18">
        <v>31.542692184448242</v>
      </c>
      <c r="Y40" s="18">
        <v>30.751138687133789</v>
      </c>
      <c r="Z40" s="18">
        <v>31.766582489013672</v>
      </c>
      <c r="AA40" s="18">
        <v>33.692371368408203</v>
      </c>
      <c r="AB40" s="18">
        <v>30.715297698974609</v>
      </c>
      <c r="AC40" s="18">
        <v>29.622367858886719</v>
      </c>
      <c r="AD40" s="18">
        <v>29.610441207885742</v>
      </c>
      <c r="AE40" s="18">
        <v>32.995159149169922</v>
      </c>
      <c r="AF40" s="18">
        <v>30.535913467407227</v>
      </c>
      <c r="AG40" s="18">
        <v>30.121513366699219</v>
      </c>
      <c r="AH40" s="18">
        <v>29.968746185302734</v>
      </c>
      <c r="AI40" s="18">
        <v>32.484256744384766</v>
      </c>
      <c r="AJ40" s="18">
        <v>32.657108306884766</v>
      </c>
      <c r="AK40" s="18">
        <v>30.182155609130859</v>
      </c>
      <c r="AL40" s="18" t="s">
        <v>205</v>
      </c>
      <c r="AN40" t="s">
        <v>142</v>
      </c>
      <c r="AO40">
        <v>0.47739993713460804</v>
      </c>
      <c r="AP40">
        <v>0.35674080028936139</v>
      </c>
      <c r="AQ40">
        <v>1.4750851162927714</v>
      </c>
      <c r="AR40">
        <v>1.6907741462832591</v>
      </c>
      <c r="AS40">
        <v>0.4109971682643257</v>
      </c>
      <c r="AT40">
        <v>3.4838341451931029E-2</v>
      </c>
      <c r="AU40">
        <v>1.0912024572529715</v>
      </c>
      <c r="AV40">
        <v>2.462962033030772</v>
      </c>
      <c r="AW40">
        <v>0.39050620337096592</v>
      </c>
      <c r="AX40">
        <v>0.25990075214471803</v>
      </c>
      <c r="AY40">
        <v>1.5685323610646906</v>
      </c>
      <c r="AZ40">
        <v>1.7810606834196256</v>
      </c>
    </row>
    <row r="41" spans="1:66" x14ac:dyDescent="0.4">
      <c r="A41" s="21"/>
      <c r="B41" s="18"/>
      <c r="C41" s="18" t="str">
        <f t="shared" ref="C41:AL41" si="38">C24</f>
        <v>Apoe A</v>
      </c>
      <c r="D41" s="18" t="str">
        <f t="shared" si="38"/>
        <v>Apoe B</v>
      </c>
      <c r="E41" s="18" t="str">
        <f t="shared" si="38"/>
        <v>Glul A</v>
      </c>
      <c r="F41" s="18" t="str">
        <f t="shared" si="38"/>
        <v>Glul B</v>
      </c>
      <c r="G41" s="18" t="str">
        <f t="shared" si="38"/>
        <v>Ppx3 A</v>
      </c>
      <c r="H41" s="18" t="str">
        <f t="shared" si="38"/>
        <v>Ppx3 B</v>
      </c>
      <c r="I41" s="18" t="str">
        <f t="shared" si="38"/>
        <v>Hsf1 A</v>
      </c>
      <c r="J41" s="18" t="str">
        <f t="shared" si="38"/>
        <v>Hsf1 B</v>
      </c>
      <c r="K41" s="18" t="str">
        <f t="shared" si="38"/>
        <v>Hspa1 A</v>
      </c>
      <c r="L41" s="18" t="str">
        <f t="shared" si="38"/>
        <v>Hspa1a B</v>
      </c>
      <c r="M41" s="18" t="str">
        <f t="shared" si="38"/>
        <v>Hspa1b A</v>
      </c>
      <c r="N41" s="18" t="str">
        <f t="shared" si="38"/>
        <v>Hspa1b B</v>
      </c>
      <c r="O41" s="18" t="str">
        <f t="shared" si="38"/>
        <v>Hspb1 A</v>
      </c>
      <c r="P41" s="18" t="str">
        <f t="shared" si="38"/>
        <v>Hspb1 B</v>
      </c>
      <c r="Q41" s="18" t="str">
        <f t="shared" si="38"/>
        <v>Irs2 A</v>
      </c>
      <c r="R41" s="18" t="str">
        <f t="shared" si="38"/>
        <v>Irs2 B</v>
      </c>
      <c r="S41" s="18" t="str">
        <f t="shared" si="38"/>
        <v>Mafb A</v>
      </c>
      <c r="T41" s="18" t="str">
        <f t="shared" si="38"/>
        <v>Mafb B</v>
      </c>
      <c r="U41" s="18" t="str">
        <f t="shared" si="38"/>
        <v>Mybph A</v>
      </c>
      <c r="V41" s="18" t="str">
        <f t="shared" si="38"/>
        <v>Mybph B</v>
      </c>
      <c r="W41" s="18" t="str">
        <f t="shared" si="38"/>
        <v>Nr4a3 A</v>
      </c>
      <c r="X41" s="18" t="str">
        <f t="shared" si="38"/>
        <v>Nr4a3 B</v>
      </c>
      <c r="Y41" s="18" t="str">
        <f t="shared" si="38"/>
        <v>Plin4 A</v>
      </c>
      <c r="Z41" s="18" t="str">
        <f t="shared" si="38"/>
        <v>Plin4 B</v>
      </c>
      <c r="AA41" s="18" t="str">
        <f t="shared" si="38"/>
        <v>Tgm2 A</v>
      </c>
      <c r="AB41" s="18" t="str">
        <f t="shared" si="38"/>
        <v>Tgm2 B</v>
      </c>
      <c r="AC41" s="18" t="str">
        <f t="shared" si="38"/>
        <v>Trim63 A</v>
      </c>
      <c r="AD41" s="18" t="str">
        <f t="shared" si="38"/>
        <v>Trim63 B</v>
      </c>
      <c r="AE41" s="18" t="str">
        <f t="shared" si="38"/>
        <v>Tuba1a A</v>
      </c>
      <c r="AF41" s="18" t="str">
        <f t="shared" si="38"/>
        <v>Tuba1a B</v>
      </c>
      <c r="AG41" s="18" t="str">
        <f t="shared" si="38"/>
        <v>Tubb2a A</v>
      </c>
      <c r="AH41" s="18" t="str">
        <f t="shared" si="38"/>
        <v>Tubb2a B</v>
      </c>
      <c r="AI41" s="18" t="str">
        <f t="shared" si="38"/>
        <v>Ucp3 A</v>
      </c>
      <c r="AJ41" s="18" t="str">
        <f t="shared" si="38"/>
        <v>Ucp3 B</v>
      </c>
      <c r="AK41" s="18" t="str">
        <f t="shared" si="38"/>
        <v>Pgc1 A</v>
      </c>
      <c r="AL41" s="18" t="str">
        <f t="shared" si="38"/>
        <v>Pgc1 B</v>
      </c>
      <c r="AN41" t="s">
        <v>143</v>
      </c>
      <c r="AO41">
        <v>1.0366471929126833</v>
      </c>
      <c r="AP41">
        <v>0.75105246337400622</v>
      </c>
      <c r="AQ41">
        <v>1.1771555227458355</v>
      </c>
      <c r="AR41">
        <v>1.0351448209674747</v>
      </c>
      <c r="AS41">
        <v>0.19484931830440488</v>
      </c>
      <c r="AT41">
        <v>0.75634126573618865</v>
      </c>
      <c r="AU41">
        <v>1.8743693878815471</v>
      </c>
      <c r="AV41">
        <v>1.17444002807786</v>
      </c>
      <c r="AW41">
        <v>0.57995764714416453</v>
      </c>
      <c r="AX41">
        <v>0.91744548646659463</v>
      </c>
      <c r="AY41">
        <v>1.2234247793615691</v>
      </c>
      <c r="AZ41">
        <v>1.2791720870276719</v>
      </c>
    </row>
    <row r="42" spans="1:66" x14ac:dyDescent="0.4">
      <c r="A42" s="29" t="s">
        <v>90</v>
      </c>
      <c r="B42" s="18" t="s">
        <v>162</v>
      </c>
      <c r="C42" s="18">
        <f t="shared" ref="C42:AK42" si="39">POWER(2,(C25-C29))*100</f>
        <v>12.39010929161859</v>
      </c>
      <c r="D42" s="18">
        <f t="shared" si="39"/>
        <v>7.2128855991188958</v>
      </c>
      <c r="E42" s="18">
        <f t="shared" si="39"/>
        <v>3.7834757750805319</v>
      </c>
      <c r="F42" s="18">
        <f t="shared" si="39"/>
        <v>8.9942123886702579</v>
      </c>
      <c r="G42" s="18">
        <f t="shared" si="39"/>
        <v>7.4810279986008021</v>
      </c>
      <c r="H42" s="18">
        <f t="shared" si="39"/>
        <v>7.6533155743203354</v>
      </c>
      <c r="I42" s="18">
        <f t="shared" si="39"/>
        <v>7.035660959852498</v>
      </c>
      <c r="J42" s="18">
        <f t="shared" si="39"/>
        <v>10.068079990266055</v>
      </c>
      <c r="K42" s="18">
        <f t="shared" si="39"/>
        <v>6.786029310131128</v>
      </c>
      <c r="L42" s="19">
        <f t="shared" si="39"/>
        <v>9.5677570713513944</v>
      </c>
      <c r="M42" s="18">
        <f t="shared" si="39"/>
        <v>7.2999167373398901</v>
      </c>
      <c r="N42" s="18">
        <f t="shared" si="39"/>
        <v>10.573702538045348</v>
      </c>
      <c r="O42" s="18">
        <f t="shared" si="39"/>
        <v>7.156870658823018</v>
      </c>
      <c r="P42" s="18">
        <f t="shared" si="39"/>
        <v>6.6161343430056014</v>
      </c>
      <c r="Q42" s="18">
        <f t="shared" si="39"/>
        <v>6.2848341911510159</v>
      </c>
      <c r="R42" s="18">
        <f t="shared" si="39"/>
        <v>7.1230299788949907</v>
      </c>
      <c r="S42" s="18">
        <f t="shared" si="39"/>
        <v>6.3049742003121985</v>
      </c>
      <c r="T42" s="18">
        <f t="shared" si="39"/>
        <v>9.0505971881117304</v>
      </c>
      <c r="U42" s="18">
        <f t="shared" si="39"/>
        <v>7.3057096497580689</v>
      </c>
      <c r="V42" s="18">
        <f t="shared" si="39"/>
        <v>7.0000793731609914</v>
      </c>
      <c r="W42" s="18">
        <f t="shared" si="39"/>
        <v>6.5290068021366849</v>
      </c>
      <c r="X42" s="18">
        <f t="shared" si="39"/>
        <v>7.4033097097915137</v>
      </c>
      <c r="Y42" s="18">
        <f t="shared" si="39"/>
        <v>4.2254738841589852</v>
      </c>
      <c r="Z42" s="18">
        <f t="shared" si="39"/>
        <v>3.7759701770088907</v>
      </c>
      <c r="AA42" s="18">
        <f t="shared" si="39"/>
        <v>2.4349558833828833</v>
      </c>
      <c r="AB42" s="18">
        <f t="shared" si="39"/>
        <v>7.5324364510048163</v>
      </c>
      <c r="AC42" s="18">
        <f t="shared" si="39"/>
        <v>7.1428429530179622</v>
      </c>
      <c r="AD42" s="18">
        <f t="shared" si="39"/>
        <v>4.7484030133206474</v>
      </c>
      <c r="AE42" s="18">
        <f t="shared" si="39"/>
        <v>2.2971156955469949</v>
      </c>
      <c r="AF42" s="18">
        <f t="shared" si="39"/>
        <v>3.155247712948004E-2</v>
      </c>
      <c r="AG42" s="18">
        <f t="shared" si="39"/>
        <v>6.1816289054081084</v>
      </c>
      <c r="AH42" s="18">
        <f t="shared" si="39"/>
        <v>6.260196536090068</v>
      </c>
      <c r="AI42" s="18">
        <f t="shared" si="39"/>
        <v>5.3906675230628265</v>
      </c>
      <c r="AJ42" s="18">
        <f t="shared" si="39"/>
        <v>7.3206669241454181</v>
      </c>
      <c r="AK42" s="18">
        <f t="shared" si="39"/>
        <v>5.8334132251218884</v>
      </c>
      <c r="AL42" s="18"/>
      <c r="AN42" t="s">
        <v>103</v>
      </c>
      <c r="AO42">
        <v>1.0015081693170771</v>
      </c>
      <c r="AP42">
        <v>0.62389925487170705</v>
      </c>
      <c r="AQ42">
        <v>1.4759959711937194</v>
      </c>
      <c r="AR42">
        <v>0.89859660461749635</v>
      </c>
      <c r="AS42">
        <v>0.90522829497193591</v>
      </c>
      <c r="AT42">
        <v>0.69983385316073754</v>
      </c>
      <c r="AU42">
        <v>1.7667245244034848</v>
      </c>
      <c r="AV42">
        <v>0.62821332746384184</v>
      </c>
      <c r="AW42">
        <v>0.58989842149568195</v>
      </c>
      <c r="AX42">
        <v>0.59913811033766984</v>
      </c>
      <c r="AY42">
        <v>1.8949399047788817</v>
      </c>
      <c r="AZ42">
        <v>0.9160235633877668</v>
      </c>
    </row>
    <row r="43" spans="1:66" x14ac:dyDescent="0.4">
      <c r="A43" s="29"/>
      <c r="B43" s="18" t="s">
        <v>164</v>
      </c>
      <c r="C43" s="18">
        <f t="shared" ref="C43:AK43" si="40">POWER(2,(C26-C30))*100</f>
        <v>9.8931961407858751</v>
      </c>
      <c r="D43" s="18">
        <f t="shared" si="40"/>
        <v>6.237708557333657</v>
      </c>
      <c r="E43" s="18">
        <f t="shared" si="40"/>
        <v>4.260460222054367</v>
      </c>
      <c r="F43" s="18">
        <f t="shared" si="40"/>
        <v>9.3186289720103339</v>
      </c>
      <c r="G43" s="18">
        <f t="shared" si="40"/>
        <v>4.2799655099468206</v>
      </c>
      <c r="H43" s="18">
        <f t="shared" si="40"/>
        <v>6.8291126835055431</v>
      </c>
      <c r="I43" s="18">
        <f t="shared" si="40"/>
        <v>6.3309346631916235</v>
      </c>
      <c r="J43" s="18">
        <f t="shared" si="40"/>
        <v>8.2052583311001381</v>
      </c>
      <c r="K43" s="18">
        <f t="shared" si="40"/>
        <v>3.7072380606722124</v>
      </c>
      <c r="L43" s="19">
        <f t="shared" si="40"/>
        <v>10.012925491962315</v>
      </c>
      <c r="M43" s="18">
        <f t="shared" si="40"/>
        <v>6.6174202791263941</v>
      </c>
      <c r="N43" s="18">
        <f t="shared" si="40"/>
        <v>10.64801029969394</v>
      </c>
      <c r="O43" s="18">
        <f t="shared" si="40"/>
        <v>4.8633490446626029</v>
      </c>
      <c r="P43" s="18">
        <f t="shared" si="40"/>
        <v>5.8227416013135631</v>
      </c>
      <c r="Q43" s="18">
        <f t="shared" si="40"/>
        <v>3.543967092269376</v>
      </c>
      <c r="R43" s="18">
        <f t="shared" si="40"/>
        <v>8.744952421156281</v>
      </c>
      <c r="S43" s="18">
        <f t="shared" si="40"/>
        <v>3.1690181846650858</v>
      </c>
      <c r="T43" s="18">
        <f t="shared" si="40"/>
        <v>7.8923533011943157</v>
      </c>
      <c r="U43" s="18">
        <f t="shared" si="40"/>
        <v>5.6289532149877104</v>
      </c>
      <c r="V43" s="18">
        <f t="shared" si="40"/>
        <v>5.5948392025697222</v>
      </c>
      <c r="W43" s="18">
        <f t="shared" si="40"/>
        <v>4.1512206068641477</v>
      </c>
      <c r="X43" s="18">
        <f t="shared" si="40"/>
        <v>6.6724056697148608</v>
      </c>
      <c r="Y43" s="18">
        <f t="shared" si="40"/>
        <v>4.3322091926625204</v>
      </c>
      <c r="Z43" s="18">
        <f t="shared" si="40"/>
        <v>5.6970608191111092</v>
      </c>
      <c r="AA43" s="18">
        <f t="shared" si="40"/>
        <v>2.3174556366045271</v>
      </c>
      <c r="AB43" s="18">
        <f t="shared" si="40"/>
        <v>7.565431085087317</v>
      </c>
      <c r="AC43" s="18">
        <f t="shared" si="40"/>
        <v>5.2193814725952867</v>
      </c>
      <c r="AD43" s="18">
        <f t="shared" si="40"/>
        <v>6.2635162679767413</v>
      </c>
      <c r="AE43" s="18">
        <f t="shared" si="40"/>
        <v>0.11418280640002609</v>
      </c>
      <c r="AF43" s="18">
        <f t="shared" si="40"/>
        <v>1.6259325202065984</v>
      </c>
      <c r="AG43" s="18">
        <f t="shared" si="40"/>
        <v>3.3865298867441509</v>
      </c>
      <c r="AH43" s="18">
        <f t="shared" si="40"/>
        <v>5.6275915140492172</v>
      </c>
      <c r="AI43" s="18">
        <f t="shared" si="40"/>
        <v>3.1368259561491163</v>
      </c>
      <c r="AJ43" s="18">
        <f t="shared" si="40"/>
        <v>4.7818234697922746</v>
      </c>
      <c r="AK43" s="18">
        <f>POWER(2,(AK26-AK30))*100</f>
        <v>5.1133513805260762</v>
      </c>
      <c r="AL43" s="18"/>
      <c r="AN43" t="s">
        <v>210</v>
      </c>
      <c r="AO43">
        <v>0.99737673897628376</v>
      </c>
      <c r="AP43">
        <v>0.9905908581042705</v>
      </c>
      <c r="AQ43">
        <v>1.0092851803649117</v>
      </c>
      <c r="AR43">
        <v>1.002747222554534</v>
      </c>
      <c r="AS43">
        <v>0.99871636702910083</v>
      </c>
      <c r="AT43">
        <v>0.99960172105319722</v>
      </c>
      <c r="AU43">
        <v>1.0026774573906514</v>
      </c>
      <c r="AV43">
        <v>0.99900445452705045</v>
      </c>
      <c r="AW43">
        <v>0.98869345942960152</v>
      </c>
      <c r="AX43">
        <v>0.99772427545500841</v>
      </c>
      <c r="AY43">
        <v>1.0104953892618791</v>
      </c>
      <c r="AZ43">
        <v>1.003086875853511</v>
      </c>
    </row>
    <row r="44" spans="1:66" x14ac:dyDescent="0.4">
      <c r="A44" s="29"/>
      <c r="B44" s="18" t="s">
        <v>166</v>
      </c>
      <c r="C44" s="18">
        <f t="shared" ref="C44:AK44" si="41">POWER(2,(C27-C31))*100</f>
        <v>7.8650316119741674</v>
      </c>
      <c r="D44" s="18">
        <f t="shared" si="41"/>
        <v>9.0448316287152295</v>
      </c>
      <c r="E44" s="18">
        <f t="shared" si="41"/>
        <v>6.4752630458155549</v>
      </c>
      <c r="F44" s="18">
        <f t="shared" si="41"/>
        <v>8.6013487418890833</v>
      </c>
      <c r="G44" s="18">
        <f t="shared" si="41"/>
        <v>3.4502464964388748</v>
      </c>
      <c r="H44" s="18">
        <f t="shared" si="41"/>
        <v>8.336064077771443</v>
      </c>
      <c r="I44" s="18">
        <f t="shared" si="41"/>
        <v>9.9619840012434118</v>
      </c>
      <c r="J44" s="18">
        <f t="shared" si="41"/>
        <v>11.112942174235933</v>
      </c>
      <c r="K44" s="18">
        <f t="shared" si="41"/>
        <v>4.0940736396799506</v>
      </c>
      <c r="L44" s="19">
        <f t="shared" si="41"/>
        <v>9.6583983688842796</v>
      </c>
      <c r="M44" s="18">
        <f t="shared" si="41"/>
        <v>2.6287325337631571</v>
      </c>
      <c r="N44" s="18">
        <f t="shared" si="41"/>
        <v>14.242124125375987</v>
      </c>
      <c r="O44" s="18">
        <f t="shared" si="41"/>
        <v>4.5500389483936674</v>
      </c>
      <c r="P44" s="18">
        <f t="shared" si="41"/>
        <v>12.373101497833497</v>
      </c>
      <c r="Q44" s="18">
        <f t="shared" si="41"/>
        <v>6.35737182253132</v>
      </c>
      <c r="R44" s="18">
        <f t="shared" si="41"/>
        <v>13.84116713365724</v>
      </c>
      <c r="S44" s="18">
        <f t="shared" si="41"/>
        <v>5.6758528114550542</v>
      </c>
      <c r="T44" s="18">
        <f t="shared" si="41"/>
        <v>12.481240649382908</v>
      </c>
      <c r="U44" s="18">
        <f t="shared" si="41"/>
        <v>8.7236244397965539</v>
      </c>
      <c r="V44" s="18">
        <f t="shared" si="41"/>
        <v>11.054226493504427</v>
      </c>
      <c r="W44" s="18">
        <f t="shared" si="41"/>
        <v>6.151797695782661</v>
      </c>
      <c r="X44" s="18">
        <f t="shared" si="41"/>
        <v>9.759957816347665</v>
      </c>
      <c r="Y44" s="18">
        <f t="shared" si="41"/>
        <v>4.6973836929005301</v>
      </c>
      <c r="Z44" s="18">
        <f t="shared" si="41"/>
        <v>5.8289958079180018</v>
      </c>
      <c r="AA44" s="18">
        <f t="shared" si="41"/>
        <v>3.8702047297994846</v>
      </c>
      <c r="AB44" s="18">
        <f t="shared" si="41"/>
        <v>9.3050131077282536</v>
      </c>
      <c r="AC44" s="18">
        <f t="shared" si="41"/>
        <v>9.7910268883429143</v>
      </c>
      <c r="AD44" s="18">
        <f t="shared" si="41"/>
        <v>8.5304787599409675</v>
      </c>
      <c r="AE44" s="18">
        <f t="shared" si="41"/>
        <v>1.105601285207983E-5</v>
      </c>
      <c r="AF44" s="18">
        <f t="shared" si="41"/>
        <v>7.1951800094003442</v>
      </c>
      <c r="AG44" s="18">
        <f t="shared" si="41"/>
        <v>5.8088093544517863</v>
      </c>
      <c r="AH44" s="18">
        <f t="shared" si="41"/>
        <v>8.3193951413788891</v>
      </c>
      <c r="AI44" s="18">
        <f t="shared" si="41"/>
        <v>6.7858767941631291</v>
      </c>
      <c r="AJ44" s="18">
        <f t="shared" si="41"/>
        <v>11.947748160058596</v>
      </c>
      <c r="AK44" s="18">
        <f t="shared" si="41"/>
        <v>7.097039043830458</v>
      </c>
      <c r="AL44" s="18"/>
    </row>
    <row r="45" spans="1:66" x14ac:dyDescent="0.4">
      <c r="A45" s="29"/>
      <c r="B45" s="18" t="s">
        <v>168</v>
      </c>
      <c r="C45" s="18">
        <f t="shared" ref="C45:AD45" si="42">POWER(2,(C28-C32))*100</f>
        <v>12.413457283979971</v>
      </c>
      <c r="D45" s="18">
        <f t="shared" si="42"/>
        <v>9.4777283386142113</v>
      </c>
      <c r="E45" s="18">
        <f t="shared" si="42"/>
        <v>5.9094767105032311</v>
      </c>
      <c r="F45" s="18">
        <f t="shared" si="42"/>
        <v>10.380740584494051</v>
      </c>
      <c r="G45" s="18">
        <f t="shared" si="42"/>
        <v>1.9278044048403835</v>
      </c>
      <c r="H45" s="18">
        <f t="shared" si="42"/>
        <v>12.938272865720513</v>
      </c>
      <c r="I45" s="18">
        <f t="shared" si="42"/>
        <v>7.5017474963229418</v>
      </c>
      <c r="J45" s="18">
        <f t="shared" si="42"/>
        <v>12.518986156626797</v>
      </c>
      <c r="K45" s="18">
        <f t="shared" si="42"/>
        <v>4.413992758895632</v>
      </c>
      <c r="L45" s="19">
        <f t="shared" si="42"/>
        <v>12.975753545556209</v>
      </c>
      <c r="M45" s="18">
        <f t="shared" si="42"/>
        <v>2.9202216360129052</v>
      </c>
      <c r="N45" s="18">
        <f t="shared" si="42"/>
        <v>12.467420371856115</v>
      </c>
      <c r="O45" s="18">
        <f t="shared" si="42"/>
        <v>6.1091416190955679</v>
      </c>
      <c r="P45" s="18">
        <f t="shared" si="42"/>
        <v>11.064680799931802</v>
      </c>
      <c r="Q45" s="18">
        <f t="shared" si="42"/>
        <v>5.117869205795551</v>
      </c>
      <c r="R45" s="18">
        <f t="shared" si="42"/>
        <v>12.079671074302482</v>
      </c>
      <c r="S45" s="18">
        <f t="shared" si="42"/>
        <v>3.2109850867419567</v>
      </c>
      <c r="T45" s="18">
        <f t="shared" si="42"/>
        <v>10.346815269058224</v>
      </c>
      <c r="U45" s="18">
        <f t="shared" si="42"/>
        <v>7.4601388782096603</v>
      </c>
      <c r="V45" s="18">
        <f t="shared" si="42"/>
        <v>6.3837759014585496</v>
      </c>
      <c r="W45" s="18">
        <f t="shared" si="42"/>
        <v>4.876902422229425</v>
      </c>
      <c r="X45" s="18">
        <f t="shared" si="42"/>
        <v>9.3038075986801374</v>
      </c>
      <c r="Y45" s="18">
        <f t="shared" si="42"/>
        <v>3.8311225355297887</v>
      </c>
      <c r="Z45" s="18">
        <f t="shared" si="42"/>
        <v>8.1217769907399617</v>
      </c>
      <c r="AA45" s="18">
        <f t="shared" si="42"/>
        <v>4.1786255308077953</v>
      </c>
      <c r="AB45" s="18">
        <f t="shared" si="42"/>
        <v>12.106098699746482</v>
      </c>
      <c r="AC45" s="18">
        <f t="shared" si="42"/>
        <v>5.6986804146945342</v>
      </c>
      <c r="AD45" s="18">
        <f t="shared" si="42"/>
        <v>10.083225682288894</v>
      </c>
      <c r="AE45" s="18">
        <v>0</v>
      </c>
      <c r="AF45" s="18">
        <f t="shared" ref="AF45:AK45" si="43">POWER(2,(AF28-AF32))*100</f>
        <v>8.2472820697584499</v>
      </c>
      <c r="AG45" s="18">
        <f t="shared" si="43"/>
        <v>5.1263475010066664</v>
      </c>
      <c r="AH45" s="18">
        <f t="shared" si="43"/>
        <v>7.2974464929380121</v>
      </c>
      <c r="AI45" s="18">
        <f t="shared" si="43"/>
        <v>4.2936013640009678</v>
      </c>
      <c r="AJ45" s="18">
        <f t="shared" si="43"/>
        <v>7.1115596964500867</v>
      </c>
      <c r="AK45" s="18">
        <f t="shared" si="43"/>
        <v>6.4032847546495146</v>
      </c>
      <c r="AL45" s="18"/>
    </row>
    <row r="46" spans="1:66" x14ac:dyDescent="0.4">
      <c r="A46" s="29" t="s">
        <v>125</v>
      </c>
      <c r="B46" s="18" t="s">
        <v>162</v>
      </c>
      <c r="C46" s="18">
        <f t="shared" ref="C46:AH46" si="44">POWER(2,(C25-C33))*100</f>
        <v>4.1224694773970498E-2</v>
      </c>
      <c r="D46" s="18">
        <f t="shared" si="44"/>
        <v>0.21731495015699073</v>
      </c>
      <c r="E46" s="18">
        <f t="shared" si="44"/>
        <v>0.20783893020435174</v>
      </c>
      <c r="F46" s="18">
        <f t="shared" si="44"/>
        <v>1.8549918858338805</v>
      </c>
      <c r="G46" s="18">
        <f t="shared" si="44"/>
        <v>0.11279807961542469</v>
      </c>
      <c r="H46" s="18">
        <f t="shared" si="44"/>
        <v>0.99998158900886736</v>
      </c>
      <c r="I46" s="18">
        <f t="shared" si="44"/>
        <v>1.3612365744186032</v>
      </c>
      <c r="J46" s="18">
        <f t="shared" si="44"/>
        <v>1.9347877137756302</v>
      </c>
      <c r="K46" s="18">
        <f t="shared" si="44"/>
        <v>0.19270629704421183</v>
      </c>
      <c r="L46" s="19">
        <f t="shared" si="44"/>
        <v>0.67204697142763647</v>
      </c>
      <c r="M46" s="18">
        <f t="shared" si="44"/>
        <v>1.2990927975951871</v>
      </c>
      <c r="N46" s="18">
        <f t="shared" si="44"/>
        <v>1.4091652105380594</v>
      </c>
      <c r="O46" s="18">
        <f t="shared" si="44"/>
        <v>0.20709862514838059</v>
      </c>
      <c r="P46" s="18">
        <f t="shared" si="44"/>
        <v>1.5818738860342134</v>
      </c>
      <c r="Q46" s="18">
        <f t="shared" si="44"/>
        <v>1.1431164065142523</v>
      </c>
      <c r="R46" s="18">
        <f t="shared" si="44"/>
        <v>2.890541502109556</v>
      </c>
      <c r="S46" s="18">
        <f t="shared" si="44"/>
        <v>0.64600431026391758</v>
      </c>
      <c r="T46" s="18">
        <f t="shared" si="44"/>
        <v>2.1239421173134132</v>
      </c>
      <c r="U46" s="18">
        <f t="shared" si="44"/>
        <v>5.3637815453569687E-2</v>
      </c>
      <c r="V46" s="18">
        <f t="shared" si="44"/>
        <v>0.3777373405204949</v>
      </c>
      <c r="W46" s="18">
        <f t="shared" si="44"/>
        <v>1.0411322173793642</v>
      </c>
      <c r="X46" s="18">
        <f t="shared" si="44"/>
        <v>2.3612171156655872</v>
      </c>
      <c r="Y46" s="18">
        <f t="shared" si="44"/>
        <v>3.8663083394691149E-3</v>
      </c>
      <c r="Z46" s="18">
        <f t="shared" si="44"/>
        <v>0.14959209277661975</v>
      </c>
      <c r="AA46" s="18">
        <f t="shared" si="44"/>
        <v>1.7374098040903534</v>
      </c>
      <c r="AB46" s="18">
        <f t="shared" si="44"/>
        <v>0.43425254374692585</v>
      </c>
      <c r="AC46" s="18">
        <f t="shared" si="44"/>
        <v>9.9910041546406019E-6</v>
      </c>
      <c r="AD46" s="18">
        <f t="shared" si="44"/>
        <v>0.56232410200458904</v>
      </c>
      <c r="AE46" s="18">
        <f t="shared" si="44"/>
        <v>6.4808137547195189E-3</v>
      </c>
      <c r="AF46" s="18">
        <f t="shared" si="44"/>
        <v>0.3109048050573256</v>
      </c>
      <c r="AG46" s="18">
        <f t="shared" si="44"/>
        <v>9.6092360929883186E-2</v>
      </c>
      <c r="AH46" s="18">
        <f t="shared" si="44"/>
        <v>5.0682784792377054E-2</v>
      </c>
      <c r="AI46" s="18">
        <v>0</v>
      </c>
      <c r="AJ46" s="18">
        <f t="shared" ref="AJ46:AK49" si="45">POWER(2,(AJ25-AJ33))*100</f>
        <v>1.0775094253245099</v>
      </c>
      <c r="AK46" s="18">
        <f t="shared" si="45"/>
        <v>0.14947644105189956</v>
      </c>
      <c r="AL46" s="18"/>
    </row>
    <row r="47" spans="1:66" x14ac:dyDescent="0.4">
      <c r="A47" s="29"/>
      <c r="B47" s="18" t="s">
        <v>164</v>
      </c>
      <c r="C47" s="18">
        <f t="shared" ref="C47:AD47" si="46">POWER(2,(C26-C34))*100</f>
        <v>0.11241606722390321</v>
      </c>
      <c r="D47" s="18">
        <f t="shared" si="46"/>
        <v>0.17743208370677777</v>
      </c>
      <c r="E47" s="18">
        <f t="shared" si="46"/>
        <v>0.20136774254586659</v>
      </c>
      <c r="F47" s="18">
        <f t="shared" si="46"/>
        <v>2.0684359097820941</v>
      </c>
      <c r="G47" s="18">
        <f t="shared" si="46"/>
        <v>2.099014259580664E-2</v>
      </c>
      <c r="H47" s="18">
        <f t="shared" si="46"/>
        <v>0.30151346375360416</v>
      </c>
      <c r="I47" s="18">
        <f t="shared" si="46"/>
        <v>1.3278586930973748</v>
      </c>
      <c r="J47" s="18">
        <f t="shared" si="46"/>
        <v>2.0907302673016619</v>
      </c>
      <c r="K47" s="18">
        <f t="shared" si="46"/>
        <v>0.17061162193328519</v>
      </c>
      <c r="L47" s="19">
        <f t="shared" si="46"/>
        <v>0.84042414636101237</v>
      </c>
      <c r="M47" s="18">
        <f t="shared" si="46"/>
        <v>0.84773234812812914</v>
      </c>
      <c r="N47" s="18">
        <f t="shared" si="46"/>
        <v>0.44088839287387288</v>
      </c>
      <c r="O47" s="18">
        <f t="shared" si="46"/>
        <v>6.8943839922654529E-2</v>
      </c>
      <c r="P47" s="18">
        <f t="shared" si="46"/>
        <v>1.4731855191638448</v>
      </c>
      <c r="Q47" s="18">
        <f t="shared" si="46"/>
        <v>0.81393953715126444</v>
      </c>
      <c r="R47" s="18">
        <f t="shared" si="46"/>
        <v>0.7160221308488901</v>
      </c>
      <c r="S47" s="18">
        <f t="shared" si="46"/>
        <v>9.8852740868831057E-2</v>
      </c>
      <c r="T47" s="18">
        <f t="shared" si="46"/>
        <v>1.6721376769501264</v>
      </c>
      <c r="U47" s="18">
        <f t="shared" si="46"/>
        <v>3.7894031899971058E-2</v>
      </c>
      <c r="V47" s="18">
        <f t="shared" si="46"/>
        <v>0.37516327247915471</v>
      </c>
      <c r="W47" s="18">
        <f t="shared" si="46"/>
        <v>0.42232457104696036</v>
      </c>
      <c r="X47" s="18">
        <f t="shared" si="46"/>
        <v>1.0575310786903138</v>
      </c>
      <c r="Y47" s="18">
        <f t="shared" si="46"/>
        <v>0.10668824051954713</v>
      </c>
      <c r="Z47" s="18">
        <f t="shared" si="46"/>
        <v>0.24467473824924529</v>
      </c>
      <c r="AA47" s="18">
        <f t="shared" si="46"/>
        <v>0.44330991853944685</v>
      </c>
      <c r="AB47" s="18">
        <f t="shared" si="46"/>
        <v>0.59997167508269944</v>
      </c>
      <c r="AC47" s="18">
        <f t="shared" si="46"/>
        <v>0.24948263830651352</v>
      </c>
      <c r="AD47" s="18">
        <f t="shared" si="46"/>
        <v>0.61470094490554006</v>
      </c>
      <c r="AE47" s="18">
        <v>0</v>
      </c>
      <c r="AF47" s="18">
        <f>POWER(2,(AF26-AF34))*100</f>
        <v>2.6903320543063242E-2</v>
      </c>
      <c r="AG47" s="18">
        <f>POWER(2,(AG26-AG34))*100</f>
        <v>0.11503282936181378</v>
      </c>
      <c r="AH47" s="18">
        <f>POWER(2,(AH26-AH34))*100</f>
        <v>0.45470023647708391</v>
      </c>
      <c r="AI47" s="18">
        <v>0</v>
      </c>
      <c r="AJ47" s="18">
        <f t="shared" si="45"/>
        <v>0.8330247487074427</v>
      </c>
      <c r="AK47" s="18">
        <f t="shared" si="45"/>
        <v>0.23825814615402777</v>
      </c>
      <c r="AL47" s="18"/>
    </row>
    <row r="48" spans="1:66" x14ac:dyDescent="0.4">
      <c r="A48" s="29"/>
      <c r="B48" s="18" t="s">
        <v>166</v>
      </c>
      <c r="C48" s="18">
        <f t="shared" ref="C48:T48" si="47">POWER(2,(C27-C35))*100</f>
        <v>6.0859656812440169E-2</v>
      </c>
      <c r="D48" s="18">
        <f t="shared" si="47"/>
        <v>0.20868366205622862</v>
      </c>
      <c r="E48" s="18">
        <f t="shared" si="47"/>
        <v>0.30184091083826736</v>
      </c>
      <c r="F48" s="18">
        <f t="shared" si="47"/>
        <v>4.158240478270157</v>
      </c>
      <c r="G48" s="18">
        <f t="shared" si="47"/>
        <v>8.2231343091233158E-2</v>
      </c>
      <c r="H48" s="18">
        <f t="shared" si="47"/>
        <v>1.7523419780917897</v>
      </c>
      <c r="I48" s="18">
        <f t="shared" si="47"/>
        <v>1.2154194022235605</v>
      </c>
      <c r="J48" s="18">
        <f t="shared" si="47"/>
        <v>1.8440642663688931</v>
      </c>
      <c r="K48" s="18">
        <f t="shared" si="47"/>
        <v>7.7899132473531155E-2</v>
      </c>
      <c r="L48" s="19">
        <f t="shared" si="47"/>
        <v>2.1677776716118244</v>
      </c>
      <c r="M48" s="18">
        <f t="shared" si="47"/>
        <v>0.12949568587918683</v>
      </c>
      <c r="N48" s="18">
        <f t="shared" si="47"/>
        <v>2.5602069644101233</v>
      </c>
      <c r="O48" s="18">
        <f t="shared" si="47"/>
        <v>7.2834520962992561E-2</v>
      </c>
      <c r="P48" s="18">
        <f t="shared" si="47"/>
        <v>2.203582266170419</v>
      </c>
      <c r="Q48" s="18">
        <f t="shared" si="47"/>
        <v>0.96716239180684194</v>
      </c>
      <c r="R48" s="18">
        <f t="shared" si="47"/>
        <v>2.5958405546572116</v>
      </c>
      <c r="S48" s="18">
        <f t="shared" si="47"/>
        <v>0.22654211297131105</v>
      </c>
      <c r="T48" s="18">
        <f t="shared" si="47"/>
        <v>1.6654747076531959</v>
      </c>
      <c r="U48" s="18">
        <v>0</v>
      </c>
      <c r="V48" s="18">
        <f t="shared" ref="V48:AD48" si="48">POWER(2,(V27-V35))*100</f>
        <v>0.27517697982485895</v>
      </c>
      <c r="W48" s="18">
        <f t="shared" si="48"/>
        <v>0.82906284100068817</v>
      </c>
      <c r="X48" s="18">
        <f t="shared" si="48"/>
        <v>1.2008542968846871</v>
      </c>
      <c r="Y48" s="18">
        <f t="shared" si="48"/>
        <v>0.14100635412240467</v>
      </c>
      <c r="Z48" s="18">
        <f t="shared" si="48"/>
        <v>0.4693535123060687</v>
      </c>
      <c r="AA48" s="18">
        <f t="shared" si="48"/>
        <v>0.39365941859996112</v>
      </c>
      <c r="AB48" s="18">
        <f t="shared" si="48"/>
        <v>1.226534853282168</v>
      </c>
      <c r="AC48" s="18">
        <f t="shared" si="48"/>
        <v>7.3719584292479004E-2</v>
      </c>
      <c r="AD48" s="18">
        <f t="shared" si="48"/>
        <v>1.0460729824682868</v>
      </c>
      <c r="AE48" s="18">
        <v>0</v>
      </c>
      <c r="AF48" s="18">
        <f>POWER(2,(AF27-AF35))*100</f>
        <v>0.84266266020042546</v>
      </c>
      <c r="AG48" s="18">
        <v>0</v>
      </c>
      <c r="AH48" s="18">
        <f>POWER(2,(AH27-AH35))*100</f>
        <v>1.4119158457298975</v>
      </c>
      <c r="AI48" s="18">
        <f>POWER(2,(AI27-AI35))*100</f>
        <v>1.7048558821565071E-2</v>
      </c>
      <c r="AJ48" s="18">
        <f t="shared" si="45"/>
        <v>2.0859152322690955</v>
      </c>
      <c r="AK48" s="18">
        <f t="shared" si="45"/>
        <v>0.54668744003158409</v>
      </c>
      <c r="AL48" s="18"/>
    </row>
    <row r="49" spans="1:38" x14ac:dyDescent="0.4">
      <c r="A49" s="29"/>
      <c r="B49" s="18" t="s">
        <v>168</v>
      </c>
      <c r="C49" s="18">
        <v>0</v>
      </c>
      <c r="D49" s="18">
        <f t="shared" ref="D49:J49" si="49">POWER(2,(D28-D36))*100</f>
        <v>0.30416996105487049</v>
      </c>
      <c r="E49" s="18">
        <f t="shared" si="49"/>
        <v>0.44198090832162129</v>
      </c>
      <c r="F49" s="18">
        <f t="shared" si="49"/>
        <v>2.8275525199973073</v>
      </c>
      <c r="G49" s="18">
        <f t="shared" si="49"/>
        <v>7.561961908173187E-2</v>
      </c>
      <c r="H49" s="18">
        <f t="shared" si="49"/>
        <v>1.1091439585432876</v>
      </c>
      <c r="I49" s="18">
        <f t="shared" si="49"/>
        <v>2.333781900216326</v>
      </c>
      <c r="J49" s="18">
        <f t="shared" si="49"/>
        <v>2.5497861795098209</v>
      </c>
      <c r="K49" s="18">
        <v>0</v>
      </c>
      <c r="L49" s="19">
        <f t="shared" ref="L49:U49" si="50">POWER(2,(L28-L36))*100</f>
        <v>1.4450051806636584</v>
      </c>
      <c r="M49" s="18">
        <f t="shared" si="50"/>
        <v>0.96770213671044625</v>
      </c>
      <c r="N49" s="18">
        <f t="shared" si="50"/>
        <v>2.2529987778258636</v>
      </c>
      <c r="O49" s="18">
        <f t="shared" si="50"/>
        <v>0.26126251847092863</v>
      </c>
      <c r="P49" s="18">
        <f t="shared" si="50"/>
        <v>4.2414307251672101</v>
      </c>
      <c r="Q49" s="18">
        <f t="shared" si="50"/>
        <v>1.0512553760168069</v>
      </c>
      <c r="R49" s="18">
        <f t="shared" si="50"/>
        <v>1.383972226237383</v>
      </c>
      <c r="S49" s="18">
        <f t="shared" si="50"/>
        <v>0.37548878525558682</v>
      </c>
      <c r="T49" s="18">
        <f t="shared" si="50"/>
        <v>1.8377460975561897</v>
      </c>
      <c r="U49" s="18">
        <f t="shared" si="50"/>
        <v>4.628360636417497E-6</v>
      </c>
      <c r="V49" s="18">
        <f t="shared" ref="V49:AD49" si="51">POWER(2,(V28-V36))*100</f>
        <v>0.10281119115362371</v>
      </c>
      <c r="W49" s="18">
        <f t="shared" si="51"/>
        <v>1.4146924235024017</v>
      </c>
      <c r="X49" s="18">
        <f t="shared" si="51"/>
        <v>3.2947635437135365</v>
      </c>
      <c r="Y49" s="18">
        <f t="shared" si="51"/>
        <v>0.17068878126326606</v>
      </c>
      <c r="Z49" s="18">
        <f t="shared" si="51"/>
        <v>0.67182666069357821</v>
      </c>
      <c r="AA49" s="18">
        <f t="shared" si="51"/>
        <v>1.4506806414729307</v>
      </c>
      <c r="AB49" s="18">
        <f t="shared" si="51"/>
        <v>1.5298377636216243</v>
      </c>
      <c r="AC49" s="18">
        <f t="shared" si="51"/>
        <v>0.24869130406056764</v>
      </c>
      <c r="AD49" s="18">
        <f t="shared" si="51"/>
        <v>3.24010653170635</v>
      </c>
      <c r="AE49" s="18">
        <f>POWER(2,(AE28-AE36))*100</f>
        <v>2.1724890101519644E-3</v>
      </c>
      <c r="AF49" s="18">
        <f>POWER(2,(AF28-AF36))*100</f>
        <v>1.899808325761063</v>
      </c>
      <c r="AG49" s="18">
        <f>POWER(2,(AG28-AG36))*100</f>
        <v>0.39168668100049553</v>
      </c>
      <c r="AH49" s="18">
        <f>POWER(2,(AH28-AH36))*100</f>
        <v>0.49298978470765475</v>
      </c>
      <c r="AI49" s="18">
        <v>0</v>
      </c>
      <c r="AJ49" s="18">
        <f t="shared" si="45"/>
        <v>0.74777355636872578</v>
      </c>
      <c r="AK49" s="18">
        <f t="shared" si="45"/>
        <v>0.17836533587866388</v>
      </c>
      <c r="AL49" s="18"/>
    </row>
    <row r="50" spans="1:38" x14ac:dyDescent="0.4">
      <c r="A50" s="29" t="s">
        <v>127</v>
      </c>
      <c r="B50" s="18" t="s">
        <v>162</v>
      </c>
      <c r="C50" s="18">
        <f t="shared" ref="C50:AK50" si="52">POWER(2,(C25-C37))*100</f>
        <v>0.38529032299706639</v>
      </c>
      <c r="D50" s="18">
        <f t="shared" si="52"/>
        <v>0.44182550355771266</v>
      </c>
      <c r="E50" s="18">
        <f t="shared" si="52"/>
        <v>0.10685664555646469</v>
      </c>
      <c r="F50" s="18">
        <f t="shared" si="52"/>
        <v>0.18435841354486052</v>
      </c>
      <c r="G50" s="18">
        <f t="shared" si="52"/>
        <v>0.32554484093810165</v>
      </c>
      <c r="H50" s="18">
        <f t="shared" si="52"/>
        <v>0.93912286493100583</v>
      </c>
      <c r="I50" s="18">
        <f t="shared" si="52"/>
        <v>0.16809617112367758</v>
      </c>
      <c r="J50" s="18">
        <f t="shared" si="52"/>
        <v>0.79205660878066997</v>
      </c>
      <c r="K50" s="18">
        <f t="shared" si="52"/>
        <v>0.36232414347154684</v>
      </c>
      <c r="L50" s="19">
        <f t="shared" si="52"/>
        <v>1.592777967509416</v>
      </c>
      <c r="M50" s="18">
        <f t="shared" si="52"/>
        <v>0.44849820675796442</v>
      </c>
      <c r="N50" s="18">
        <f t="shared" si="52"/>
        <v>1.8986884440419203</v>
      </c>
      <c r="O50" s="18">
        <f t="shared" si="52"/>
        <v>0.407068242516824</v>
      </c>
      <c r="P50" s="18">
        <f t="shared" si="52"/>
        <v>0.40253746393674072</v>
      </c>
      <c r="Q50" s="18">
        <f t="shared" si="52"/>
        <v>0.8168264076358307</v>
      </c>
      <c r="R50" s="18">
        <f t="shared" si="52"/>
        <v>0.32882493424296955</v>
      </c>
      <c r="S50" s="18">
        <f t="shared" si="52"/>
        <v>0.6961520510132746</v>
      </c>
      <c r="T50" s="18">
        <f t="shared" si="52"/>
        <v>0.92829946333312008</v>
      </c>
      <c r="U50" s="18">
        <f t="shared" si="52"/>
        <v>1.8558283548065018</v>
      </c>
      <c r="V50" s="18">
        <f t="shared" si="52"/>
        <v>1.5845384203248654</v>
      </c>
      <c r="W50" s="18">
        <f t="shared" si="52"/>
        <v>0.15505400062465083</v>
      </c>
      <c r="X50" s="18">
        <f t="shared" si="52"/>
        <v>1.7142919510584369</v>
      </c>
      <c r="Y50" s="18">
        <f t="shared" si="52"/>
        <v>0.18014772507167287</v>
      </c>
      <c r="Z50" s="18">
        <f t="shared" si="52"/>
        <v>0.53390049080201829</v>
      </c>
      <c r="AA50" s="18">
        <f t="shared" si="52"/>
        <v>0.57306694092098043</v>
      </c>
      <c r="AB50" s="18">
        <f t="shared" si="52"/>
        <v>0.49933152708414974</v>
      </c>
      <c r="AC50" s="18">
        <f t="shared" si="52"/>
        <v>1.1933099230822719</v>
      </c>
      <c r="AD50" s="18">
        <f t="shared" si="52"/>
        <v>2.3758279974102123</v>
      </c>
      <c r="AE50" s="18">
        <f t="shared" si="52"/>
        <v>0.13842907006179622</v>
      </c>
      <c r="AF50" s="18">
        <f t="shared" si="52"/>
        <v>0.97387166715905793</v>
      </c>
      <c r="AG50" s="18">
        <f t="shared" si="52"/>
        <v>1.1598466620147077</v>
      </c>
      <c r="AH50" s="18">
        <f t="shared" si="52"/>
        <v>1.8043756206269468</v>
      </c>
      <c r="AI50" s="18">
        <f t="shared" si="52"/>
        <v>0.27613362473664094</v>
      </c>
      <c r="AJ50" s="18">
        <f t="shared" si="52"/>
        <v>0.4547669686964958</v>
      </c>
      <c r="AK50" s="18">
        <f t="shared" si="52"/>
        <v>0.68421084766500162</v>
      </c>
      <c r="AL50" s="18"/>
    </row>
    <row r="51" spans="1:38" x14ac:dyDescent="0.4">
      <c r="A51" s="29"/>
      <c r="B51" s="18" t="s">
        <v>164</v>
      </c>
      <c r="C51" s="18">
        <f t="shared" ref="C51:AD51" si="53">POWER(2,(C26-C38))*100</f>
        <v>0.8419566409342607</v>
      </c>
      <c r="D51" s="18">
        <f t="shared" si="53"/>
        <v>0.31277529298957746</v>
      </c>
      <c r="E51" s="18">
        <f t="shared" si="53"/>
        <v>6.2648585188635655E-2</v>
      </c>
      <c r="F51" s="18">
        <f t="shared" si="53"/>
        <v>1.0144573591231487</v>
      </c>
      <c r="G51" s="18">
        <f t="shared" si="53"/>
        <v>0.46354507683507662</v>
      </c>
      <c r="H51" s="18">
        <f t="shared" si="53"/>
        <v>0.72238988535769555</v>
      </c>
      <c r="I51" s="18">
        <f t="shared" si="53"/>
        <v>0.22718155900624945</v>
      </c>
      <c r="J51" s="18">
        <f t="shared" si="53"/>
        <v>0.60913264409083911</v>
      </c>
      <c r="K51" s="18">
        <f t="shared" si="53"/>
        <v>0.42713791912030685</v>
      </c>
      <c r="L51" s="19">
        <f t="shared" si="53"/>
        <v>2.3108838305546762</v>
      </c>
      <c r="M51" s="18">
        <f t="shared" si="53"/>
        <v>0.39661147616810366</v>
      </c>
      <c r="N51" s="18">
        <f t="shared" si="53"/>
        <v>3.3241701302221878</v>
      </c>
      <c r="O51" s="18">
        <f t="shared" si="53"/>
        <v>0.69102709393694306</v>
      </c>
      <c r="P51" s="18">
        <f t="shared" si="53"/>
        <v>0.84199560133026929</v>
      </c>
      <c r="Q51" s="18">
        <f t="shared" si="53"/>
        <v>1.2459544671122555</v>
      </c>
      <c r="R51" s="18">
        <f t="shared" si="53"/>
        <v>3.4082151400306198</v>
      </c>
      <c r="S51" s="18">
        <f t="shared" si="53"/>
        <v>0.85555642463683146</v>
      </c>
      <c r="T51" s="18">
        <f t="shared" si="53"/>
        <v>1.1972637220569311</v>
      </c>
      <c r="U51" s="18">
        <f t="shared" si="53"/>
        <v>2.7118651097682731</v>
      </c>
      <c r="V51" s="18">
        <f t="shared" si="53"/>
        <v>2.972235856874784</v>
      </c>
      <c r="W51" s="18">
        <f t="shared" si="53"/>
        <v>0.40397265580826042</v>
      </c>
      <c r="X51" s="18">
        <f t="shared" si="53"/>
        <v>1.3720502327067761</v>
      </c>
      <c r="Y51" s="18">
        <f t="shared" si="53"/>
        <v>0.37910365737519175</v>
      </c>
      <c r="Z51" s="18">
        <f t="shared" si="53"/>
        <v>0.86905985844202804</v>
      </c>
      <c r="AA51" s="18">
        <f t="shared" si="53"/>
        <v>1.5696285532691507</v>
      </c>
      <c r="AB51" s="18">
        <f t="shared" si="53"/>
        <v>1.0294216422450468</v>
      </c>
      <c r="AC51" s="18">
        <f t="shared" si="53"/>
        <v>2.3547111029557639</v>
      </c>
      <c r="AD51" s="18">
        <f t="shared" si="53"/>
        <v>1.5962520585215814</v>
      </c>
      <c r="AE51" s="18">
        <v>0</v>
      </c>
      <c r="AF51" s="18">
        <f t="shared" ref="AF51:AK53" si="54">POWER(2,(AF26-AF38))*100</f>
        <v>0.74028989992817618</v>
      </c>
      <c r="AG51" s="18">
        <f t="shared" si="54"/>
        <v>1.5343932650716594</v>
      </c>
      <c r="AH51" s="18">
        <f t="shared" si="54"/>
        <v>3.1547635509212886</v>
      </c>
      <c r="AI51" s="18">
        <f t="shared" si="54"/>
        <v>0.1488855460997085</v>
      </c>
      <c r="AJ51" s="18">
        <f t="shared" si="54"/>
        <v>0.59346327945553423</v>
      </c>
      <c r="AK51" s="18">
        <f t="shared" si="54"/>
        <v>1.6038695913903955</v>
      </c>
      <c r="AL51" s="18"/>
    </row>
    <row r="52" spans="1:38" x14ac:dyDescent="0.4">
      <c r="A52" s="29"/>
      <c r="B52" s="18" t="s">
        <v>166</v>
      </c>
      <c r="C52" s="18">
        <f t="shared" ref="C52:AD52" si="55">POWER(2,(C27-C39))*100</f>
        <v>1.6283397050189843</v>
      </c>
      <c r="D52" s="18">
        <f t="shared" si="55"/>
        <v>2.4147145169537501</v>
      </c>
      <c r="E52" s="18">
        <f t="shared" si="55"/>
        <v>1.4997129811102201</v>
      </c>
      <c r="F52" s="18">
        <f t="shared" si="55"/>
        <v>2.2526651960094548</v>
      </c>
      <c r="G52" s="18">
        <f t="shared" si="55"/>
        <v>1.9713439652047391</v>
      </c>
      <c r="H52" s="18">
        <f t="shared" si="55"/>
        <v>2.1609874031227632</v>
      </c>
      <c r="I52" s="18">
        <f t="shared" si="55"/>
        <v>0.9743945445574328</v>
      </c>
      <c r="J52" s="18">
        <f t="shared" si="55"/>
        <v>2.2091945851644583</v>
      </c>
      <c r="K52" s="18">
        <f t="shared" si="55"/>
        <v>1.0008756936045087</v>
      </c>
      <c r="L52" s="19">
        <f t="shared" si="55"/>
        <v>3.6004306234103578</v>
      </c>
      <c r="M52" s="18">
        <f t="shared" si="55"/>
        <v>0.7709780664482484</v>
      </c>
      <c r="N52" s="18">
        <f t="shared" si="55"/>
        <v>6.0140588824467924</v>
      </c>
      <c r="O52" s="18">
        <f t="shared" si="55"/>
        <v>1.210416282375999</v>
      </c>
      <c r="P52" s="18">
        <f t="shared" si="55"/>
        <v>2.2308195837085241</v>
      </c>
      <c r="Q52" s="18">
        <f t="shared" si="55"/>
        <v>1.1969598495027294</v>
      </c>
      <c r="R52" s="18">
        <f t="shared" si="55"/>
        <v>3.3722820219798102</v>
      </c>
      <c r="S52" s="18">
        <f t="shared" si="55"/>
        <v>1.2769865147860755</v>
      </c>
      <c r="T52" s="18">
        <f t="shared" si="55"/>
        <v>2.4126148116650441</v>
      </c>
      <c r="U52" s="18">
        <f t="shared" si="55"/>
        <v>4.7463380869722505</v>
      </c>
      <c r="V52" s="18">
        <f t="shared" si="55"/>
        <v>4.1948712883777581</v>
      </c>
      <c r="W52" s="18">
        <f t="shared" si="55"/>
        <v>1.7267205047998475</v>
      </c>
      <c r="X52" s="18">
        <f t="shared" si="55"/>
        <v>3.726018009329541</v>
      </c>
      <c r="Y52" s="18">
        <f t="shared" si="55"/>
        <v>0.84743987910178076</v>
      </c>
      <c r="Z52" s="18">
        <f t="shared" si="55"/>
        <v>2.9592927953557417</v>
      </c>
      <c r="AA52" s="18">
        <f t="shared" si="55"/>
        <v>0.89039051889961762</v>
      </c>
      <c r="AB52" s="18">
        <f t="shared" si="55"/>
        <v>2.1432133243066023</v>
      </c>
      <c r="AC52" s="18">
        <f t="shared" si="55"/>
        <v>3.4801342934743151</v>
      </c>
      <c r="AD52" s="18">
        <f t="shared" si="55"/>
        <v>3.9867224194481543</v>
      </c>
      <c r="AE52" s="18">
        <f>POWER(2,(AE27-AE39))*100</f>
        <v>6.134986038049418E-3</v>
      </c>
      <c r="AF52" s="18">
        <f t="shared" si="54"/>
        <v>4.4616037758725868</v>
      </c>
      <c r="AG52" s="18">
        <f t="shared" si="54"/>
        <v>2.1175159060055271</v>
      </c>
      <c r="AH52" s="18">
        <f t="shared" si="54"/>
        <v>4.1355320708203482</v>
      </c>
      <c r="AI52" s="18">
        <f t="shared" si="54"/>
        <v>1.0856341768163176</v>
      </c>
      <c r="AJ52" s="18">
        <f t="shared" si="54"/>
        <v>1.2622492052265257</v>
      </c>
      <c r="AK52" s="18">
        <f t="shared" si="54"/>
        <v>2.9044238764691253</v>
      </c>
      <c r="AL52" s="18"/>
    </row>
    <row r="53" spans="1:38" x14ac:dyDescent="0.4">
      <c r="A53" s="29"/>
      <c r="B53" s="18" t="s">
        <v>168</v>
      </c>
      <c r="C53" s="18">
        <f t="shared" ref="C53:AD53" si="56">POWER(2,(C28-C40))*100</f>
        <v>2.1505276684388357</v>
      </c>
      <c r="D53" s="18">
        <f t="shared" si="56"/>
        <v>1.8921856224170179</v>
      </c>
      <c r="E53" s="18">
        <f t="shared" si="56"/>
        <v>0.49064250576622886</v>
      </c>
      <c r="F53" s="18">
        <f t="shared" si="56"/>
        <v>1.5291684434822244</v>
      </c>
      <c r="G53" s="18">
        <f t="shared" si="56"/>
        <v>0.72734538099106694</v>
      </c>
      <c r="H53" s="18">
        <f t="shared" si="56"/>
        <v>3.2107558564068501</v>
      </c>
      <c r="I53" s="18">
        <f t="shared" si="56"/>
        <v>1.3894300145110829</v>
      </c>
      <c r="J53" s="18">
        <f t="shared" si="56"/>
        <v>1.2445106720259025</v>
      </c>
      <c r="K53" s="18">
        <f t="shared" si="56"/>
        <v>0.73750580336967753</v>
      </c>
      <c r="L53" s="19">
        <f t="shared" si="56"/>
        <v>4.2680090077847455</v>
      </c>
      <c r="M53" s="18">
        <f t="shared" si="56"/>
        <v>0.31795014478456407</v>
      </c>
      <c r="N53" s="18">
        <f t="shared" si="56"/>
        <v>6.3929481288475944</v>
      </c>
      <c r="O53" s="18">
        <f t="shared" si="56"/>
        <v>0.70824079332689327</v>
      </c>
      <c r="P53" s="18">
        <f t="shared" si="56"/>
        <v>2.4298973588878048</v>
      </c>
      <c r="Q53" s="18">
        <f t="shared" si="56"/>
        <v>2.7379037601637868</v>
      </c>
      <c r="R53" s="18">
        <f t="shared" si="56"/>
        <v>3.4832091141706019</v>
      </c>
      <c r="S53" s="18">
        <f t="shared" si="56"/>
        <v>1.7171704515823001</v>
      </c>
      <c r="T53" s="18">
        <f t="shared" si="56"/>
        <v>1.4078542548160509</v>
      </c>
      <c r="U53" s="18">
        <f t="shared" si="56"/>
        <v>3.3727189738887118</v>
      </c>
      <c r="V53" s="18">
        <f t="shared" si="56"/>
        <v>5.0202423902832507</v>
      </c>
      <c r="W53" s="18">
        <f t="shared" si="56"/>
        <v>0.96310351642862246</v>
      </c>
      <c r="X53" s="18">
        <f t="shared" si="56"/>
        <v>3.8576177074911775</v>
      </c>
      <c r="Y53" s="18">
        <f t="shared" si="56"/>
        <v>1.0275968385855625</v>
      </c>
      <c r="Z53" s="18">
        <f t="shared" si="56"/>
        <v>1.7300521116796939</v>
      </c>
      <c r="AA53" s="18">
        <f t="shared" si="56"/>
        <v>2.8897696605978309</v>
      </c>
      <c r="AB53" s="18">
        <f t="shared" si="56"/>
        <v>1.8155864508258239</v>
      </c>
      <c r="AC53" s="18">
        <f t="shared" si="56"/>
        <v>3.9448047826367043</v>
      </c>
      <c r="AD53" s="18">
        <f t="shared" si="56"/>
        <v>5.8861471002154033</v>
      </c>
      <c r="AE53" s="18">
        <f>POWER(2,(AE28-AE40))*100</f>
        <v>0.74207134842389444</v>
      </c>
      <c r="AF53" s="18">
        <f t="shared" si="54"/>
        <v>4.3310237627459083</v>
      </c>
      <c r="AG53" s="18">
        <f t="shared" si="54"/>
        <v>2.8456245669075382</v>
      </c>
      <c r="AH53" s="18">
        <f t="shared" si="54"/>
        <v>3.6923535464461601</v>
      </c>
      <c r="AI53" s="18">
        <f t="shared" si="54"/>
        <v>0.61245231959554136</v>
      </c>
      <c r="AJ53" s="18">
        <f t="shared" si="54"/>
        <v>0.52252641857651227</v>
      </c>
      <c r="AK53" s="18">
        <f t="shared" si="54"/>
        <v>2.149973324620404</v>
      </c>
      <c r="AL53" s="18"/>
    </row>
    <row r="54" spans="1:38" x14ac:dyDescent="0.4">
      <c r="A54" s="21"/>
      <c r="B54" s="18"/>
      <c r="C54" s="18" t="s">
        <v>228</v>
      </c>
      <c r="D54" s="18"/>
      <c r="E54" s="18" t="s">
        <v>227</v>
      </c>
      <c r="F54" s="18"/>
      <c r="G54" s="18" t="s">
        <v>226</v>
      </c>
      <c r="H54" s="18"/>
      <c r="I54" s="18" t="s">
        <v>224</v>
      </c>
      <c r="J54" s="18"/>
      <c r="K54" s="18" t="s">
        <v>223</v>
      </c>
      <c r="L54" s="18"/>
      <c r="M54" s="19" t="s">
        <v>221</v>
      </c>
      <c r="N54" s="20"/>
      <c r="O54" s="18" t="s">
        <v>220</v>
      </c>
      <c r="P54" s="18"/>
      <c r="Q54" s="18" t="s">
        <v>219</v>
      </c>
      <c r="R54" s="18"/>
      <c r="S54" s="18" t="s">
        <v>218</v>
      </c>
      <c r="T54" s="18"/>
      <c r="U54" s="18" t="s">
        <v>74</v>
      </c>
      <c r="V54" s="18"/>
      <c r="W54" s="18" t="s">
        <v>217</v>
      </c>
      <c r="X54" s="18"/>
      <c r="Y54" s="18" t="s">
        <v>216</v>
      </c>
      <c r="Z54" s="18"/>
      <c r="AA54" s="18" t="s">
        <v>215</v>
      </c>
      <c r="AB54" s="18"/>
      <c r="AC54" s="18" t="s">
        <v>214</v>
      </c>
      <c r="AD54" s="18"/>
      <c r="AE54" s="18" t="s">
        <v>213</v>
      </c>
      <c r="AF54" s="18"/>
      <c r="AG54" s="18" t="s">
        <v>212</v>
      </c>
      <c r="AH54" s="18"/>
      <c r="AI54" s="18" t="s">
        <v>62</v>
      </c>
      <c r="AJ54" s="18"/>
      <c r="AK54" s="18" t="s">
        <v>211</v>
      </c>
      <c r="AL54" s="18" t="s">
        <v>208</v>
      </c>
    </row>
    <row r="55" spans="1:38" x14ac:dyDescent="0.4">
      <c r="A55" s="29" t="s">
        <v>90</v>
      </c>
      <c r="B55" s="18" t="s">
        <v>162</v>
      </c>
      <c r="C55" s="18">
        <f t="shared" ref="C55:C66" si="57">AVERAGE(C42,D42)</f>
        <v>9.8014974453687422</v>
      </c>
      <c r="D55" s="18"/>
      <c r="E55" s="18">
        <f t="shared" ref="E55:E66" si="58">AVERAGE(E42,F42)</f>
        <v>6.3888440818753951</v>
      </c>
      <c r="F55" s="18"/>
      <c r="G55" s="18">
        <f t="shared" ref="G55:G66" si="59">AVERAGE(G42,H42)</f>
        <v>7.5671717864605688</v>
      </c>
      <c r="H55" s="18"/>
      <c r="I55" s="18">
        <f t="shared" ref="I55:I66" si="60">AVERAGE(I42,J42)</f>
        <v>8.5518704750592764</v>
      </c>
      <c r="J55" s="18"/>
      <c r="K55" s="18">
        <f t="shared" ref="K55:K66" si="61">AVERAGE(K42,L42)</f>
        <v>8.1768931907412608</v>
      </c>
      <c r="L55" s="18"/>
      <c r="M55" s="18">
        <f t="shared" ref="M55:M66" si="62">AVERAGE(M42,N42)</f>
        <v>8.9368096376926189</v>
      </c>
      <c r="N55" s="18"/>
      <c r="O55" s="18">
        <f t="shared" ref="O55:O66" si="63">AVERAGE(O42,P42)</f>
        <v>6.8865025009143093</v>
      </c>
      <c r="P55" s="18"/>
      <c r="Q55" s="18">
        <f t="shared" ref="Q55:Q66" si="64">AVERAGE(Q42,R42)</f>
        <v>6.7039320850230038</v>
      </c>
      <c r="R55" s="18"/>
      <c r="S55" s="18">
        <f t="shared" ref="S55:S66" si="65">AVERAGE(S42,T42)</f>
        <v>7.6777856942119644</v>
      </c>
      <c r="T55" s="18"/>
      <c r="U55" s="18">
        <f t="shared" ref="U55:U66" si="66">AVERAGE(U42,V42)</f>
        <v>7.1528945114595306</v>
      </c>
      <c r="V55" s="18"/>
      <c r="W55" s="18">
        <f t="shared" ref="W55:W66" si="67">AVERAGE(W42,X42)</f>
        <v>6.9661582559640998</v>
      </c>
      <c r="X55" s="18"/>
      <c r="Y55" s="18">
        <f t="shared" ref="Y55:Y66" si="68">AVERAGE(Y42,Z42)</f>
        <v>4.0007220305839377</v>
      </c>
      <c r="Z55" s="18"/>
      <c r="AA55" s="18">
        <f t="shared" ref="AA55:AA66" si="69">AVERAGE(AA42,AB42)</f>
        <v>4.98369616719385</v>
      </c>
      <c r="AB55" s="18"/>
      <c r="AC55" s="18">
        <f t="shared" ref="AC55:AC66" si="70">AVERAGE(AC42,AD42)</f>
        <v>5.9456229831693044</v>
      </c>
      <c r="AD55" s="18"/>
      <c r="AE55" s="18">
        <f t="shared" ref="AE55:AE66" si="71">AVERAGE(AE42,AF42)</f>
        <v>1.1643340863382374</v>
      </c>
      <c r="AF55" s="18"/>
      <c r="AG55" s="18">
        <f t="shared" ref="AG55:AG66" si="72">AVERAGE(AG42,AH42)</f>
        <v>6.2209127207490882</v>
      </c>
      <c r="AH55" s="18"/>
      <c r="AI55" s="18">
        <f t="shared" ref="AI55:AI66" si="73">AVERAGE(AI42,AJ42)</f>
        <v>6.3556672236041223</v>
      </c>
      <c r="AJ55" s="18"/>
      <c r="AK55" s="18">
        <f t="shared" ref="AK55:AK66" si="74">AVERAGE(AK42,AL42)</f>
        <v>5.8334132251218884</v>
      </c>
      <c r="AL55" s="18"/>
    </row>
    <row r="56" spans="1:38" x14ac:dyDescent="0.4">
      <c r="A56" s="29"/>
      <c r="B56" s="18" t="s">
        <v>164</v>
      </c>
      <c r="C56" s="18">
        <f t="shared" si="57"/>
        <v>8.0654523490597665</v>
      </c>
      <c r="D56" s="18"/>
      <c r="E56" s="18">
        <f t="shared" si="58"/>
        <v>6.78954459703235</v>
      </c>
      <c r="F56" s="18"/>
      <c r="G56" s="18">
        <f t="shared" si="59"/>
        <v>5.5545390967261818</v>
      </c>
      <c r="H56" s="18"/>
      <c r="I56" s="18">
        <f t="shared" si="60"/>
        <v>7.2680964971458808</v>
      </c>
      <c r="J56" s="18"/>
      <c r="K56" s="18">
        <f t="shared" si="61"/>
        <v>6.8600817763172639</v>
      </c>
      <c r="L56" s="18"/>
      <c r="M56" s="18">
        <f t="shared" si="62"/>
        <v>8.632715289410168</v>
      </c>
      <c r="N56" s="18"/>
      <c r="O56" s="18">
        <f t="shared" si="63"/>
        <v>5.3430453229880825</v>
      </c>
      <c r="P56" s="18"/>
      <c r="Q56" s="18">
        <f t="shared" si="64"/>
        <v>6.1444597567128287</v>
      </c>
      <c r="R56" s="18"/>
      <c r="S56" s="18">
        <f t="shared" si="65"/>
        <v>5.5306857429297009</v>
      </c>
      <c r="T56" s="18"/>
      <c r="U56" s="18">
        <f t="shared" si="66"/>
        <v>5.6118962087787168</v>
      </c>
      <c r="V56" s="18"/>
      <c r="W56" s="18">
        <f t="shared" si="67"/>
        <v>5.4118131382895047</v>
      </c>
      <c r="X56" s="18"/>
      <c r="Y56" s="18">
        <f t="shared" si="68"/>
        <v>5.0146350058868148</v>
      </c>
      <c r="Z56" s="18"/>
      <c r="AA56" s="18">
        <f t="shared" si="69"/>
        <v>4.9414433608459216</v>
      </c>
      <c r="AB56" s="18"/>
      <c r="AC56" s="18">
        <f t="shared" si="70"/>
        <v>5.741448870286014</v>
      </c>
      <c r="AD56" s="18"/>
      <c r="AE56" s="18">
        <f t="shared" si="71"/>
        <v>0.87005766330331225</v>
      </c>
      <c r="AF56" s="18"/>
      <c r="AG56" s="18">
        <f t="shared" si="72"/>
        <v>4.5070607003966838</v>
      </c>
      <c r="AH56" s="18"/>
      <c r="AI56" s="18">
        <f t="shared" si="73"/>
        <v>3.9593247129706954</v>
      </c>
      <c r="AJ56" s="18"/>
      <c r="AK56" s="18">
        <f>AVERAGE(AK43,AL43)</f>
        <v>5.1133513805260762</v>
      </c>
      <c r="AL56" s="18"/>
    </row>
    <row r="57" spans="1:38" x14ac:dyDescent="0.4">
      <c r="A57" s="29"/>
      <c r="B57" s="18" t="s">
        <v>166</v>
      </c>
      <c r="C57" s="18">
        <f t="shared" si="57"/>
        <v>8.4549316203446985</v>
      </c>
      <c r="D57" s="18"/>
      <c r="E57" s="18">
        <f t="shared" si="58"/>
        <v>7.5383058938523195</v>
      </c>
      <c r="F57" s="18"/>
      <c r="G57" s="18">
        <f t="shared" si="59"/>
        <v>5.8931552871051593</v>
      </c>
      <c r="H57" s="18"/>
      <c r="I57" s="18">
        <f t="shared" si="60"/>
        <v>10.537463087739672</v>
      </c>
      <c r="J57" s="18"/>
      <c r="K57" s="18">
        <f t="shared" si="61"/>
        <v>6.8762360042821147</v>
      </c>
      <c r="L57" s="18"/>
      <c r="M57" s="18">
        <f t="shared" si="62"/>
        <v>8.4354283295695716</v>
      </c>
      <c r="N57" s="18"/>
      <c r="O57" s="18">
        <f t="shared" si="63"/>
        <v>8.4615702231135828</v>
      </c>
      <c r="P57" s="18"/>
      <c r="Q57" s="18">
        <f t="shared" si="64"/>
        <v>10.09926947809428</v>
      </c>
      <c r="R57" s="18"/>
      <c r="S57" s="18">
        <f t="shared" si="65"/>
        <v>9.0785467304189815</v>
      </c>
      <c r="T57" s="18"/>
      <c r="U57" s="18">
        <f t="shared" si="66"/>
        <v>9.8889254666504911</v>
      </c>
      <c r="V57" s="18"/>
      <c r="W57" s="18">
        <f t="shared" si="67"/>
        <v>7.9558777560651635</v>
      </c>
      <c r="X57" s="18"/>
      <c r="Y57" s="18">
        <f t="shared" si="68"/>
        <v>5.263189750409266</v>
      </c>
      <c r="Z57" s="18"/>
      <c r="AA57" s="18">
        <f t="shared" si="69"/>
        <v>6.5876089187638689</v>
      </c>
      <c r="AB57" s="18"/>
      <c r="AC57" s="18">
        <f t="shared" si="70"/>
        <v>9.1607528241419409</v>
      </c>
      <c r="AD57" s="18"/>
      <c r="AE57" s="18">
        <f t="shared" si="71"/>
        <v>3.597595532706598</v>
      </c>
      <c r="AF57" s="18"/>
      <c r="AG57" s="18">
        <f t="shared" si="72"/>
        <v>7.0641022479153381</v>
      </c>
      <c r="AH57" s="18"/>
      <c r="AI57" s="18">
        <f t="shared" si="73"/>
        <v>9.3668124771108623</v>
      </c>
      <c r="AJ57" s="18"/>
      <c r="AK57" s="18">
        <f t="shared" si="74"/>
        <v>7.097039043830458</v>
      </c>
      <c r="AL57" s="18"/>
    </row>
    <row r="58" spans="1:38" x14ac:dyDescent="0.4">
      <c r="A58" s="29"/>
      <c r="B58" s="18" t="s">
        <v>168</v>
      </c>
      <c r="C58" s="18">
        <f t="shared" si="57"/>
        <v>10.945592811297091</v>
      </c>
      <c r="D58" s="18"/>
      <c r="E58" s="18">
        <f t="shared" si="58"/>
        <v>8.1451086474986418</v>
      </c>
      <c r="F58" s="18"/>
      <c r="G58" s="18">
        <f t="shared" si="59"/>
        <v>7.4330386352804485</v>
      </c>
      <c r="H58" s="18"/>
      <c r="I58" s="18">
        <f t="shared" si="60"/>
        <v>10.010366826474868</v>
      </c>
      <c r="J58" s="18"/>
      <c r="K58" s="18">
        <f t="shared" si="61"/>
        <v>8.6948731522259202</v>
      </c>
      <c r="L58" s="18"/>
      <c r="M58" s="18">
        <f t="shared" si="62"/>
        <v>7.6938210039345094</v>
      </c>
      <c r="N58" s="18"/>
      <c r="O58" s="18">
        <f t="shared" si="63"/>
        <v>8.5869112095136853</v>
      </c>
      <c r="P58" s="18"/>
      <c r="Q58" s="18">
        <f t="shared" si="64"/>
        <v>8.598770140049016</v>
      </c>
      <c r="R58" s="18"/>
      <c r="S58" s="18">
        <f t="shared" si="65"/>
        <v>6.7789001779000904</v>
      </c>
      <c r="T58" s="18"/>
      <c r="U58" s="18">
        <f t="shared" si="66"/>
        <v>6.9219573898341054</v>
      </c>
      <c r="V58" s="18"/>
      <c r="W58" s="18">
        <f t="shared" si="67"/>
        <v>7.0903550104547808</v>
      </c>
      <c r="X58" s="18"/>
      <c r="Y58" s="18">
        <f t="shared" si="68"/>
        <v>5.976449763134875</v>
      </c>
      <c r="Z58" s="18"/>
      <c r="AA58" s="18">
        <f t="shared" si="69"/>
        <v>8.1423621152771393</v>
      </c>
      <c r="AB58" s="18"/>
      <c r="AC58" s="18">
        <f t="shared" si="70"/>
        <v>7.8909530484917143</v>
      </c>
      <c r="AD58" s="18"/>
      <c r="AE58" s="18">
        <f t="shared" si="71"/>
        <v>4.123641034879225</v>
      </c>
      <c r="AF58" s="18"/>
      <c r="AG58" s="18">
        <f t="shared" si="72"/>
        <v>6.2118969969723388</v>
      </c>
      <c r="AH58" s="18"/>
      <c r="AI58" s="18">
        <f t="shared" si="73"/>
        <v>5.7025805302255268</v>
      </c>
      <c r="AJ58" s="18"/>
      <c r="AK58" s="18">
        <f t="shared" si="74"/>
        <v>6.4032847546495146</v>
      </c>
      <c r="AL58" s="18"/>
    </row>
    <row r="59" spans="1:38" x14ac:dyDescent="0.4">
      <c r="A59" s="29" t="s">
        <v>125</v>
      </c>
      <c r="B59" s="18" t="s">
        <v>162</v>
      </c>
      <c r="C59" s="18">
        <f t="shared" si="57"/>
        <v>0.1292698224654806</v>
      </c>
      <c r="D59" s="18"/>
      <c r="E59" s="18">
        <f t="shared" si="58"/>
        <v>1.0314154080191162</v>
      </c>
      <c r="F59" s="18"/>
      <c r="G59" s="18">
        <f t="shared" si="59"/>
        <v>0.55638983431214606</v>
      </c>
      <c r="H59" s="18"/>
      <c r="I59" s="18">
        <f t="shared" si="60"/>
        <v>1.6480121440971167</v>
      </c>
      <c r="J59" s="18"/>
      <c r="K59" s="18">
        <f t="shared" si="61"/>
        <v>0.43237663423592415</v>
      </c>
      <c r="L59" s="18"/>
      <c r="M59" s="18">
        <f t="shared" si="62"/>
        <v>1.3541290040666234</v>
      </c>
      <c r="N59" s="18"/>
      <c r="O59" s="18">
        <f t="shared" si="63"/>
        <v>0.89448625559129702</v>
      </c>
      <c r="P59" s="18"/>
      <c r="Q59" s="18">
        <f t="shared" si="64"/>
        <v>2.016828954311904</v>
      </c>
      <c r="R59" s="18"/>
      <c r="S59" s="18">
        <f t="shared" si="65"/>
        <v>1.3849732137886654</v>
      </c>
      <c r="T59" s="18"/>
      <c r="U59" s="18">
        <f t="shared" si="66"/>
        <v>0.21568757798703231</v>
      </c>
      <c r="V59" s="18"/>
      <c r="W59" s="18">
        <f t="shared" si="67"/>
        <v>1.7011746665224758</v>
      </c>
      <c r="X59" s="18"/>
      <c r="Y59" s="18">
        <f t="shared" si="68"/>
        <v>7.6729200558044428E-2</v>
      </c>
      <c r="Z59" s="18"/>
      <c r="AA59" s="18">
        <f t="shared" si="69"/>
        <v>1.0858311739186397</v>
      </c>
      <c r="AB59" s="18"/>
      <c r="AC59" s="18">
        <f t="shared" si="70"/>
        <v>0.28116704650437185</v>
      </c>
      <c r="AD59" s="18"/>
      <c r="AE59" s="18">
        <f t="shared" si="71"/>
        <v>0.15869280940602257</v>
      </c>
      <c r="AF59" s="18"/>
      <c r="AG59" s="18">
        <f t="shared" si="72"/>
        <v>7.3387572861130124E-2</v>
      </c>
      <c r="AH59" s="18"/>
      <c r="AI59" s="18">
        <f t="shared" si="73"/>
        <v>0.53875471266225494</v>
      </c>
      <c r="AJ59" s="18"/>
      <c r="AK59" s="18">
        <f t="shared" si="74"/>
        <v>0.14947644105189956</v>
      </c>
      <c r="AL59" s="18"/>
    </row>
    <row r="60" spans="1:38" x14ac:dyDescent="0.4">
      <c r="A60" s="29"/>
      <c r="B60" s="18" t="s">
        <v>164</v>
      </c>
      <c r="C60" s="18">
        <f t="shared" si="57"/>
        <v>0.14492407546534047</v>
      </c>
      <c r="D60" s="18"/>
      <c r="E60" s="18">
        <f t="shared" si="58"/>
        <v>1.1349018261639803</v>
      </c>
      <c r="F60" s="18"/>
      <c r="G60" s="18">
        <f t="shared" si="59"/>
        <v>0.16125180317470539</v>
      </c>
      <c r="H60" s="18"/>
      <c r="I60" s="18">
        <f t="shared" si="60"/>
        <v>1.7092944801995182</v>
      </c>
      <c r="J60" s="18"/>
      <c r="K60" s="18">
        <f t="shared" si="61"/>
        <v>0.50551788414714882</v>
      </c>
      <c r="L60" s="18"/>
      <c r="M60" s="18">
        <f t="shared" si="62"/>
        <v>0.64431037050100104</v>
      </c>
      <c r="N60" s="18"/>
      <c r="O60" s="18">
        <f t="shared" si="63"/>
        <v>0.77106467954324964</v>
      </c>
      <c r="P60" s="18"/>
      <c r="Q60" s="18">
        <f t="shared" si="64"/>
        <v>0.76498083400007721</v>
      </c>
      <c r="R60" s="18"/>
      <c r="S60" s="18">
        <f t="shared" si="65"/>
        <v>0.88549520890947875</v>
      </c>
      <c r="T60" s="18"/>
      <c r="U60" s="18">
        <f t="shared" si="66"/>
        <v>0.20652865218956287</v>
      </c>
      <c r="V60" s="18"/>
      <c r="W60" s="18">
        <f t="shared" si="67"/>
        <v>0.73992782486863706</v>
      </c>
      <c r="X60" s="18"/>
      <c r="Y60" s="18">
        <f t="shared" si="68"/>
        <v>0.17568148938439621</v>
      </c>
      <c r="Z60" s="18"/>
      <c r="AA60" s="18">
        <f t="shared" si="69"/>
        <v>0.52164079681107312</v>
      </c>
      <c r="AB60" s="18"/>
      <c r="AC60" s="18">
        <f t="shared" si="70"/>
        <v>0.43209179160602679</v>
      </c>
      <c r="AD60" s="18"/>
      <c r="AE60" s="18">
        <f t="shared" si="71"/>
        <v>1.3451660271531621E-2</v>
      </c>
      <c r="AF60" s="18"/>
      <c r="AG60" s="18">
        <f t="shared" si="72"/>
        <v>0.28486653291944886</v>
      </c>
      <c r="AH60" s="18"/>
      <c r="AI60" s="18">
        <f t="shared" si="73"/>
        <v>0.41651237435372135</v>
      </c>
      <c r="AJ60" s="18"/>
      <c r="AK60" s="18">
        <f t="shared" si="74"/>
        <v>0.23825814615402777</v>
      </c>
      <c r="AL60" s="18"/>
    </row>
    <row r="61" spans="1:38" x14ac:dyDescent="0.4">
      <c r="A61" s="29"/>
      <c r="B61" s="18" t="s">
        <v>166</v>
      </c>
      <c r="C61" s="18">
        <f t="shared" si="57"/>
        <v>0.13477165943433439</v>
      </c>
      <c r="D61" s="18"/>
      <c r="E61" s="18">
        <f t="shared" si="58"/>
        <v>2.2300406945542122</v>
      </c>
      <c r="F61" s="18"/>
      <c r="G61" s="18">
        <f t="shared" si="59"/>
        <v>0.91728666059151143</v>
      </c>
      <c r="H61" s="18"/>
      <c r="I61" s="18">
        <f t="shared" si="60"/>
        <v>1.5297418342962268</v>
      </c>
      <c r="J61" s="18"/>
      <c r="K61" s="18">
        <f t="shared" si="61"/>
        <v>1.1228384020426778</v>
      </c>
      <c r="L61" s="18"/>
      <c r="M61" s="18">
        <f t="shared" si="62"/>
        <v>1.344851325144655</v>
      </c>
      <c r="N61" s="18"/>
      <c r="O61" s="18">
        <f t="shared" si="63"/>
        <v>1.1382083935667058</v>
      </c>
      <c r="P61" s="18"/>
      <c r="Q61" s="18">
        <f t="shared" si="64"/>
        <v>1.7815014732320269</v>
      </c>
      <c r="R61" s="18"/>
      <c r="S61" s="18">
        <f t="shared" si="65"/>
        <v>0.94600841031225347</v>
      </c>
      <c r="T61" s="18"/>
      <c r="U61" s="18">
        <f t="shared" si="66"/>
        <v>0.13758848991242947</v>
      </c>
      <c r="V61" s="18"/>
      <c r="W61" s="18">
        <f t="shared" si="67"/>
        <v>1.0149585689426877</v>
      </c>
      <c r="X61" s="18"/>
      <c r="Y61" s="18">
        <f t="shared" si="68"/>
        <v>0.3051799332142367</v>
      </c>
      <c r="Z61" s="18"/>
      <c r="AA61" s="18">
        <f t="shared" si="69"/>
        <v>0.81009713594106458</v>
      </c>
      <c r="AB61" s="18"/>
      <c r="AC61" s="18">
        <f t="shared" si="70"/>
        <v>0.55989628338038289</v>
      </c>
      <c r="AD61" s="18"/>
      <c r="AE61" s="18">
        <f t="shared" si="71"/>
        <v>0.42133133010021273</v>
      </c>
      <c r="AF61" s="18"/>
      <c r="AG61" s="18">
        <f t="shared" si="72"/>
        <v>0.70595792286494874</v>
      </c>
      <c r="AH61" s="18"/>
      <c r="AI61" s="18">
        <f t="shared" si="73"/>
        <v>1.0514818955453302</v>
      </c>
      <c r="AJ61" s="18"/>
      <c r="AK61" s="18">
        <f t="shared" si="74"/>
        <v>0.54668744003158409</v>
      </c>
      <c r="AL61" s="18"/>
    </row>
    <row r="62" spans="1:38" x14ac:dyDescent="0.4">
      <c r="A62" s="29"/>
      <c r="B62" s="18" t="s">
        <v>168</v>
      </c>
      <c r="C62" s="18">
        <f t="shared" si="57"/>
        <v>0.15208498052743524</v>
      </c>
      <c r="D62" s="18"/>
      <c r="E62" s="18">
        <f t="shared" si="58"/>
        <v>1.6347667141594644</v>
      </c>
      <c r="F62" s="18"/>
      <c r="G62" s="18">
        <f t="shared" si="59"/>
        <v>0.5923817888125098</v>
      </c>
      <c r="H62" s="18"/>
      <c r="I62" s="18">
        <f t="shared" si="60"/>
        <v>2.4417840398630735</v>
      </c>
      <c r="J62" s="18"/>
      <c r="K62" s="18">
        <f t="shared" si="61"/>
        <v>0.72250259033182918</v>
      </c>
      <c r="L62" s="18"/>
      <c r="M62" s="18">
        <f t="shared" si="62"/>
        <v>1.6103504572681548</v>
      </c>
      <c r="N62" s="18"/>
      <c r="O62" s="18">
        <f t="shared" si="63"/>
        <v>2.2513466218190694</v>
      </c>
      <c r="P62" s="18"/>
      <c r="Q62" s="18">
        <f t="shared" si="64"/>
        <v>1.2176138011270949</v>
      </c>
      <c r="R62" s="18"/>
      <c r="S62" s="18">
        <f t="shared" si="65"/>
        <v>1.1066174414058882</v>
      </c>
      <c r="T62" s="18"/>
      <c r="U62" s="18">
        <f t="shared" si="66"/>
        <v>5.1407909757130062E-2</v>
      </c>
      <c r="V62" s="18"/>
      <c r="W62" s="18">
        <f t="shared" si="67"/>
        <v>2.3547279836079689</v>
      </c>
      <c r="X62" s="18"/>
      <c r="Y62" s="18">
        <f t="shared" si="68"/>
        <v>0.42125772097842212</v>
      </c>
      <c r="Z62" s="18"/>
      <c r="AA62" s="18">
        <f t="shared" si="69"/>
        <v>1.4902592025472776</v>
      </c>
      <c r="AB62" s="18"/>
      <c r="AC62" s="18">
        <f t="shared" si="70"/>
        <v>1.7443989178834589</v>
      </c>
      <c r="AD62" s="18"/>
      <c r="AE62" s="18">
        <f t="shared" si="71"/>
        <v>0.95099040738560747</v>
      </c>
      <c r="AF62" s="18"/>
      <c r="AG62" s="18">
        <f t="shared" si="72"/>
        <v>0.44233823285407514</v>
      </c>
      <c r="AH62" s="18"/>
      <c r="AI62" s="18">
        <f t="shared" si="73"/>
        <v>0.37388677818436289</v>
      </c>
      <c r="AJ62" s="18"/>
      <c r="AK62" s="18">
        <f t="shared" si="74"/>
        <v>0.17836533587866388</v>
      </c>
      <c r="AL62" s="18"/>
    </row>
    <row r="63" spans="1:38" x14ac:dyDescent="0.4">
      <c r="A63" s="29" t="s">
        <v>127</v>
      </c>
      <c r="B63" s="18" t="s">
        <v>162</v>
      </c>
      <c r="C63" s="18">
        <f t="shared" si="57"/>
        <v>0.41355791327738955</v>
      </c>
      <c r="D63" s="18"/>
      <c r="E63" s="18">
        <f t="shared" si="58"/>
        <v>0.14560752955066261</v>
      </c>
      <c r="F63" s="18"/>
      <c r="G63" s="18">
        <f t="shared" si="59"/>
        <v>0.63233385293455369</v>
      </c>
      <c r="H63" s="18"/>
      <c r="I63" s="18">
        <f t="shared" si="60"/>
        <v>0.48007638995217378</v>
      </c>
      <c r="J63" s="18"/>
      <c r="K63" s="18">
        <f t="shared" si="61"/>
        <v>0.97755105549048138</v>
      </c>
      <c r="L63" s="18"/>
      <c r="M63" s="18">
        <f t="shared" si="62"/>
        <v>1.1735933253999424</v>
      </c>
      <c r="N63" s="18"/>
      <c r="O63" s="18">
        <f t="shared" si="63"/>
        <v>0.40480285322678233</v>
      </c>
      <c r="P63" s="18"/>
      <c r="Q63" s="18">
        <f t="shared" si="64"/>
        <v>0.57282567093940018</v>
      </c>
      <c r="R63" s="18"/>
      <c r="S63" s="18">
        <f t="shared" si="65"/>
        <v>0.81222575717319734</v>
      </c>
      <c r="T63" s="18"/>
      <c r="U63" s="18">
        <f t="shared" si="66"/>
        <v>1.7201833875656836</v>
      </c>
      <c r="V63" s="18"/>
      <c r="W63" s="18">
        <f t="shared" si="67"/>
        <v>0.93467297584154385</v>
      </c>
      <c r="X63" s="18"/>
      <c r="Y63" s="18">
        <f t="shared" si="68"/>
        <v>0.35702410793684558</v>
      </c>
      <c r="Z63" s="18"/>
      <c r="AA63" s="18">
        <f t="shared" si="69"/>
        <v>0.53619923400256508</v>
      </c>
      <c r="AB63" s="18"/>
      <c r="AC63" s="18">
        <f t="shared" si="70"/>
        <v>1.7845689602462422</v>
      </c>
      <c r="AD63" s="18"/>
      <c r="AE63" s="18">
        <f t="shared" si="71"/>
        <v>0.5561503686104271</v>
      </c>
      <c r="AF63" s="18"/>
      <c r="AG63" s="18">
        <f t="shared" si="72"/>
        <v>1.4821111413208272</v>
      </c>
      <c r="AH63" s="18"/>
      <c r="AI63" s="18">
        <f t="shared" si="73"/>
        <v>0.36545029671656837</v>
      </c>
      <c r="AJ63" s="18"/>
      <c r="AK63" s="18">
        <f t="shared" si="74"/>
        <v>0.68421084766500162</v>
      </c>
      <c r="AL63" s="18"/>
    </row>
    <row r="64" spans="1:38" x14ac:dyDescent="0.4">
      <c r="A64" s="29"/>
      <c r="B64" s="18" t="s">
        <v>164</v>
      </c>
      <c r="C64" s="18">
        <f t="shared" si="57"/>
        <v>0.57736596696191911</v>
      </c>
      <c r="D64" s="18"/>
      <c r="E64" s="18">
        <f t="shared" si="58"/>
        <v>0.53855297215589215</v>
      </c>
      <c r="F64" s="18"/>
      <c r="G64" s="18">
        <f t="shared" si="59"/>
        <v>0.59296748109638608</v>
      </c>
      <c r="H64" s="18"/>
      <c r="I64" s="18">
        <f t="shared" si="60"/>
        <v>0.4181571015485443</v>
      </c>
      <c r="J64" s="18"/>
      <c r="K64" s="18">
        <f t="shared" si="61"/>
        <v>1.3690108748374916</v>
      </c>
      <c r="L64" s="18"/>
      <c r="M64" s="18">
        <f t="shared" si="62"/>
        <v>1.8603908031951457</v>
      </c>
      <c r="N64" s="18"/>
      <c r="O64" s="18">
        <f t="shared" si="63"/>
        <v>0.76651134763360618</v>
      </c>
      <c r="P64" s="18"/>
      <c r="Q64" s="18">
        <f t="shared" si="64"/>
        <v>2.3270848035714375</v>
      </c>
      <c r="R64" s="18"/>
      <c r="S64" s="18">
        <f t="shared" si="65"/>
        <v>1.0264100733468813</v>
      </c>
      <c r="T64" s="18"/>
      <c r="U64" s="18">
        <f t="shared" si="66"/>
        <v>2.8420504833215285</v>
      </c>
      <c r="V64" s="18"/>
      <c r="W64" s="18">
        <f t="shared" si="67"/>
        <v>0.88801144425751821</v>
      </c>
      <c r="X64" s="18"/>
      <c r="Y64" s="18">
        <f t="shared" si="68"/>
        <v>0.62408175790860987</v>
      </c>
      <c r="Z64" s="18"/>
      <c r="AA64" s="18">
        <f t="shared" si="69"/>
        <v>1.2995250977570989</v>
      </c>
      <c r="AB64" s="18"/>
      <c r="AC64" s="18">
        <f t="shared" si="70"/>
        <v>1.9754815807386725</v>
      </c>
      <c r="AD64" s="18"/>
      <c r="AE64" s="18">
        <f t="shared" si="71"/>
        <v>0.37014494996408809</v>
      </c>
      <c r="AF64" s="18"/>
      <c r="AG64" s="18">
        <f t="shared" si="72"/>
        <v>2.3445784079964742</v>
      </c>
      <c r="AH64" s="18"/>
      <c r="AI64" s="18">
        <f t="shared" si="73"/>
        <v>0.37117441277762137</v>
      </c>
      <c r="AJ64" s="18"/>
      <c r="AK64" s="18">
        <f t="shared" si="74"/>
        <v>1.6038695913903955</v>
      </c>
      <c r="AL64" s="18"/>
    </row>
    <row r="65" spans="1:38" x14ac:dyDescent="0.4">
      <c r="A65" s="29"/>
      <c r="B65" s="18" t="s">
        <v>166</v>
      </c>
      <c r="C65" s="18">
        <f t="shared" si="57"/>
        <v>2.0215271109863671</v>
      </c>
      <c r="D65" s="18"/>
      <c r="E65" s="18">
        <f t="shared" si="58"/>
        <v>1.8761890885598373</v>
      </c>
      <c r="F65" s="18"/>
      <c r="G65" s="18">
        <f t="shared" si="59"/>
        <v>2.0661656841637512</v>
      </c>
      <c r="H65" s="18"/>
      <c r="I65" s="18">
        <f t="shared" si="60"/>
        <v>1.5917945648609455</v>
      </c>
      <c r="J65" s="18"/>
      <c r="K65" s="18">
        <f t="shared" si="61"/>
        <v>2.3006531585074335</v>
      </c>
      <c r="L65" s="18"/>
      <c r="M65" s="18">
        <f t="shared" si="62"/>
        <v>3.3925184744475203</v>
      </c>
      <c r="N65" s="18"/>
      <c r="O65" s="18">
        <f t="shared" si="63"/>
        <v>1.7206179330422615</v>
      </c>
      <c r="P65" s="18"/>
      <c r="Q65" s="18">
        <f t="shared" si="64"/>
        <v>2.2846209357412697</v>
      </c>
      <c r="R65" s="18"/>
      <c r="S65" s="18">
        <f t="shared" si="65"/>
        <v>1.8448006632255598</v>
      </c>
      <c r="T65" s="18"/>
      <c r="U65" s="18">
        <f t="shared" si="66"/>
        <v>4.4706046876750047</v>
      </c>
      <c r="V65" s="18"/>
      <c r="W65" s="18">
        <f t="shared" si="67"/>
        <v>2.726369257064694</v>
      </c>
      <c r="X65" s="18"/>
      <c r="Y65" s="18">
        <f t="shared" si="68"/>
        <v>1.9033663372287613</v>
      </c>
      <c r="Z65" s="18"/>
      <c r="AA65" s="18">
        <f t="shared" si="69"/>
        <v>1.5168019216031099</v>
      </c>
      <c r="AB65" s="18"/>
      <c r="AC65" s="18">
        <f t="shared" si="70"/>
        <v>3.7334283564612347</v>
      </c>
      <c r="AD65" s="18"/>
      <c r="AE65" s="18">
        <f t="shared" si="71"/>
        <v>2.2338693809553183</v>
      </c>
      <c r="AF65" s="18"/>
      <c r="AG65" s="18">
        <f t="shared" si="72"/>
        <v>3.1265239884129379</v>
      </c>
      <c r="AH65" s="18"/>
      <c r="AI65" s="18">
        <f t="shared" si="73"/>
        <v>1.1739416910214215</v>
      </c>
      <c r="AJ65" s="18"/>
      <c r="AK65" s="18">
        <f t="shared" si="74"/>
        <v>2.9044238764691253</v>
      </c>
      <c r="AL65" s="18"/>
    </row>
    <row r="66" spans="1:38" x14ac:dyDescent="0.4">
      <c r="A66" s="29"/>
      <c r="B66" s="18" t="s">
        <v>168</v>
      </c>
      <c r="C66" s="18">
        <f t="shared" si="57"/>
        <v>2.021356645427927</v>
      </c>
      <c r="D66" s="18"/>
      <c r="E66" s="18">
        <f t="shared" si="58"/>
        <v>1.0099054746242266</v>
      </c>
      <c r="F66" s="18"/>
      <c r="G66" s="18">
        <f t="shared" si="59"/>
        <v>1.9690506186989585</v>
      </c>
      <c r="H66" s="18"/>
      <c r="I66" s="18">
        <f t="shared" si="60"/>
        <v>1.3169703432684927</v>
      </c>
      <c r="J66" s="18"/>
      <c r="K66" s="18">
        <f t="shared" si="61"/>
        <v>2.5027574055772117</v>
      </c>
      <c r="L66" s="18"/>
      <c r="M66" s="18">
        <f t="shared" si="62"/>
        <v>3.3554491368160795</v>
      </c>
      <c r="N66" s="18"/>
      <c r="O66" s="18">
        <f t="shared" si="63"/>
        <v>1.5690690761073491</v>
      </c>
      <c r="P66" s="18"/>
      <c r="Q66" s="18">
        <f t="shared" si="64"/>
        <v>3.1105564371671943</v>
      </c>
      <c r="R66" s="18"/>
      <c r="S66" s="18">
        <f t="shared" si="65"/>
        <v>1.5625123531991756</v>
      </c>
      <c r="T66" s="18"/>
      <c r="U66" s="18">
        <f t="shared" si="66"/>
        <v>4.1964806820859817</v>
      </c>
      <c r="V66" s="18"/>
      <c r="W66" s="18">
        <f t="shared" si="67"/>
        <v>2.4103606119598999</v>
      </c>
      <c r="X66" s="18"/>
      <c r="Y66" s="18">
        <f t="shared" si="68"/>
        <v>1.3788244751326282</v>
      </c>
      <c r="Z66" s="18"/>
      <c r="AA66" s="18">
        <f t="shared" si="69"/>
        <v>2.3526780557118272</v>
      </c>
      <c r="AB66" s="18"/>
      <c r="AC66" s="18">
        <f t="shared" si="70"/>
        <v>4.9154759414260543</v>
      </c>
      <c r="AD66" s="18"/>
      <c r="AE66" s="18">
        <f t="shared" si="71"/>
        <v>2.5365475555849013</v>
      </c>
      <c r="AF66" s="18"/>
      <c r="AG66" s="18">
        <f t="shared" si="72"/>
        <v>3.2689890566768494</v>
      </c>
      <c r="AH66" s="18"/>
      <c r="AI66" s="18">
        <f t="shared" si="73"/>
        <v>0.56748936908602676</v>
      </c>
      <c r="AJ66" s="18"/>
      <c r="AK66" s="18">
        <f t="shared" si="74"/>
        <v>2.149973324620404</v>
      </c>
      <c r="AL66" s="18"/>
    </row>
    <row r="67" spans="1:38" x14ac:dyDescent="0.4">
      <c r="A67" s="21"/>
      <c r="B67" s="22"/>
      <c r="C67" s="18" t="s">
        <v>228</v>
      </c>
      <c r="D67" s="18"/>
      <c r="E67" s="18" t="s">
        <v>227</v>
      </c>
      <c r="F67" s="18"/>
      <c r="G67" s="18" t="s">
        <v>226</v>
      </c>
      <c r="H67" s="18"/>
      <c r="I67" s="18" t="s">
        <v>224</v>
      </c>
      <c r="J67" s="18"/>
      <c r="K67" s="18" t="s">
        <v>223</v>
      </c>
      <c r="L67" s="18"/>
      <c r="M67" s="19" t="s">
        <v>221</v>
      </c>
      <c r="N67" s="20"/>
      <c r="O67" s="18" t="s">
        <v>220</v>
      </c>
      <c r="P67" s="18"/>
      <c r="Q67" s="18" t="s">
        <v>219</v>
      </c>
      <c r="R67" s="18"/>
      <c r="S67" s="18" t="s">
        <v>218</v>
      </c>
      <c r="T67" s="18"/>
      <c r="U67" s="18" t="s">
        <v>74</v>
      </c>
      <c r="V67" s="18"/>
      <c r="W67" s="18" t="s">
        <v>217</v>
      </c>
      <c r="X67" s="18"/>
      <c r="Y67" s="18" t="s">
        <v>216</v>
      </c>
      <c r="Z67" s="18"/>
      <c r="AA67" s="18" t="s">
        <v>215</v>
      </c>
      <c r="AB67" s="18"/>
      <c r="AC67" s="18" t="s">
        <v>214</v>
      </c>
      <c r="AD67" s="18"/>
      <c r="AE67" s="18" t="s">
        <v>213</v>
      </c>
      <c r="AF67" s="18"/>
      <c r="AG67" s="18" t="s">
        <v>212</v>
      </c>
      <c r="AH67" s="18"/>
      <c r="AI67" s="18" t="s">
        <v>62</v>
      </c>
      <c r="AJ67" s="18"/>
      <c r="AK67" s="18" t="s">
        <v>211</v>
      </c>
      <c r="AL67" s="18"/>
    </row>
    <row r="68" spans="1:38" x14ac:dyDescent="0.4">
      <c r="A68" s="29" t="s">
        <v>207</v>
      </c>
      <c r="B68" s="18" t="s">
        <v>90</v>
      </c>
      <c r="C68" s="18">
        <f>AVERAGE(C55:C58)</f>
        <v>9.3168685565175746</v>
      </c>
      <c r="D68" s="18"/>
      <c r="E68" s="18">
        <f>AVERAGE(E55:E58)</f>
        <v>7.215450805064676</v>
      </c>
      <c r="F68" s="18"/>
      <c r="G68" s="18">
        <f>AVERAGE(G55:G58)</f>
        <v>6.6119762013930892</v>
      </c>
      <c r="H68" s="18"/>
      <c r="I68" s="18">
        <f>AVERAGE(I55:I58)</f>
        <v>9.0919492216049242</v>
      </c>
      <c r="J68" s="18"/>
      <c r="K68" s="18">
        <f>AVERAGE(K55:K58)</f>
        <v>7.6520210308916399</v>
      </c>
      <c r="L68" s="18"/>
      <c r="M68" s="18">
        <f t="shared" ref="M68:AK68" si="75">AVERAGE(M55:M58)</f>
        <v>8.424693565151717</v>
      </c>
      <c r="N68" s="18"/>
      <c r="O68" s="18">
        <f t="shared" si="75"/>
        <v>7.3195073141324158</v>
      </c>
      <c r="P68" s="18"/>
      <c r="Q68" s="18">
        <f t="shared" si="75"/>
        <v>7.8866078649697817</v>
      </c>
      <c r="R68" s="18"/>
      <c r="S68" s="18">
        <f t="shared" si="75"/>
        <v>7.2664795863651843</v>
      </c>
      <c r="T68" s="18"/>
      <c r="U68" s="18">
        <f t="shared" si="75"/>
        <v>7.3939183941807105</v>
      </c>
      <c r="V68" s="18"/>
      <c r="W68" s="18">
        <f t="shared" si="75"/>
        <v>6.8560510401933872</v>
      </c>
      <c r="X68" s="18"/>
      <c r="Y68" s="18">
        <f t="shared" si="75"/>
        <v>5.0637491375037236</v>
      </c>
      <c r="Z68" s="18"/>
      <c r="AA68" s="18">
        <f t="shared" si="75"/>
        <v>6.1637776405201947</v>
      </c>
      <c r="AB68" s="18"/>
      <c r="AC68" s="18">
        <f t="shared" si="75"/>
        <v>7.1846944315222432</v>
      </c>
      <c r="AD68" s="18"/>
      <c r="AE68" s="18">
        <f t="shared" si="75"/>
        <v>2.4389070793068433</v>
      </c>
      <c r="AF68" s="18"/>
      <c r="AG68" s="18">
        <f t="shared" si="75"/>
        <v>6.0009931665083629</v>
      </c>
      <c r="AH68" s="18"/>
      <c r="AI68" s="18">
        <f t="shared" si="75"/>
        <v>6.3460962359778019</v>
      </c>
      <c r="AJ68" s="18"/>
      <c r="AK68" s="18">
        <f t="shared" si="75"/>
        <v>6.1117721010319839</v>
      </c>
      <c r="AL68" s="18"/>
    </row>
    <row r="69" spans="1:38" x14ac:dyDescent="0.4">
      <c r="A69" s="29"/>
      <c r="B69" s="18" t="s">
        <v>124</v>
      </c>
      <c r="C69" s="18">
        <f>AVERAGE(C59:C62)</f>
        <v>0.14026263447314768</v>
      </c>
      <c r="D69" s="18"/>
      <c r="E69" s="18">
        <f>AVERAGE(E59:E62)</f>
        <v>1.5077811607241931</v>
      </c>
      <c r="F69" s="18"/>
      <c r="G69" s="18">
        <f>AVERAGE(G59:G62)</f>
        <v>0.5568275217227181</v>
      </c>
      <c r="H69" s="18"/>
      <c r="I69" s="18">
        <f>AVERAGE(I59:I62)</f>
        <v>1.8322081246139836</v>
      </c>
      <c r="J69" s="18"/>
      <c r="K69" s="18">
        <f t="shared" ref="K69" si="76">AVERAGE(K59:K62)</f>
        <v>0.69580887768939492</v>
      </c>
      <c r="L69" s="18"/>
      <c r="M69" s="18">
        <f t="shared" ref="M69:AK69" si="77">AVERAGE(M59:M62)</f>
        <v>1.2384102892451085</v>
      </c>
      <c r="N69" s="18"/>
      <c r="O69" s="18">
        <f>AVERAGE(O59:O62)</f>
        <v>1.2637764876300803</v>
      </c>
      <c r="P69" s="18"/>
      <c r="Q69" s="18">
        <f t="shared" si="77"/>
        <v>1.4452312656677759</v>
      </c>
      <c r="R69" s="18"/>
      <c r="S69" s="18">
        <f t="shared" si="77"/>
        <v>1.0807735686040716</v>
      </c>
      <c r="T69" s="18"/>
      <c r="U69" s="18">
        <f t="shared" si="77"/>
        <v>0.15280315746153866</v>
      </c>
      <c r="V69" s="18"/>
      <c r="W69" s="18">
        <f t="shared" si="77"/>
        <v>1.4526972609854423</v>
      </c>
      <c r="X69" s="18"/>
      <c r="Y69" s="18">
        <f t="shared" si="77"/>
        <v>0.24471208603377487</v>
      </c>
      <c r="Z69" s="18"/>
      <c r="AA69" s="18">
        <f t="shared" si="77"/>
        <v>0.97695707730451375</v>
      </c>
      <c r="AB69" s="18"/>
      <c r="AC69" s="18">
        <f t="shared" si="77"/>
        <v>0.7543885098435601</v>
      </c>
      <c r="AD69" s="18"/>
      <c r="AE69" s="18">
        <f t="shared" si="77"/>
        <v>0.38611655179084359</v>
      </c>
      <c r="AF69" s="18"/>
      <c r="AG69" s="18">
        <f t="shared" si="77"/>
        <v>0.37663756537490067</v>
      </c>
      <c r="AH69" s="18"/>
      <c r="AI69" s="18">
        <f t="shared" si="77"/>
        <v>0.59515894018641735</v>
      </c>
      <c r="AJ69" s="18"/>
      <c r="AK69" s="18">
        <f t="shared" si="77"/>
        <v>0.27819684077904383</v>
      </c>
      <c r="AL69" s="18"/>
    </row>
    <row r="70" spans="1:38" x14ac:dyDescent="0.4">
      <c r="A70" s="29"/>
      <c r="B70" s="18" t="s">
        <v>126</v>
      </c>
      <c r="C70" s="18">
        <f>AVERAGE(C63:C66)</f>
        <v>1.2584519091634006</v>
      </c>
      <c r="D70" s="18"/>
      <c r="E70" s="18">
        <f>AVERAGE(E63:E66)</f>
        <v>0.89256376622265465</v>
      </c>
      <c r="F70" s="18"/>
      <c r="G70" s="18">
        <f>AVERAGE(G63:G66)</f>
        <v>1.3151294092234123</v>
      </c>
      <c r="H70" s="18"/>
      <c r="I70" s="18">
        <f>AVERAGE(I63:I66)</f>
        <v>0.95174959990753905</v>
      </c>
      <c r="J70" s="18"/>
      <c r="K70" s="18">
        <f t="shared" ref="K70" si="78">AVERAGE(K63:K66)</f>
        <v>1.7874931236031546</v>
      </c>
      <c r="L70" s="18"/>
      <c r="M70" s="18">
        <f t="shared" ref="M70:AI70" si="79">AVERAGE(M63:M66)</f>
        <v>2.4454879349646719</v>
      </c>
      <c r="N70" s="18"/>
      <c r="O70" s="18">
        <f t="shared" si="79"/>
        <v>1.1152503025024998</v>
      </c>
      <c r="P70" s="18"/>
      <c r="Q70" s="18">
        <f t="shared" si="79"/>
        <v>2.0737719618548254</v>
      </c>
      <c r="R70" s="18"/>
      <c r="S70" s="18">
        <f t="shared" si="79"/>
        <v>1.3114872117362035</v>
      </c>
      <c r="T70" s="18"/>
      <c r="U70" s="18">
        <f t="shared" si="79"/>
        <v>3.3073298101620496</v>
      </c>
      <c r="V70" s="18"/>
      <c r="W70" s="18">
        <f t="shared" si="79"/>
        <v>1.7398535722809139</v>
      </c>
      <c r="X70" s="18"/>
      <c r="Y70" s="18">
        <f t="shared" si="79"/>
        <v>1.0658241695517112</v>
      </c>
      <c r="Z70" s="18"/>
      <c r="AA70" s="18">
        <f t="shared" si="79"/>
        <v>1.4263010772686502</v>
      </c>
      <c r="AB70" s="18"/>
      <c r="AC70" s="18">
        <f t="shared" si="79"/>
        <v>3.1022387097180508</v>
      </c>
      <c r="AD70" s="18"/>
      <c r="AE70" s="18">
        <f t="shared" si="79"/>
        <v>1.4241780637786836</v>
      </c>
      <c r="AF70" s="18"/>
      <c r="AG70" s="18">
        <f t="shared" si="79"/>
        <v>2.5555506486017721</v>
      </c>
      <c r="AH70" s="18"/>
      <c r="AI70" s="18">
        <f t="shared" si="79"/>
        <v>0.61951394240040947</v>
      </c>
      <c r="AJ70" s="18"/>
      <c r="AK70" s="18">
        <f>AVERAGE(AK63:AK66)</f>
        <v>1.8356194100362315</v>
      </c>
      <c r="AL70" s="18"/>
    </row>
    <row r="71" spans="1:38" x14ac:dyDescent="0.4">
      <c r="A71" s="21"/>
      <c r="B71" s="18"/>
      <c r="C71" s="18" t="s">
        <v>228</v>
      </c>
      <c r="D71" s="18"/>
      <c r="E71" s="18" t="s">
        <v>227</v>
      </c>
      <c r="F71" s="18"/>
      <c r="G71" s="18" t="s">
        <v>226</v>
      </c>
      <c r="H71" s="18"/>
      <c r="I71" s="18" t="s">
        <v>224</v>
      </c>
      <c r="J71" s="18"/>
      <c r="K71" s="18" t="s">
        <v>223</v>
      </c>
      <c r="L71" s="18"/>
      <c r="M71" s="19" t="s">
        <v>221</v>
      </c>
      <c r="N71" s="20"/>
      <c r="O71" s="18" t="s">
        <v>220</v>
      </c>
      <c r="P71" s="18"/>
      <c r="Q71" s="18" t="s">
        <v>219</v>
      </c>
      <c r="R71" s="18"/>
      <c r="S71" s="18" t="s">
        <v>218</v>
      </c>
      <c r="T71" s="18"/>
      <c r="U71" s="18" t="s">
        <v>74</v>
      </c>
      <c r="V71" s="18"/>
      <c r="W71" s="18" t="s">
        <v>217</v>
      </c>
      <c r="X71" s="18"/>
      <c r="Y71" s="18" t="s">
        <v>216</v>
      </c>
      <c r="Z71" s="18"/>
      <c r="AA71" s="18" t="s">
        <v>215</v>
      </c>
      <c r="AB71" s="18"/>
      <c r="AC71" s="18" t="s">
        <v>214</v>
      </c>
      <c r="AD71" s="18"/>
      <c r="AE71" s="18" t="s">
        <v>213</v>
      </c>
      <c r="AF71" s="18"/>
      <c r="AG71" s="18" t="s">
        <v>212</v>
      </c>
      <c r="AH71" s="18"/>
      <c r="AI71" s="18" t="s">
        <v>62</v>
      </c>
      <c r="AJ71" s="18"/>
      <c r="AK71" s="18" t="s">
        <v>211</v>
      </c>
      <c r="AL71" s="18"/>
    </row>
    <row r="72" spans="1:38" x14ac:dyDescent="0.4">
      <c r="A72" s="29" t="s">
        <v>90</v>
      </c>
      <c r="B72" s="18" t="s">
        <v>162</v>
      </c>
      <c r="C72" s="18">
        <f>C55/C68</f>
        <v>1.0520162848613066</v>
      </c>
      <c r="D72" s="18"/>
      <c r="E72" s="18">
        <f>E55/E68</f>
        <v>0.88543935153586406</v>
      </c>
      <c r="F72" s="18"/>
      <c r="G72" s="18">
        <f>G55/G68</f>
        <v>1.1444644620569304</v>
      </c>
      <c r="H72" s="18"/>
      <c r="I72" s="18">
        <f>I55/I68</f>
        <v>0.94059813430740735</v>
      </c>
      <c r="J72" s="18"/>
      <c r="K72" s="18">
        <f>K55/K68</f>
        <v>1.0685926185684387</v>
      </c>
      <c r="L72" s="18"/>
      <c r="M72" s="18">
        <f>M55/M68</f>
        <v>1.0607875014777086</v>
      </c>
      <c r="N72" s="18"/>
      <c r="O72" s="18">
        <f>O55/O68</f>
        <v>0.94084235527956017</v>
      </c>
      <c r="P72" s="18"/>
      <c r="Q72" s="18">
        <f>Q55/Q68</f>
        <v>0.85003999181956169</v>
      </c>
      <c r="R72" s="18"/>
      <c r="S72" s="18">
        <f>S55/S68</f>
        <v>1.0566032152100935</v>
      </c>
      <c r="T72" s="18"/>
      <c r="U72" s="18">
        <f>U55/U68</f>
        <v>0.96740241508333735</v>
      </c>
      <c r="V72" s="18"/>
      <c r="W72" s="18">
        <f>W55/W68</f>
        <v>1.0160598594037897</v>
      </c>
      <c r="X72" s="18"/>
      <c r="Y72" s="18">
        <f>Y55/Y68</f>
        <v>0.79007113542677865</v>
      </c>
      <c r="Z72" s="18"/>
      <c r="AA72" s="18">
        <f>AA55/AA68</f>
        <v>0.80854574221357678</v>
      </c>
      <c r="AB72" s="18"/>
      <c r="AC72" s="18">
        <f>AC55/AC68</f>
        <v>0.82754013268586391</v>
      </c>
      <c r="AD72" s="18"/>
      <c r="AE72" s="18">
        <f>AE55/AE68</f>
        <v>0.47739993713460804</v>
      </c>
      <c r="AF72" s="18"/>
      <c r="AG72" s="18">
        <f>AG55/AG68</f>
        <v>1.0366471929126833</v>
      </c>
      <c r="AH72" s="18"/>
      <c r="AI72" s="18">
        <f>AI55/AI68</f>
        <v>1.0015081693170771</v>
      </c>
      <c r="AJ72" s="18"/>
      <c r="AK72" s="18">
        <f>AK55/AK68</f>
        <v>0.95445529196628687</v>
      </c>
      <c r="AL72" s="18"/>
    </row>
    <row r="73" spans="1:38" x14ac:dyDescent="0.4">
      <c r="A73" s="29"/>
      <c r="B73" s="18" t="s">
        <v>164</v>
      </c>
      <c r="C73" s="18">
        <f>C56/C68</f>
        <v>0.86568274524143785</v>
      </c>
      <c r="D73" s="18"/>
      <c r="E73" s="18">
        <f>E56/E68</f>
        <v>0.94097302863829746</v>
      </c>
      <c r="F73" s="18"/>
      <c r="G73" s="18">
        <f>G56/G68</f>
        <v>0.84007245754391646</v>
      </c>
      <c r="H73" s="18"/>
      <c r="I73" s="18">
        <f>I56/I68</f>
        <v>0.79939915193047084</v>
      </c>
      <c r="J73" s="18"/>
      <c r="K73" s="18">
        <f>K56/K68</f>
        <v>0.89650587062198694</v>
      </c>
      <c r="L73" s="18"/>
      <c r="M73" s="18">
        <f>M56/M68</f>
        <v>1.0246919039428237</v>
      </c>
      <c r="N73" s="18"/>
      <c r="O73" s="18">
        <f>O56/O68</f>
        <v>0.72997335663177709</v>
      </c>
      <c r="P73" s="18"/>
      <c r="Q73" s="18">
        <f>Q56/Q68</f>
        <v>0.77910045255386506</v>
      </c>
      <c r="R73" s="18"/>
      <c r="S73" s="18">
        <f>S56/S68</f>
        <v>0.76112313771684914</v>
      </c>
      <c r="T73" s="18"/>
      <c r="U73" s="18">
        <f>U56/U68</f>
        <v>0.75898811828860435</v>
      </c>
      <c r="V73" s="18"/>
      <c r="W73" s="18">
        <f>W56/W68</f>
        <v>0.78934843200012916</v>
      </c>
      <c r="X73" s="18"/>
      <c r="Y73" s="18">
        <f>Y56/Y68</f>
        <v>0.9903008363401824</v>
      </c>
      <c r="Z73" s="18"/>
      <c r="AA73" s="18">
        <f>AA56/AA68</f>
        <v>0.80169072426643972</v>
      </c>
      <c r="AB73" s="18"/>
      <c r="AC73" s="18">
        <f>AC56/AC68</f>
        <v>0.79912220693699787</v>
      </c>
      <c r="AD73" s="18"/>
      <c r="AE73" s="18">
        <f>AE56/AE68</f>
        <v>0.35674080028936139</v>
      </c>
      <c r="AF73" s="18"/>
      <c r="AG73" s="18">
        <f>AG56/AG68</f>
        <v>0.75105246337400622</v>
      </c>
      <c r="AH73" s="18"/>
      <c r="AI73" s="18">
        <f>AI56/AI68</f>
        <v>0.62389925487170705</v>
      </c>
      <c r="AJ73" s="18"/>
      <c r="AK73" s="18">
        <f>AK56/AK68</f>
        <v>0.83663973328826802</v>
      </c>
      <c r="AL73" s="18"/>
    </row>
    <row r="74" spans="1:38" x14ac:dyDescent="0.4">
      <c r="A74" s="29"/>
      <c r="B74" s="18" t="s">
        <v>166</v>
      </c>
      <c r="C74" s="18">
        <f>C57/C68</f>
        <v>0.90748641231286753</v>
      </c>
      <c r="D74" s="18"/>
      <c r="E74" s="18">
        <f>E57/E68</f>
        <v>1.0447449643147764</v>
      </c>
      <c r="F74" s="18"/>
      <c r="G74" s="18">
        <f>G57/G68</f>
        <v>0.89128501186430764</v>
      </c>
      <c r="H74" s="18"/>
      <c r="I74" s="18">
        <f>I57/I68</f>
        <v>1.1589883347236274</v>
      </c>
      <c r="J74" s="18"/>
      <c r="K74" s="18">
        <f>K57/K68</f>
        <v>0.89861697668137119</v>
      </c>
      <c r="L74" s="18"/>
      <c r="M74" s="18">
        <f>M57/M68</f>
        <v>1.0012742023593901</v>
      </c>
      <c r="N74" s="18"/>
      <c r="O74" s="18">
        <f>O57/O68</f>
        <v>1.1560300249684956</v>
      </c>
      <c r="P74" s="18"/>
      <c r="Q74" s="18">
        <f>Q57/Q68</f>
        <v>1.2805593546691416</v>
      </c>
      <c r="R74" s="18"/>
      <c r="S74" s="18">
        <f>S57/S68</f>
        <v>1.2493734582911316</v>
      </c>
      <c r="T74" s="18"/>
      <c r="U74" s="18">
        <f>U57/U68</f>
        <v>1.3374404394878694</v>
      </c>
      <c r="V74" s="18"/>
      <c r="W74" s="18">
        <f>W57/W68</f>
        <v>1.16041693817973</v>
      </c>
      <c r="X74" s="18"/>
      <c r="Y74" s="18">
        <f>Y57/Y68</f>
        <v>1.039385958405487</v>
      </c>
      <c r="Z74" s="18"/>
      <c r="AA74" s="18">
        <f>AA57/AA68</f>
        <v>1.0687616106488722</v>
      </c>
      <c r="AB74" s="18"/>
      <c r="AC74" s="18">
        <f>AC57/AC68</f>
        <v>1.2750372213395615</v>
      </c>
      <c r="AD74" s="18"/>
      <c r="AE74" s="18">
        <f>AE57/AE68</f>
        <v>1.4750851162927714</v>
      </c>
      <c r="AF74" s="18"/>
      <c r="AG74" s="18">
        <f>AG57/AG68</f>
        <v>1.1771555227458355</v>
      </c>
      <c r="AH74" s="18"/>
      <c r="AI74" s="18">
        <f>AI57/AI68</f>
        <v>1.4759959711937194</v>
      </c>
      <c r="AJ74" s="18"/>
      <c r="AK74" s="18">
        <f>AK57/AK68</f>
        <v>1.1612080631462207</v>
      </c>
      <c r="AL74" s="18"/>
    </row>
    <row r="75" spans="1:38" x14ac:dyDescent="0.4">
      <c r="A75" s="29"/>
      <c r="B75" s="18" t="s">
        <v>168</v>
      </c>
      <c r="C75" s="18">
        <f>C58/C68</f>
        <v>1.174814557584388</v>
      </c>
      <c r="D75" s="18"/>
      <c r="E75" s="18">
        <f>E58/E68</f>
        <v>1.1288426555110624</v>
      </c>
      <c r="F75" s="18"/>
      <c r="G75" s="18">
        <f>G58/G68</f>
        <v>1.1241780685348457</v>
      </c>
      <c r="H75" s="18"/>
      <c r="I75" s="18">
        <f>I58/I68</f>
        <v>1.1010143790384945</v>
      </c>
      <c r="J75" s="18"/>
      <c r="K75" s="18">
        <f>K58/K68</f>
        <v>1.1362845341282033</v>
      </c>
      <c r="L75" s="18"/>
      <c r="M75" s="18">
        <f>M58/M68</f>
        <v>0.91324639222007764</v>
      </c>
      <c r="N75" s="18"/>
      <c r="O75" s="18">
        <f>O58/O68</f>
        <v>1.1731542631201668</v>
      </c>
      <c r="P75" s="18"/>
      <c r="Q75" s="18">
        <f>Q58/Q68</f>
        <v>1.0903002009574319</v>
      </c>
      <c r="R75" s="18"/>
      <c r="S75" s="18">
        <f>S58/S68</f>
        <v>0.93290018878192582</v>
      </c>
      <c r="T75" s="18"/>
      <c r="U75" s="18">
        <f>U58/U68</f>
        <v>0.93616902714018913</v>
      </c>
      <c r="V75" s="18"/>
      <c r="W75" s="18">
        <f>W58/W68</f>
        <v>1.0341747704163511</v>
      </c>
      <c r="X75" s="18"/>
      <c r="Y75" s="18">
        <f>Y58/Y68</f>
        <v>1.1802420698275518</v>
      </c>
      <c r="Z75" s="18"/>
      <c r="AA75" s="18">
        <f>AA58/AA68</f>
        <v>1.3210019228711114</v>
      </c>
      <c r="AB75" s="18"/>
      <c r="AC75" s="18">
        <f>AC58/AC68</f>
        <v>1.098300439037577</v>
      </c>
      <c r="AD75" s="18"/>
      <c r="AE75" s="18">
        <f>AE58/AE68</f>
        <v>1.6907741462832591</v>
      </c>
      <c r="AF75" s="18"/>
      <c r="AG75" s="18">
        <f>AG58/AG68</f>
        <v>1.0351448209674747</v>
      </c>
      <c r="AH75" s="18"/>
      <c r="AI75" s="18">
        <f>AI58/AI68</f>
        <v>0.89859660461749635</v>
      </c>
      <c r="AJ75" s="18"/>
      <c r="AK75" s="18">
        <f>AK58/AK68</f>
        <v>1.0476969115992247</v>
      </c>
      <c r="AL75" s="18"/>
    </row>
    <row r="76" spans="1:38" x14ac:dyDescent="0.4">
      <c r="A76" s="29" t="s">
        <v>125</v>
      </c>
      <c r="B76" s="18" t="s">
        <v>162</v>
      </c>
      <c r="C76" s="18">
        <f>C59/C69</f>
        <v>0.92162693899941273</v>
      </c>
      <c r="D76" s="18"/>
      <c r="E76" s="18">
        <f>E59/E69</f>
        <v>0.68406174243729334</v>
      </c>
      <c r="F76" s="18"/>
      <c r="G76" s="18">
        <f>G59/G69</f>
        <v>0.99921396232496207</v>
      </c>
      <c r="H76" s="18"/>
      <c r="I76" s="18">
        <f>I59/I69</f>
        <v>0.89946776349129332</v>
      </c>
      <c r="J76" s="18"/>
      <c r="K76" s="18">
        <f>K59/K69</f>
        <v>0.62140143378414125</v>
      </c>
      <c r="L76" s="18"/>
      <c r="M76" s="18">
        <f>M59/M69</f>
        <v>1.0934413383241939</v>
      </c>
      <c r="N76" s="18"/>
      <c r="O76" s="18">
        <f>O59/O69</f>
        <v>0.70778833468305657</v>
      </c>
      <c r="P76" s="18"/>
      <c r="Q76" s="18">
        <f>Q59/Q69</f>
        <v>1.3955060357623932</v>
      </c>
      <c r="R76" s="18"/>
      <c r="S76" s="18">
        <f>S59/S69</f>
        <v>1.2814647341695249</v>
      </c>
      <c r="T76" s="18"/>
      <c r="U76" s="18">
        <f>U59/U69</f>
        <v>1.4115387507049517</v>
      </c>
      <c r="V76" s="18"/>
      <c r="W76" s="18">
        <f>W59/W69</f>
        <v>1.1710455524425496</v>
      </c>
      <c r="X76" s="18"/>
      <c r="Y76" s="18">
        <f>Y59/Y69</f>
        <v>0.31354888024392208</v>
      </c>
      <c r="Z76" s="18"/>
      <c r="AA76" s="18">
        <f>AA59/AA69</f>
        <v>1.1114420470902533</v>
      </c>
      <c r="AB76" s="18"/>
      <c r="AC76" s="18">
        <f>AC59/AC69</f>
        <v>0.37270854849403573</v>
      </c>
      <c r="AD76" s="18"/>
      <c r="AE76" s="18">
        <f>AE59/AE69</f>
        <v>0.4109971682643257</v>
      </c>
      <c r="AF76" s="18"/>
      <c r="AG76" s="18">
        <f>AG59/AG69</f>
        <v>0.19484931830440488</v>
      </c>
      <c r="AH76" s="18"/>
      <c r="AI76" s="18">
        <f>AI59/AI69</f>
        <v>0.90522829497193591</v>
      </c>
      <c r="AJ76" s="18"/>
      <c r="AK76" s="18">
        <f>AK59/AK69</f>
        <v>0.53730459567159616</v>
      </c>
      <c r="AL76" s="18"/>
    </row>
    <row r="77" spans="1:38" x14ac:dyDescent="0.4">
      <c r="A77" s="29"/>
      <c r="B77" s="18" t="s">
        <v>164</v>
      </c>
      <c r="C77" s="18">
        <f>C60/C69</f>
        <v>1.0332336620490696</v>
      </c>
      <c r="D77" s="18"/>
      <c r="E77" s="18">
        <f>E60/E69</f>
        <v>0.7526966483775952</v>
      </c>
      <c r="F77" s="18"/>
      <c r="G77" s="18">
        <f>G60/G69</f>
        <v>0.28959021758806586</v>
      </c>
      <c r="H77" s="18"/>
      <c r="I77" s="18">
        <f>I60/I69</f>
        <v>0.93291502053547481</v>
      </c>
      <c r="J77" s="18"/>
      <c r="K77" s="18">
        <f>K60/K69</f>
        <v>0.72651830172941412</v>
      </c>
      <c r="L77" s="18"/>
      <c r="M77" s="18">
        <f>M60/M69</f>
        <v>0.52027213928733584</v>
      </c>
      <c r="N77" s="18"/>
      <c r="O77" s="18">
        <f>O60/O69</f>
        <v>0.6101274134235577</v>
      </c>
      <c r="P77" s="18"/>
      <c r="Q77" s="18">
        <f>Q60/Q69</f>
        <v>0.5293137867776575</v>
      </c>
      <c r="R77" s="18"/>
      <c r="S77" s="18">
        <f>S60/S69</f>
        <v>0.81931612192661729</v>
      </c>
      <c r="T77" s="18"/>
      <c r="U77" s="18">
        <f>U60/U69</f>
        <v>1.3515993754353355</v>
      </c>
      <c r="V77" s="18"/>
      <c r="W77" s="18">
        <f>W60/W69</f>
        <v>0.50934757346944015</v>
      </c>
      <c r="X77" s="18"/>
      <c r="Y77" s="18">
        <f>Y60/Y69</f>
        <v>0.71791096317224334</v>
      </c>
      <c r="Z77" s="18"/>
      <c r="AA77" s="18">
        <f>AA60/AA69</f>
        <v>0.5339444372011849</v>
      </c>
      <c r="AB77" s="18"/>
      <c r="AC77" s="18">
        <f>AC60/AC69</f>
        <v>0.57277090778547379</v>
      </c>
      <c r="AD77" s="18"/>
      <c r="AE77" s="18">
        <f>AE60/AE69</f>
        <v>3.4838341451931029E-2</v>
      </c>
      <c r="AF77" s="18"/>
      <c r="AG77" s="18">
        <f>AG60/AG69</f>
        <v>0.75634126573618865</v>
      </c>
      <c r="AH77" s="18"/>
      <c r="AI77" s="18">
        <f>AI60/AI69</f>
        <v>0.69983385316073754</v>
      </c>
      <c r="AJ77" s="18"/>
      <c r="AK77" s="18">
        <f>AK60/AK69</f>
        <v>0.85643728191458102</v>
      </c>
      <c r="AL77" s="18"/>
    </row>
    <row r="78" spans="1:38" x14ac:dyDescent="0.4">
      <c r="A78" s="29"/>
      <c r="B78" s="18" t="s">
        <v>166</v>
      </c>
      <c r="C78" s="18">
        <f>C61/C69</f>
        <v>0.9608521894698584</v>
      </c>
      <c r="D78" s="18"/>
      <c r="E78" s="18">
        <f>E61/E69</f>
        <v>1.4790214605699907</v>
      </c>
      <c r="F78" s="18"/>
      <c r="G78" s="18">
        <f>G61/G69</f>
        <v>1.6473443298089891</v>
      </c>
      <c r="H78" s="18"/>
      <c r="I78" s="18">
        <f>I61/I69</f>
        <v>0.83491706741477223</v>
      </c>
      <c r="J78" s="18"/>
      <c r="K78" s="18">
        <f>K61/K69</f>
        <v>1.6137166944051358</v>
      </c>
      <c r="L78" s="18"/>
      <c r="M78" s="18">
        <f>M61/M69</f>
        <v>1.0859497347720111</v>
      </c>
      <c r="N78" s="18"/>
      <c r="O78" s="18">
        <f>O61/O69</f>
        <v>0.90064058376426326</v>
      </c>
      <c r="P78" s="18"/>
      <c r="Q78" s="18">
        <f>Q61/Q69</f>
        <v>1.2326757077241031</v>
      </c>
      <c r="R78" s="18"/>
      <c r="S78" s="18">
        <f>S61/S69</f>
        <v>0.87530675970741867</v>
      </c>
      <c r="T78" s="18"/>
      <c r="U78" s="18">
        <f>U61/U69</f>
        <v>0.90042962591961617</v>
      </c>
      <c r="V78" s="18"/>
      <c r="W78" s="18">
        <f>W61/W69</f>
        <v>0.69867177160793081</v>
      </c>
      <c r="X78" s="18"/>
      <c r="Y78" s="18">
        <f>Y61/Y69</f>
        <v>1.2470979188666478</v>
      </c>
      <c r="Z78" s="18"/>
      <c r="AA78" s="18">
        <f>AA61/AA69</f>
        <v>0.82920442950899509</v>
      </c>
      <c r="AB78" s="18"/>
      <c r="AC78" s="18">
        <f>AC61/AC69</f>
        <v>0.74218559280083729</v>
      </c>
      <c r="AD78" s="18"/>
      <c r="AE78" s="18">
        <f>AE61/AE69</f>
        <v>1.0912024572529715</v>
      </c>
      <c r="AF78" s="18"/>
      <c r="AG78" s="18">
        <f>AG61/AG69</f>
        <v>1.8743693878815471</v>
      </c>
      <c r="AH78" s="18"/>
      <c r="AI78" s="18">
        <f>AI61/AI69</f>
        <v>1.7667245244034848</v>
      </c>
      <c r="AJ78" s="18"/>
      <c r="AK78" s="18">
        <f>AK61/AK69</f>
        <v>1.9651101662429995</v>
      </c>
      <c r="AL78" s="18"/>
    </row>
    <row r="79" spans="1:38" x14ac:dyDescent="0.4">
      <c r="A79" s="29"/>
      <c r="B79" s="18" t="s">
        <v>168</v>
      </c>
      <c r="C79" s="18">
        <f>C62/C69</f>
        <v>1.0842872094816589</v>
      </c>
      <c r="D79" s="18"/>
      <c r="E79" s="18">
        <f>E62/E69</f>
        <v>1.0842201486151211</v>
      </c>
      <c r="F79" s="18"/>
      <c r="G79" s="18">
        <f>G62/G69</f>
        <v>1.0638514902779834</v>
      </c>
      <c r="H79" s="18"/>
      <c r="I79" s="18">
        <f>I62/I69</f>
        <v>1.33270014855846</v>
      </c>
      <c r="J79" s="18"/>
      <c r="K79" s="18">
        <f>K62/K69</f>
        <v>1.0383635700813092</v>
      </c>
      <c r="L79" s="18"/>
      <c r="M79" s="18">
        <f>M62/M69</f>
        <v>1.3003367876164595</v>
      </c>
      <c r="N79" s="18"/>
      <c r="O79" s="18">
        <f>O62/O69</f>
        <v>1.7814436681291228</v>
      </c>
      <c r="P79" s="18"/>
      <c r="Q79" s="18">
        <f>Q62/Q69</f>
        <v>0.84250446973584592</v>
      </c>
      <c r="R79" s="18"/>
      <c r="S79" s="18">
        <f>S62/S69</f>
        <v>1.0239123841964386</v>
      </c>
      <c r="T79" s="18"/>
      <c r="U79" s="18">
        <f>U62/U69</f>
        <v>0.33643224794009702</v>
      </c>
      <c r="V79" s="18"/>
      <c r="W79" s="18">
        <f>W62/W69</f>
        <v>1.6209351024800795</v>
      </c>
      <c r="X79" s="18"/>
      <c r="Y79" s="18">
        <f>Y62/Y69</f>
        <v>1.7214422377171867</v>
      </c>
      <c r="Z79" s="18"/>
      <c r="AA79" s="18">
        <f>AA62/AA69</f>
        <v>1.5254090861995666</v>
      </c>
      <c r="AB79" s="18"/>
      <c r="AC79" s="18">
        <f>AC62/AC69</f>
        <v>2.3123349509196531</v>
      </c>
      <c r="AD79" s="18"/>
      <c r="AE79" s="18">
        <f>AE62/AE69</f>
        <v>2.462962033030772</v>
      </c>
      <c r="AF79" s="18"/>
      <c r="AG79" s="18">
        <f>AG62/AG69</f>
        <v>1.17444002807786</v>
      </c>
      <c r="AH79" s="18"/>
      <c r="AI79" s="18">
        <f>AI62/AI69</f>
        <v>0.62821332746384184</v>
      </c>
      <c r="AJ79" s="18"/>
      <c r="AK79" s="18">
        <f>AK62/AK69</f>
        <v>0.64114795617082321</v>
      </c>
      <c r="AL79" s="18"/>
    </row>
    <row r="80" spans="1:38" x14ac:dyDescent="0.4">
      <c r="A80" s="29" t="s">
        <v>127</v>
      </c>
      <c r="B80" s="18" t="s">
        <v>162</v>
      </c>
      <c r="C80" s="18">
        <f>C63/C70</f>
        <v>0.32862432824494381</v>
      </c>
      <c r="D80" s="18"/>
      <c r="E80" s="18">
        <f>E63/E70</f>
        <v>0.16313403597692097</v>
      </c>
      <c r="F80" s="18"/>
      <c r="G80" s="18">
        <f>G63/G70</f>
        <v>0.48081492855364605</v>
      </c>
      <c r="H80" s="18"/>
      <c r="I80" s="18">
        <f>I63/I70</f>
        <v>0.50441459602274841</v>
      </c>
      <c r="J80" s="18"/>
      <c r="K80" s="18">
        <f>K63/K70</f>
        <v>0.54688381319194923</v>
      </c>
      <c r="L80" s="18"/>
      <c r="M80" s="18">
        <f>M63/M70</f>
        <v>0.47990149884624006</v>
      </c>
      <c r="N80" s="18"/>
      <c r="O80" s="18">
        <f>O63/O70</f>
        <v>0.36297040432847133</v>
      </c>
      <c r="P80" s="18"/>
      <c r="Q80" s="18">
        <f>Q63/Q70</f>
        <v>0.27622404077015911</v>
      </c>
      <c r="R80" s="18"/>
      <c r="S80" s="18">
        <f>S63/S70</f>
        <v>0.61931656664645451</v>
      </c>
      <c r="T80" s="18"/>
      <c r="U80" s="18">
        <f>U63/U70</f>
        <v>0.5201124430591334</v>
      </c>
      <c r="V80" s="18"/>
      <c r="W80" s="18">
        <f>W63/W70</f>
        <v>0.53721358551812259</v>
      </c>
      <c r="X80" s="18"/>
      <c r="Y80" s="18">
        <f>Y63/Y70</f>
        <v>0.33497467794055652</v>
      </c>
      <c r="Z80" s="18"/>
      <c r="AA80" s="18">
        <f>AA63/AA70</f>
        <v>0.37593692001507867</v>
      </c>
      <c r="AB80" s="18"/>
      <c r="AC80" s="18">
        <f>AC63/AC70</f>
        <v>0.57525198001556566</v>
      </c>
      <c r="AD80" s="18"/>
      <c r="AE80" s="18">
        <f>AE63/AE70</f>
        <v>0.39050620337096592</v>
      </c>
      <c r="AF80" s="18"/>
      <c r="AG80" s="18">
        <f>AG63/AG70</f>
        <v>0.57995764714416453</v>
      </c>
      <c r="AH80" s="18"/>
      <c r="AI80" s="18">
        <f>AI63/AI70</f>
        <v>0.58989842149568195</v>
      </c>
      <c r="AJ80" s="18"/>
      <c r="AK80" s="18">
        <f>AK63/AK70</f>
        <v>0.37274112701363116</v>
      </c>
      <c r="AL80" s="18"/>
    </row>
    <row r="81" spans="1:38" x14ac:dyDescent="0.4">
      <c r="A81" s="29"/>
      <c r="B81" s="18" t="s">
        <v>164</v>
      </c>
      <c r="C81" s="18">
        <f>C64/C70</f>
        <v>0.4587906480635745</v>
      </c>
      <c r="D81" s="18"/>
      <c r="E81" s="18">
        <f>E64/E70</f>
        <v>0.60337758772693373</v>
      </c>
      <c r="F81" s="18"/>
      <c r="G81" s="18">
        <f>G64/G70</f>
        <v>0.45088146986731525</v>
      </c>
      <c r="H81" s="18"/>
      <c r="I81" s="18">
        <f>I64/I70</f>
        <v>0.43935621469046859</v>
      </c>
      <c r="J81" s="18"/>
      <c r="K81" s="18">
        <f>K64/K70</f>
        <v>0.7658831560022431</v>
      </c>
      <c r="L81" s="18"/>
      <c r="M81" s="18">
        <f>M64/M70</f>
        <v>0.76074421656143698</v>
      </c>
      <c r="N81" s="18"/>
      <c r="O81" s="18">
        <f>O64/O70</f>
        <v>0.68729983387015314</v>
      </c>
      <c r="P81" s="18"/>
      <c r="Q81" s="18">
        <f>Q64/Q70</f>
        <v>1.1221507698898792</v>
      </c>
      <c r="R81" s="18"/>
      <c r="S81" s="18">
        <f>S64/S70</f>
        <v>0.78263063807391242</v>
      </c>
      <c r="T81" s="18"/>
      <c r="U81" s="18">
        <f>U64/U70</f>
        <v>0.8593187394220827</v>
      </c>
      <c r="V81" s="18"/>
      <c r="W81" s="18">
        <f>W64/W70</f>
        <v>0.5103943564017015</v>
      </c>
      <c r="X81" s="18"/>
      <c r="Y81" s="18">
        <f>Y64/Y70</f>
        <v>0.58553913087850173</v>
      </c>
      <c r="Z81" s="18"/>
      <c r="AA81" s="18">
        <f>AA64/AA70</f>
        <v>0.91111555510122322</v>
      </c>
      <c r="AB81" s="18"/>
      <c r="AC81" s="18">
        <f>AC64/AC70</f>
        <v>0.63679225410678197</v>
      </c>
      <c r="AD81" s="18"/>
      <c r="AE81" s="18">
        <f>AE64/AE70</f>
        <v>0.25990075214471803</v>
      </c>
      <c r="AF81" s="18"/>
      <c r="AG81" s="18">
        <f>AG64/AG70</f>
        <v>0.91744548646659463</v>
      </c>
      <c r="AH81" s="18"/>
      <c r="AI81" s="18">
        <f>AI64/AI70</f>
        <v>0.59913811033766984</v>
      </c>
      <c r="AJ81" s="18"/>
      <c r="AK81" s="18">
        <f>AK64/AK70</f>
        <v>0.87374843751447273</v>
      </c>
      <c r="AL81" s="18"/>
    </row>
    <row r="82" spans="1:38" x14ac:dyDescent="0.4">
      <c r="A82" s="29"/>
      <c r="B82" s="18" t="s">
        <v>166</v>
      </c>
      <c r="C82" s="18">
        <f>C65/C70</f>
        <v>1.6063602401225225</v>
      </c>
      <c r="D82" s="18"/>
      <c r="E82" s="18">
        <f>E65/E70</f>
        <v>2.1020224655767756</v>
      </c>
      <c r="F82" s="18"/>
      <c r="G82" s="18">
        <f>G65/G70</f>
        <v>1.5710740476740066</v>
      </c>
      <c r="H82" s="18"/>
      <c r="I82" s="18">
        <f>I65/I70</f>
        <v>1.6724930223407353</v>
      </c>
      <c r="J82" s="18"/>
      <c r="K82" s="18">
        <f>K65/K70</f>
        <v>1.2870836414015805</v>
      </c>
      <c r="L82" s="18"/>
      <c r="M82" s="18">
        <f>M65/M70</f>
        <v>1.3872562714142074</v>
      </c>
      <c r="N82" s="18"/>
      <c r="O82" s="18">
        <f>O65/O70</f>
        <v>1.5428087570847395</v>
      </c>
      <c r="P82" s="18"/>
      <c r="Q82" s="18">
        <f>Q65/Q70</f>
        <v>1.1016741366769451</v>
      </c>
      <c r="R82" s="18"/>
      <c r="S82" s="18">
        <f>S65/S70</f>
        <v>1.4066478473574537</v>
      </c>
      <c r="T82" s="18"/>
      <c r="U82" s="18">
        <f>U65/U70</f>
        <v>1.3517263001526776</v>
      </c>
      <c r="V82" s="18"/>
      <c r="W82" s="18">
        <f>W65/W70</f>
        <v>1.567010753376491</v>
      </c>
      <c r="X82" s="18"/>
      <c r="Y82" s="18">
        <f>Y65/Y70</f>
        <v>1.7858164522852984</v>
      </c>
      <c r="Z82" s="18"/>
      <c r="AA82" s="18">
        <f>AA65/AA70</f>
        <v>1.0634514309613843</v>
      </c>
      <c r="AB82" s="18"/>
      <c r="AC82" s="18">
        <f>AC65/AC70</f>
        <v>1.2034626299923097</v>
      </c>
      <c r="AD82" s="18"/>
      <c r="AE82" s="18">
        <f>AE65/AE70</f>
        <v>1.5685323610646906</v>
      </c>
      <c r="AF82" s="18"/>
      <c r="AG82" s="18">
        <f>AG65/AG70</f>
        <v>1.2234247793615691</v>
      </c>
      <c r="AH82" s="18"/>
      <c r="AI82" s="18">
        <f>AI65/AI70</f>
        <v>1.8949399047788817</v>
      </c>
      <c r="AJ82" s="18"/>
      <c r="AK82" s="18">
        <f>AK65/AK70</f>
        <v>1.5822582070058835</v>
      </c>
      <c r="AL82" s="18"/>
    </row>
    <row r="83" spans="1:38" x14ac:dyDescent="0.4">
      <c r="A83" s="29"/>
      <c r="B83" s="18" t="s">
        <v>168</v>
      </c>
      <c r="C83" s="18">
        <f>C66/C70</f>
        <v>1.6062247835689596</v>
      </c>
      <c r="D83" s="18"/>
      <c r="E83" s="18">
        <f>E66/E70</f>
        <v>1.1314659107193699</v>
      </c>
      <c r="F83" s="18"/>
      <c r="G83" s="18">
        <f>G66/G70</f>
        <v>1.4972295539050324</v>
      </c>
      <c r="H83" s="18"/>
      <c r="I83" s="18">
        <f>I66/I70</f>
        <v>1.383736166946048</v>
      </c>
      <c r="J83" s="18"/>
      <c r="K83" s="18">
        <f>K66/K70</f>
        <v>1.4001493894042272</v>
      </c>
      <c r="L83" s="18"/>
      <c r="M83" s="18">
        <f>M66/M70</f>
        <v>1.3720980131781157</v>
      </c>
      <c r="N83" s="18"/>
      <c r="O83" s="18">
        <f>O66/O70</f>
        <v>1.4069210047166358</v>
      </c>
      <c r="P83" s="18"/>
      <c r="Q83" s="18">
        <f>Q66/Q70</f>
        <v>1.4999510526630166</v>
      </c>
      <c r="R83" s="18"/>
      <c r="S83" s="18">
        <f>S66/S70</f>
        <v>1.1914049479221791</v>
      </c>
      <c r="T83" s="18"/>
      <c r="U83" s="18">
        <f>U66/U70</f>
        <v>1.2688425173661064</v>
      </c>
      <c r="V83" s="18"/>
      <c r="W83" s="18">
        <f>W66/W70</f>
        <v>1.3853813047036851</v>
      </c>
      <c r="X83" s="18"/>
      <c r="Y83" s="18">
        <f>Y66/Y70</f>
        <v>1.2936697388956433</v>
      </c>
      <c r="Z83" s="18"/>
      <c r="AA83" s="18">
        <f>AA66/AA70</f>
        <v>1.649496093922314</v>
      </c>
      <c r="AB83" s="18"/>
      <c r="AC83" s="18">
        <f>AC66/AC70</f>
        <v>1.5844931358853429</v>
      </c>
      <c r="AD83" s="18"/>
      <c r="AE83" s="18">
        <f>AE66/AE70</f>
        <v>1.7810606834196256</v>
      </c>
      <c r="AF83" s="18"/>
      <c r="AG83" s="18">
        <f>AG66/AG70</f>
        <v>1.2791720870276719</v>
      </c>
      <c r="AH83" s="18"/>
      <c r="AI83" s="18">
        <f>AI66/AI70</f>
        <v>0.9160235633877668</v>
      </c>
      <c r="AJ83" s="18"/>
      <c r="AK83" s="18">
        <f>AK66/AK70</f>
        <v>1.171252228466013</v>
      </c>
      <c r="AL83" s="18"/>
    </row>
  </sheetData>
  <mergeCells count="18">
    <mergeCell ref="AS24:AV24"/>
    <mergeCell ref="AW24:AZ24"/>
    <mergeCell ref="A50:A53"/>
    <mergeCell ref="A55:A58"/>
    <mergeCell ref="A59:A62"/>
    <mergeCell ref="A25:A28"/>
    <mergeCell ref="A29:A32"/>
    <mergeCell ref="A33:A36"/>
    <mergeCell ref="A37:A40"/>
    <mergeCell ref="A42:A45"/>
    <mergeCell ref="A46:A49"/>
    <mergeCell ref="N1:R1"/>
    <mergeCell ref="A72:A75"/>
    <mergeCell ref="A76:A79"/>
    <mergeCell ref="A80:A83"/>
    <mergeCell ref="AO24:AR24"/>
    <mergeCell ref="A63:A66"/>
    <mergeCell ref="A68:A70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1A9CC-DC14-43B8-A7F9-C88E0A416587}">
  <dimension ref="A1:L72"/>
  <sheetViews>
    <sheetView zoomScale="70" zoomScaleNormal="70" workbookViewId="0">
      <selection activeCell="D1" sqref="D1"/>
    </sheetView>
  </sheetViews>
  <sheetFormatPr defaultRowHeight="18.75" x14ac:dyDescent="0.4"/>
  <sheetData>
    <row r="1" spans="1:12" x14ac:dyDescent="0.4">
      <c r="A1" s="32" t="s">
        <v>260</v>
      </c>
    </row>
    <row r="2" spans="1:12" x14ac:dyDescent="0.4">
      <c r="B2" s="33" t="s">
        <v>231</v>
      </c>
      <c r="C2" s="33" t="s">
        <v>232</v>
      </c>
      <c r="D2" s="33" t="s">
        <v>233</v>
      </c>
      <c r="E2" s="33" t="s">
        <v>234</v>
      </c>
      <c r="F2" s="33" t="s">
        <v>235</v>
      </c>
      <c r="G2" s="33" t="s">
        <v>236</v>
      </c>
      <c r="H2" s="33" t="s">
        <v>237</v>
      </c>
      <c r="I2" s="33" t="s">
        <v>238</v>
      </c>
      <c r="J2" s="33" t="s">
        <v>239</v>
      </c>
      <c r="K2" s="33" t="s">
        <v>240</v>
      </c>
      <c r="L2" s="33" t="s">
        <v>241</v>
      </c>
    </row>
    <row r="3" spans="1:12" x14ac:dyDescent="0.4">
      <c r="A3" s="33" t="s">
        <v>242</v>
      </c>
      <c r="B3" s="33" t="s">
        <v>243</v>
      </c>
      <c r="C3" s="33" t="s">
        <v>243</v>
      </c>
      <c r="D3" s="33" t="s">
        <v>243</v>
      </c>
      <c r="E3" s="33" t="s">
        <v>243</v>
      </c>
      <c r="F3" s="33" t="s">
        <v>243</v>
      </c>
      <c r="G3" s="33" t="s">
        <v>243</v>
      </c>
      <c r="H3" s="33" t="s">
        <v>243</v>
      </c>
      <c r="I3" s="33" t="s">
        <v>243</v>
      </c>
      <c r="J3" s="33" t="s">
        <v>243</v>
      </c>
      <c r="K3" s="33" t="s">
        <v>243</v>
      </c>
      <c r="L3" s="33" t="s">
        <v>243</v>
      </c>
    </row>
    <row r="4" spans="1:12" x14ac:dyDescent="0.4">
      <c r="A4" s="33" t="s">
        <v>244</v>
      </c>
      <c r="B4" s="34">
        <v>112.4</v>
      </c>
      <c r="C4" s="34">
        <v>113.4</v>
      </c>
      <c r="D4" s="34">
        <v>111.2</v>
      </c>
      <c r="E4" s="34">
        <v>91.6</v>
      </c>
      <c r="F4" s="34">
        <v>80.400000000000006</v>
      </c>
      <c r="G4" s="34">
        <v>55.2</v>
      </c>
      <c r="H4" s="34">
        <v>50.6</v>
      </c>
      <c r="I4" s="34">
        <v>80.400000000000006</v>
      </c>
      <c r="J4" s="34">
        <v>93.8</v>
      </c>
      <c r="K4" s="34">
        <v>89.2</v>
      </c>
      <c r="L4" s="34">
        <v>28.2</v>
      </c>
    </row>
    <row r="5" spans="1:12" x14ac:dyDescent="0.4">
      <c r="A5" s="33" t="s">
        <v>245</v>
      </c>
      <c r="B5" s="34">
        <v>144</v>
      </c>
      <c r="C5" s="34">
        <v>132.4</v>
      </c>
      <c r="D5" s="34">
        <v>107.6</v>
      </c>
      <c r="E5" s="34">
        <v>133.4</v>
      </c>
      <c r="F5" s="34">
        <v>77.400000000000006</v>
      </c>
      <c r="G5" s="34">
        <v>67.400000000000006</v>
      </c>
      <c r="H5" s="34">
        <v>83.4</v>
      </c>
      <c r="I5" s="34">
        <v>83</v>
      </c>
      <c r="J5" s="34">
        <v>88.2</v>
      </c>
      <c r="K5" s="34">
        <v>127.6</v>
      </c>
      <c r="L5" s="34">
        <v>89.4</v>
      </c>
    </row>
    <row r="6" spans="1:12" x14ac:dyDescent="0.4">
      <c r="A6" s="33" t="s">
        <v>246</v>
      </c>
      <c r="B6" s="34">
        <v>117.4</v>
      </c>
      <c r="C6" s="34">
        <v>115.8</v>
      </c>
      <c r="D6" s="34">
        <v>94.8</v>
      </c>
      <c r="E6" s="34">
        <v>111.2</v>
      </c>
      <c r="F6" s="34">
        <v>86.4</v>
      </c>
      <c r="G6" s="34">
        <v>75.8</v>
      </c>
      <c r="H6" s="34">
        <v>59.4</v>
      </c>
      <c r="I6" s="34">
        <v>67.2</v>
      </c>
      <c r="J6" s="34">
        <v>75</v>
      </c>
      <c r="K6" s="34">
        <v>104.2</v>
      </c>
      <c r="L6" s="34">
        <v>74.599999999999994</v>
      </c>
    </row>
    <row r="7" spans="1:12" x14ac:dyDescent="0.4">
      <c r="A7" s="33" t="s">
        <v>247</v>
      </c>
      <c r="B7" s="34">
        <v>137</v>
      </c>
      <c r="C7" s="34">
        <v>76.400000000000006</v>
      </c>
      <c r="D7" s="34">
        <v>82.4</v>
      </c>
      <c r="E7" s="34">
        <v>110.2</v>
      </c>
      <c r="F7" s="34">
        <v>111.4</v>
      </c>
      <c r="G7" s="34">
        <v>142.80000000000001</v>
      </c>
      <c r="H7" s="34">
        <v>76.8</v>
      </c>
      <c r="I7" s="34">
        <v>128.4</v>
      </c>
      <c r="J7" s="34">
        <v>143.80000000000001</v>
      </c>
      <c r="K7" s="34">
        <v>89.6</v>
      </c>
      <c r="L7" s="34">
        <v>124.6</v>
      </c>
    </row>
    <row r="8" spans="1:12" x14ac:dyDescent="0.4">
      <c r="A8" s="33" t="s">
        <v>248</v>
      </c>
      <c r="B8" s="34">
        <v>85.4</v>
      </c>
      <c r="C8" s="34">
        <v>163.19999999999999</v>
      </c>
      <c r="D8" s="34">
        <v>116.6</v>
      </c>
      <c r="E8" s="34">
        <v>154.19999999999999</v>
      </c>
      <c r="F8" s="34">
        <v>103.2</v>
      </c>
      <c r="G8" s="34">
        <v>86.6</v>
      </c>
      <c r="H8" s="34">
        <v>107</v>
      </c>
      <c r="I8" s="34">
        <v>93.6</v>
      </c>
      <c r="J8" s="34">
        <v>78.599999999999994</v>
      </c>
      <c r="K8" s="34">
        <v>83</v>
      </c>
      <c r="L8" s="34">
        <v>93</v>
      </c>
    </row>
    <row r="9" spans="1:12" x14ac:dyDescent="0.4">
      <c r="A9" s="35" t="s">
        <v>230</v>
      </c>
      <c r="B9" s="34">
        <v>119.23999999999998</v>
      </c>
      <c r="C9" s="34">
        <v>120.24000000000001</v>
      </c>
      <c r="D9" s="34">
        <v>102.52000000000001</v>
      </c>
      <c r="E9" s="34">
        <v>120.11999999999998</v>
      </c>
      <c r="F9" s="34">
        <v>91.76</v>
      </c>
      <c r="G9" s="34">
        <v>85.560000000000016</v>
      </c>
      <c r="H9" s="34">
        <v>75.44</v>
      </c>
      <c r="I9" s="34">
        <v>90.52000000000001</v>
      </c>
      <c r="J9" s="34">
        <v>95.88</v>
      </c>
      <c r="K9" s="34">
        <v>98.72</v>
      </c>
      <c r="L9" s="34">
        <v>81.96</v>
      </c>
    </row>
    <row r="10" spans="1:12" x14ac:dyDescent="0.4">
      <c r="A10" s="35" t="s">
        <v>40</v>
      </c>
      <c r="B10" s="34">
        <v>20.609667634389528</v>
      </c>
      <c r="C10" s="34">
        <v>28.22010630738303</v>
      </c>
      <c r="D10" s="34">
        <v>12.35967637116762</v>
      </c>
      <c r="E10" s="34">
        <v>21.583178635224371</v>
      </c>
      <c r="F10" s="34">
        <v>13.270960779084566</v>
      </c>
      <c r="G10" s="34">
        <v>30.411418908035156</v>
      </c>
      <c r="H10" s="34">
        <v>19.675121346512746</v>
      </c>
      <c r="I10" s="34">
        <v>20.722779736319129</v>
      </c>
      <c r="J10" s="34">
        <v>24.876527088804046</v>
      </c>
      <c r="K10" s="34">
        <v>16.031269444432624</v>
      </c>
      <c r="L10" s="34">
        <v>31.431551027590114</v>
      </c>
    </row>
    <row r="11" spans="1:12" x14ac:dyDescent="0.4">
      <c r="A11" s="35" t="s">
        <v>41</v>
      </c>
      <c r="B11" s="36">
        <f>B10/SQRT(5)</f>
        <v>9.2169235648344525</v>
      </c>
      <c r="C11" s="36">
        <f t="shared" ref="C11:L11" si="0">C10/SQRT(5)</f>
        <v>12.620415207115805</v>
      </c>
      <c r="D11" s="36">
        <f t="shared" si="0"/>
        <v>5.5274153091657432</v>
      </c>
      <c r="E11" s="36">
        <f t="shared" si="0"/>
        <v>9.6522909197765649</v>
      </c>
      <c r="F11" s="36">
        <f t="shared" si="0"/>
        <v>5.9349540857533318</v>
      </c>
      <c r="G11" s="36">
        <f t="shared" si="0"/>
        <v>13.600399994117806</v>
      </c>
      <c r="H11" s="36">
        <f t="shared" si="0"/>
        <v>8.798981759271939</v>
      </c>
      <c r="I11" s="36">
        <f t="shared" si="0"/>
        <v>9.2675088346329471</v>
      </c>
      <c r="J11" s="36">
        <f t="shared" si="0"/>
        <v>11.125121122936159</v>
      </c>
      <c r="K11" s="36">
        <f t="shared" si="0"/>
        <v>7.1694016486733263</v>
      </c>
      <c r="L11" s="36">
        <f t="shared" si="0"/>
        <v>14.056616947188973</v>
      </c>
    </row>
    <row r="12" spans="1:12" x14ac:dyDescent="0.4">
      <c r="A12" s="33"/>
      <c r="B12" s="37">
        <f t="shared" ref="B12:L12" si="1">TTEST(B4:B8,B15:B19,2,2)</f>
        <v>9.1340358621483028E-2</v>
      </c>
      <c r="C12" s="37">
        <f t="shared" si="1"/>
        <v>4.7433889672581504E-2</v>
      </c>
      <c r="D12" s="37">
        <f t="shared" si="1"/>
        <v>0.32140581362694975</v>
      </c>
      <c r="E12" s="37">
        <f t="shared" si="1"/>
        <v>0.35832342622826235</v>
      </c>
      <c r="F12" s="37">
        <f t="shared" si="1"/>
        <v>0.75435888348276503</v>
      </c>
      <c r="G12" s="37">
        <f t="shared" si="1"/>
        <v>0.21296422225782308</v>
      </c>
      <c r="H12" s="37">
        <f t="shared" si="1"/>
        <v>6.6577251220658218E-2</v>
      </c>
      <c r="I12" s="37">
        <f t="shared" si="1"/>
        <v>0.35767233753533617</v>
      </c>
      <c r="J12" s="37">
        <f t="shared" si="1"/>
        <v>0.13226162064533767</v>
      </c>
      <c r="K12" s="37">
        <f t="shared" si="1"/>
        <v>0.13238512974717204</v>
      </c>
      <c r="L12" s="37">
        <f t="shared" si="1"/>
        <v>0.1899558996244736</v>
      </c>
    </row>
    <row r="13" spans="1:12" x14ac:dyDescent="0.4">
      <c r="A13" s="33"/>
      <c r="B13" s="38"/>
      <c r="C13" s="38"/>
      <c r="D13" s="38"/>
      <c r="E13" s="38"/>
      <c r="F13" s="38"/>
      <c r="G13" s="34"/>
      <c r="H13" s="34"/>
      <c r="I13" s="34"/>
      <c r="J13" s="34"/>
      <c r="K13" s="34"/>
      <c r="L13" s="34"/>
    </row>
    <row r="14" spans="1:12" x14ac:dyDescent="0.4">
      <c r="A14" s="33" t="s">
        <v>242</v>
      </c>
      <c r="B14" s="33" t="s">
        <v>243</v>
      </c>
      <c r="C14" s="33" t="s">
        <v>243</v>
      </c>
      <c r="D14" s="33" t="s">
        <v>243</v>
      </c>
      <c r="E14" s="33" t="s">
        <v>243</v>
      </c>
      <c r="F14" s="33" t="s">
        <v>243</v>
      </c>
      <c r="G14" s="33" t="s">
        <v>243</v>
      </c>
      <c r="H14" s="33" t="s">
        <v>243</v>
      </c>
      <c r="I14" s="33" t="s">
        <v>243</v>
      </c>
      <c r="J14" s="33" t="s">
        <v>243</v>
      </c>
      <c r="K14" s="33" t="s">
        <v>243</v>
      </c>
      <c r="L14" s="33" t="s">
        <v>243</v>
      </c>
    </row>
    <row r="15" spans="1:12" x14ac:dyDescent="0.4">
      <c r="A15" s="39" t="s">
        <v>249</v>
      </c>
      <c r="B15" s="34">
        <v>39.799999999999997</v>
      </c>
      <c r="C15" s="34">
        <v>74.400000000000006</v>
      </c>
      <c r="D15" s="34">
        <v>65.599999999999994</v>
      </c>
      <c r="E15" s="34">
        <v>127.4</v>
      </c>
      <c r="F15" s="34">
        <v>64.599999999999994</v>
      </c>
      <c r="G15" s="34">
        <v>83.2</v>
      </c>
      <c r="H15" s="34">
        <v>100.6</v>
      </c>
      <c r="I15" s="34">
        <v>107.4</v>
      </c>
      <c r="J15" s="34">
        <v>148</v>
      </c>
      <c r="K15" s="34">
        <v>127.4</v>
      </c>
      <c r="L15" s="34">
        <v>61.4</v>
      </c>
    </row>
    <row r="16" spans="1:12" x14ac:dyDescent="0.4">
      <c r="A16" s="39" t="s">
        <v>250</v>
      </c>
      <c r="B16" s="34">
        <v>75.8</v>
      </c>
      <c r="C16" s="34">
        <v>94.8</v>
      </c>
      <c r="D16" s="34">
        <v>98.6</v>
      </c>
      <c r="E16" s="34">
        <v>49</v>
      </c>
      <c r="F16" s="34">
        <v>116.6</v>
      </c>
      <c r="G16" s="34">
        <v>94.8</v>
      </c>
      <c r="H16" s="34">
        <v>90</v>
      </c>
      <c r="I16" s="34">
        <v>91.6</v>
      </c>
      <c r="J16" s="34">
        <v>126.2</v>
      </c>
      <c r="K16" s="34">
        <v>93.8</v>
      </c>
      <c r="L16" s="34">
        <v>95.4</v>
      </c>
    </row>
    <row r="17" spans="1:12" x14ac:dyDescent="0.4">
      <c r="A17" s="39" t="s">
        <v>251</v>
      </c>
      <c r="B17" s="34">
        <v>91.4</v>
      </c>
      <c r="C17" s="34">
        <v>85.4</v>
      </c>
      <c r="D17" s="34">
        <v>29.4</v>
      </c>
      <c r="E17" s="34">
        <v>121.2</v>
      </c>
      <c r="F17" s="34">
        <v>85</v>
      </c>
      <c r="G17" s="34">
        <v>106.4</v>
      </c>
      <c r="H17" s="34">
        <v>98</v>
      </c>
      <c r="I17" s="34">
        <v>98.6</v>
      </c>
      <c r="J17" s="34">
        <v>93</v>
      </c>
      <c r="K17" s="34">
        <v>96</v>
      </c>
      <c r="L17" s="34">
        <v>134.19999999999999</v>
      </c>
    </row>
    <row r="18" spans="1:12" x14ac:dyDescent="0.4">
      <c r="A18" s="39" t="s">
        <v>252</v>
      </c>
      <c r="B18" s="34">
        <v>133.6</v>
      </c>
      <c r="C18" s="34">
        <v>75.2</v>
      </c>
      <c r="D18" s="34">
        <v>147</v>
      </c>
      <c r="E18" s="34">
        <v>56.4</v>
      </c>
      <c r="F18" s="34">
        <v>82.4</v>
      </c>
      <c r="G18" s="34">
        <v>127.2</v>
      </c>
      <c r="H18" s="34">
        <v>128.4</v>
      </c>
      <c r="I18" s="34">
        <v>143.80000000000001</v>
      </c>
      <c r="J18" s="34">
        <v>151.19999999999999</v>
      </c>
      <c r="K18" s="34">
        <v>151</v>
      </c>
      <c r="L18" s="34">
        <v>254</v>
      </c>
    </row>
    <row r="19" spans="1:12" x14ac:dyDescent="0.4">
      <c r="A19" s="39" t="s">
        <v>253</v>
      </c>
      <c r="B19" s="34">
        <v>80.400000000000006</v>
      </c>
      <c r="C19" s="34">
        <v>97.2</v>
      </c>
      <c r="D19" s="34">
        <v>61.8</v>
      </c>
      <c r="E19" s="34">
        <v>139.80000000000001</v>
      </c>
      <c r="F19" s="34">
        <v>133</v>
      </c>
      <c r="G19" s="34">
        <v>141.80000000000001</v>
      </c>
      <c r="H19" s="34">
        <v>89.2</v>
      </c>
      <c r="I19" s="34">
        <v>83.2</v>
      </c>
      <c r="J19" s="34">
        <v>103.6</v>
      </c>
      <c r="K19" s="34">
        <v>187</v>
      </c>
      <c r="L19" s="34">
        <v>124</v>
      </c>
    </row>
    <row r="20" spans="1:12" x14ac:dyDescent="0.4">
      <c r="A20" s="35" t="s">
        <v>230</v>
      </c>
      <c r="B20" s="34">
        <v>84.2</v>
      </c>
      <c r="C20" s="34">
        <v>85.4</v>
      </c>
      <c r="D20" s="34">
        <v>80.48</v>
      </c>
      <c r="E20" s="34">
        <v>98.76</v>
      </c>
      <c r="F20" s="34">
        <v>96.320000000000007</v>
      </c>
      <c r="G20" s="34">
        <v>110.67999999999999</v>
      </c>
      <c r="H20" s="34">
        <v>101.24</v>
      </c>
      <c r="I20" s="34">
        <v>104.92</v>
      </c>
      <c r="J20" s="34">
        <v>124.4</v>
      </c>
      <c r="K20" s="34">
        <v>131.04000000000002</v>
      </c>
      <c r="L20" s="34">
        <v>133.80000000000001</v>
      </c>
    </row>
    <row r="21" spans="1:12" x14ac:dyDescent="0.4">
      <c r="A21" s="35" t="s">
        <v>40</v>
      </c>
      <c r="B21" s="34">
        <v>30.161432326731447</v>
      </c>
      <c r="C21" s="34">
        <v>9.5146203287362159</v>
      </c>
      <c r="D21" s="34">
        <v>39.83156537220195</v>
      </c>
      <c r="E21" s="34">
        <v>38.153668237798605</v>
      </c>
      <c r="F21" s="34">
        <v>24.838550682356601</v>
      </c>
      <c r="G21" s="34">
        <v>21.293228970731551</v>
      </c>
      <c r="H21" s="34">
        <v>14.28196064971471</v>
      </c>
      <c r="I21" s="34">
        <v>21.009178946355764</v>
      </c>
      <c r="J21" s="34">
        <v>23.225158772331312</v>
      </c>
      <c r="K21" s="34">
        <v>35.093566361941591</v>
      </c>
      <c r="L21" s="34">
        <v>65.208220340690161</v>
      </c>
    </row>
    <row r="22" spans="1:12" x14ac:dyDescent="0.4">
      <c r="A22" s="35" t="s">
        <v>41</v>
      </c>
      <c r="B22" s="36">
        <f>B21/SQRT(5)</f>
        <v>13.488602596266231</v>
      </c>
      <c r="C22" s="36">
        <f t="shared" ref="C22:L22" si="2">C21/SQRT(5)</f>
        <v>4.2550675670311149</v>
      </c>
      <c r="D22" s="36">
        <f t="shared" si="2"/>
        <v>17.813217564494053</v>
      </c>
      <c r="E22" s="36">
        <f t="shared" si="2"/>
        <v>17.062839154138459</v>
      </c>
      <c r="F22" s="36">
        <f t="shared" si="2"/>
        <v>11.108137557664628</v>
      </c>
      <c r="G22" s="36">
        <f t="shared" si="2"/>
        <v>9.5226214878047255</v>
      </c>
      <c r="H22" s="36">
        <f t="shared" si="2"/>
        <v>6.3870869729478308</v>
      </c>
      <c r="I22" s="36">
        <f t="shared" si="2"/>
        <v>9.3955904551017788</v>
      </c>
      <c r="J22" s="36">
        <f t="shared" si="2"/>
        <v>10.386606760631675</v>
      </c>
      <c r="K22" s="36">
        <f t="shared" si="2"/>
        <v>15.694319991640276</v>
      </c>
      <c r="L22" s="36">
        <f t="shared" si="2"/>
        <v>29.162002674713538</v>
      </c>
    </row>
    <row r="23" spans="1:12" x14ac:dyDescent="0.4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</row>
    <row r="24" spans="1:12" x14ac:dyDescent="0.4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</row>
    <row r="25" spans="1:12" x14ac:dyDescent="0.4">
      <c r="A25" s="1" t="s">
        <v>261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</row>
    <row r="26" spans="1:12" x14ac:dyDescent="0.4">
      <c r="B26" s="36" t="s">
        <v>231</v>
      </c>
      <c r="C26" s="36" t="s">
        <v>232</v>
      </c>
      <c r="D26" s="36" t="s">
        <v>233</v>
      </c>
      <c r="E26" s="36" t="s">
        <v>234</v>
      </c>
      <c r="F26" s="36" t="s">
        <v>235</v>
      </c>
      <c r="G26" s="36" t="s">
        <v>236</v>
      </c>
      <c r="H26" s="36" t="s">
        <v>237</v>
      </c>
      <c r="I26" s="36" t="s">
        <v>238</v>
      </c>
      <c r="J26" s="36" t="s">
        <v>239</v>
      </c>
      <c r="K26" s="36" t="s">
        <v>255</v>
      </c>
      <c r="L26" s="36" t="s">
        <v>256</v>
      </c>
    </row>
    <row r="27" spans="1:12" x14ac:dyDescent="0.4">
      <c r="B27" s="36" t="s">
        <v>257</v>
      </c>
      <c r="C27" s="36" t="s">
        <v>257</v>
      </c>
      <c r="D27" s="36" t="s">
        <v>257</v>
      </c>
      <c r="E27" s="36" t="s">
        <v>257</v>
      </c>
      <c r="F27" s="36" t="s">
        <v>257</v>
      </c>
      <c r="G27" s="36" t="s">
        <v>257</v>
      </c>
      <c r="H27" s="36" t="s">
        <v>257</v>
      </c>
      <c r="I27" s="36" t="s">
        <v>257</v>
      </c>
      <c r="J27" s="36" t="s">
        <v>257</v>
      </c>
      <c r="K27" s="36" t="s">
        <v>257</v>
      </c>
      <c r="L27" s="36" t="s">
        <v>257</v>
      </c>
    </row>
    <row r="28" spans="1:12" x14ac:dyDescent="0.4">
      <c r="A28" s="33" t="s">
        <v>244</v>
      </c>
      <c r="B28" s="36">
        <v>23.4</v>
      </c>
      <c r="C28" s="36">
        <v>23.7</v>
      </c>
      <c r="D28" s="36">
        <v>24.4</v>
      </c>
      <c r="E28" s="36">
        <v>26.4</v>
      </c>
      <c r="F28" s="36">
        <v>27.3</v>
      </c>
      <c r="G28" s="36">
        <v>26.9</v>
      </c>
      <c r="H28" s="36">
        <v>26.4</v>
      </c>
      <c r="I28" s="36">
        <v>29.3</v>
      </c>
      <c r="J28" s="36">
        <v>30.8</v>
      </c>
      <c r="K28" s="36">
        <v>30.9</v>
      </c>
      <c r="L28" s="40">
        <v>32.4</v>
      </c>
    </row>
    <row r="29" spans="1:12" x14ac:dyDescent="0.4">
      <c r="A29" s="33" t="s">
        <v>245</v>
      </c>
      <c r="B29" s="36">
        <v>21.8</v>
      </c>
      <c r="C29" s="36">
        <v>23.5</v>
      </c>
      <c r="D29" s="36">
        <v>24.8</v>
      </c>
      <c r="E29" s="36">
        <v>24.4</v>
      </c>
      <c r="F29" s="36">
        <v>26.7</v>
      </c>
      <c r="G29" s="36">
        <v>29.4</v>
      </c>
      <c r="H29" s="36">
        <v>28.3</v>
      </c>
      <c r="I29" s="36">
        <v>28.7</v>
      </c>
      <c r="J29" s="36">
        <v>28.2</v>
      </c>
      <c r="K29" s="36">
        <v>31.1</v>
      </c>
      <c r="L29" s="40">
        <v>31.7</v>
      </c>
    </row>
    <row r="30" spans="1:12" x14ac:dyDescent="0.4">
      <c r="A30" s="33" t="s">
        <v>246</v>
      </c>
      <c r="B30" s="36">
        <v>21.5</v>
      </c>
      <c r="C30" s="36">
        <v>25.5</v>
      </c>
      <c r="D30" s="36">
        <v>26.9</v>
      </c>
      <c r="E30" s="36">
        <v>26.3</v>
      </c>
      <c r="F30" s="36">
        <v>25.5</v>
      </c>
      <c r="G30" s="36">
        <v>26.3</v>
      </c>
      <c r="H30" s="36">
        <v>27.6</v>
      </c>
      <c r="I30" s="36">
        <v>26.7</v>
      </c>
      <c r="J30" s="36">
        <v>30</v>
      </c>
      <c r="K30" s="36">
        <v>31.7</v>
      </c>
      <c r="L30" s="40">
        <v>30.9</v>
      </c>
    </row>
    <row r="31" spans="1:12" x14ac:dyDescent="0.4">
      <c r="A31" s="33" t="s">
        <v>247</v>
      </c>
      <c r="B31" s="36">
        <v>22.1</v>
      </c>
      <c r="C31" s="36">
        <v>23.9</v>
      </c>
      <c r="D31" s="36">
        <v>23.4</v>
      </c>
      <c r="E31" s="36">
        <v>28.4</v>
      </c>
      <c r="F31" s="36">
        <v>28.9</v>
      </c>
      <c r="G31" s="36">
        <v>27.6</v>
      </c>
      <c r="H31" s="36">
        <v>30</v>
      </c>
      <c r="I31" s="36">
        <v>30.6</v>
      </c>
      <c r="J31" s="36">
        <v>30.1</v>
      </c>
      <c r="K31" s="36">
        <v>28.4</v>
      </c>
      <c r="L31" s="40">
        <v>28.7</v>
      </c>
    </row>
    <row r="32" spans="1:12" x14ac:dyDescent="0.4">
      <c r="A32" s="33" t="s">
        <v>248</v>
      </c>
      <c r="B32" s="36">
        <v>21.9</v>
      </c>
      <c r="C32" s="36">
        <v>22.5</v>
      </c>
      <c r="D32" s="36">
        <v>24.4</v>
      </c>
      <c r="E32" s="36">
        <v>25.9</v>
      </c>
      <c r="F32" s="36">
        <v>26.7</v>
      </c>
      <c r="G32" s="36">
        <v>25.6</v>
      </c>
      <c r="H32" s="36">
        <v>28.3</v>
      </c>
      <c r="I32" s="36">
        <v>28.1</v>
      </c>
      <c r="J32" s="36">
        <v>29.5</v>
      </c>
      <c r="K32" s="36">
        <v>30.5</v>
      </c>
      <c r="L32" s="40">
        <v>31.9</v>
      </c>
    </row>
    <row r="33" spans="1:12" x14ac:dyDescent="0.4">
      <c r="A33" s="41" t="s">
        <v>230</v>
      </c>
      <c r="B33" s="36">
        <f t="shared" ref="B33:L33" si="3">AVERAGE(B28:B32)</f>
        <v>22.140000000000004</v>
      </c>
      <c r="C33" s="36">
        <f t="shared" si="3"/>
        <v>23.82</v>
      </c>
      <c r="D33" s="36">
        <f t="shared" si="3"/>
        <v>24.78</v>
      </c>
      <c r="E33" s="36">
        <f t="shared" si="3"/>
        <v>26.28</v>
      </c>
      <c r="F33" s="36">
        <f t="shared" si="3"/>
        <v>27.02</v>
      </c>
      <c r="G33" s="36">
        <f t="shared" si="3"/>
        <v>27.159999999999997</v>
      </c>
      <c r="H33" s="36">
        <f t="shared" si="3"/>
        <v>28.120000000000005</v>
      </c>
      <c r="I33" s="36">
        <f t="shared" si="3"/>
        <v>28.68</v>
      </c>
      <c r="J33" s="36">
        <f t="shared" si="3"/>
        <v>29.72</v>
      </c>
      <c r="K33" s="36">
        <f t="shared" si="3"/>
        <v>30.52</v>
      </c>
      <c r="L33" s="36">
        <f t="shared" si="3"/>
        <v>31.119999999999997</v>
      </c>
    </row>
    <row r="34" spans="1:12" x14ac:dyDescent="0.4">
      <c r="A34" s="41" t="s">
        <v>40</v>
      </c>
      <c r="B34" s="36">
        <f t="shared" ref="B34:L34" si="4">STDEVP(B28:B32)</f>
        <v>0.65909028213136278</v>
      </c>
      <c r="C34" s="36">
        <f t="shared" si="4"/>
        <v>0.96829747495281637</v>
      </c>
      <c r="D34" s="36">
        <f t="shared" si="4"/>
        <v>1.1565465835840767</v>
      </c>
      <c r="E34" s="36">
        <f t="shared" si="4"/>
        <v>1.2796874618437113</v>
      </c>
      <c r="F34" s="36">
        <f t="shared" si="4"/>
        <v>1.1070682002478434</v>
      </c>
      <c r="G34" s="36">
        <f t="shared" si="4"/>
        <v>1.3001538370515999</v>
      </c>
      <c r="H34" s="36">
        <f t="shared" si="4"/>
        <v>1.1685888926393238</v>
      </c>
      <c r="I34" s="36">
        <f t="shared" si="4"/>
        <v>1.2905812643921348</v>
      </c>
      <c r="J34" s="36">
        <f t="shared" si="4"/>
        <v>0.86579443287653501</v>
      </c>
      <c r="K34" s="36">
        <f t="shared" si="4"/>
        <v>1.1285388783732713</v>
      </c>
      <c r="L34" s="36">
        <f t="shared" si="4"/>
        <v>1.3029197979921863</v>
      </c>
    </row>
    <row r="35" spans="1:12" x14ac:dyDescent="0.4">
      <c r="A35" s="41" t="s">
        <v>41</v>
      </c>
      <c r="B35" s="36">
        <f t="shared" ref="B35:L35" si="5">B34/SQRT(5)</f>
        <v>0.2947541348310484</v>
      </c>
      <c r="C35" s="36">
        <f t="shared" si="5"/>
        <v>0.43303579528717945</v>
      </c>
      <c r="D35" s="36">
        <f t="shared" si="5"/>
        <v>0.51722335600782754</v>
      </c>
      <c r="E35" s="36">
        <f t="shared" si="5"/>
        <v>0.57229363092734131</v>
      </c>
      <c r="F35" s="36">
        <f t="shared" si="5"/>
        <v>0.49509595029650544</v>
      </c>
      <c r="G35" s="36">
        <f t="shared" si="5"/>
        <v>0.58144647217091239</v>
      </c>
      <c r="H35" s="36">
        <f t="shared" si="5"/>
        <v>0.52260884033854627</v>
      </c>
      <c r="I35" s="36">
        <f t="shared" si="5"/>
        <v>0.57716548753368846</v>
      </c>
      <c r="J35" s="36">
        <f t="shared" si="5"/>
        <v>0.3871950412905622</v>
      </c>
      <c r="K35" s="36">
        <f t="shared" si="5"/>
        <v>0.50469792945880032</v>
      </c>
      <c r="L35" s="36">
        <f t="shared" si="5"/>
        <v>0.58268344750816448</v>
      </c>
    </row>
    <row r="36" spans="1:12" x14ac:dyDescent="0.4">
      <c r="B36" s="42">
        <f t="shared" ref="B36:L36" si="6">TTEST(B28:B32,B40:B44,2,2)</f>
        <v>1</v>
      </c>
      <c r="C36" s="42">
        <f t="shared" si="6"/>
        <v>0.69200795009170313</v>
      </c>
      <c r="D36" s="42">
        <f t="shared" si="6"/>
        <v>0.83823835990225803</v>
      </c>
      <c r="E36" s="42">
        <f t="shared" si="6"/>
        <v>0.32722152492708045</v>
      </c>
      <c r="F36" s="42">
        <f t="shared" si="6"/>
        <v>0.21938910931519734</v>
      </c>
      <c r="G36" s="42">
        <f t="shared" si="6"/>
        <v>0.327494152917016</v>
      </c>
      <c r="H36" s="42">
        <f t="shared" si="6"/>
        <v>0.26345346568466671</v>
      </c>
      <c r="I36" s="42">
        <f t="shared" si="6"/>
        <v>0.26708790126972831</v>
      </c>
      <c r="J36" s="42">
        <f t="shared" si="6"/>
        <v>0.16761804484499185</v>
      </c>
      <c r="K36" s="42">
        <f t="shared" si="6"/>
        <v>0.1032589904436326</v>
      </c>
      <c r="L36" s="42">
        <f t="shared" si="6"/>
        <v>0.1616990761504486</v>
      </c>
    </row>
    <row r="37" spans="1:12" x14ac:dyDescent="0.4">
      <c r="B37" s="36"/>
      <c r="C37" s="40"/>
      <c r="D37" s="40"/>
      <c r="E37" s="40"/>
      <c r="F37" s="40"/>
      <c r="G37" s="40"/>
      <c r="H37" s="40"/>
      <c r="I37" s="40"/>
      <c r="J37" s="40"/>
      <c r="K37" s="40"/>
      <c r="L37" s="40"/>
    </row>
    <row r="38" spans="1:12" x14ac:dyDescent="0.4">
      <c r="A38" s="43" t="s">
        <v>254</v>
      </c>
      <c r="B38" s="36" t="s">
        <v>231</v>
      </c>
      <c r="C38" s="36" t="s">
        <v>232</v>
      </c>
      <c r="D38" s="36" t="s">
        <v>233</v>
      </c>
      <c r="E38" s="36" t="s">
        <v>234</v>
      </c>
      <c r="F38" s="36" t="s">
        <v>235</v>
      </c>
      <c r="G38" s="36" t="s">
        <v>236</v>
      </c>
      <c r="H38" s="36" t="s">
        <v>237</v>
      </c>
      <c r="I38" s="36" t="s">
        <v>238</v>
      </c>
      <c r="J38" s="36" t="s">
        <v>239</v>
      </c>
      <c r="K38" s="36" t="s">
        <v>255</v>
      </c>
      <c r="L38" s="36" t="s">
        <v>256</v>
      </c>
    </row>
    <row r="39" spans="1:12" x14ac:dyDescent="0.4">
      <c r="B39" s="36" t="s">
        <v>90</v>
      </c>
      <c r="C39" s="36" t="s">
        <v>90</v>
      </c>
      <c r="D39" s="36" t="s">
        <v>90</v>
      </c>
      <c r="E39" s="36" t="s">
        <v>90</v>
      </c>
      <c r="F39" s="36" t="s">
        <v>90</v>
      </c>
      <c r="G39" s="36" t="s">
        <v>90</v>
      </c>
      <c r="H39" s="36" t="s">
        <v>90</v>
      </c>
      <c r="I39" s="36" t="s">
        <v>90</v>
      </c>
      <c r="J39" s="36" t="s">
        <v>90</v>
      </c>
      <c r="K39" s="36" t="s">
        <v>258</v>
      </c>
      <c r="L39" s="36" t="s">
        <v>258</v>
      </c>
    </row>
    <row r="40" spans="1:12" x14ac:dyDescent="0.4">
      <c r="A40" s="39" t="s">
        <v>249</v>
      </c>
      <c r="B40" s="36">
        <v>21.2</v>
      </c>
      <c r="C40" s="36">
        <v>26</v>
      </c>
      <c r="D40" s="36">
        <v>22</v>
      </c>
      <c r="E40" s="36">
        <v>24.8</v>
      </c>
      <c r="F40" s="36">
        <v>28.1</v>
      </c>
      <c r="G40" s="36">
        <v>23.4</v>
      </c>
      <c r="H40" s="36">
        <v>23.5</v>
      </c>
      <c r="I40" s="36">
        <v>29.9</v>
      </c>
      <c r="J40" s="36">
        <v>24.2</v>
      </c>
      <c r="K40" s="36">
        <v>23.8</v>
      </c>
      <c r="L40" s="40">
        <v>24.4</v>
      </c>
    </row>
    <row r="41" spans="1:12" x14ac:dyDescent="0.4">
      <c r="A41" s="39" t="s">
        <v>250</v>
      </c>
      <c r="B41" s="36">
        <v>21.6</v>
      </c>
      <c r="C41" s="36">
        <v>23.4</v>
      </c>
      <c r="D41" s="36">
        <v>23.2</v>
      </c>
      <c r="E41" s="36">
        <v>27.6</v>
      </c>
      <c r="F41" s="36">
        <v>27.1</v>
      </c>
      <c r="G41" s="36">
        <v>28.2</v>
      </c>
      <c r="H41" s="36">
        <v>29.1</v>
      </c>
      <c r="I41" s="36">
        <v>29.6</v>
      </c>
      <c r="J41" s="36">
        <v>28.1</v>
      </c>
      <c r="K41" s="36">
        <v>24.5</v>
      </c>
      <c r="L41" s="40">
        <v>29</v>
      </c>
    </row>
    <row r="42" spans="1:12" x14ac:dyDescent="0.4">
      <c r="A42" s="39" t="s">
        <v>251</v>
      </c>
      <c r="B42" s="36">
        <v>25.1</v>
      </c>
      <c r="C42" s="36">
        <v>22.3</v>
      </c>
      <c r="D42" s="36">
        <v>27.7</v>
      </c>
      <c r="E42" s="36">
        <v>26.5</v>
      </c>
      <c r="F42" s="36">
        <v>24.2</v>
      </c>
      <c r="G42" s="36">
        <v>23.2</v>
      </c>
      <c r="H42" s="36">
        <v>29.2</v>
      </c>
      <c r="I42" s="36">
        <v>27.3</v>
      </c>
      <c r="J42" s="36">
        <v>24.1</v>
      </c>
      <c r="K42" s="36">
        <v>31</v>
      </c>
      <c r="L42" s="40">
        <v>25</v>
      </c>
    </row>
    <row r="43" spans="1:12" x14ac:dyDescent="0.4">
      <c r="A43" s="39" t="s">
        <v>252</v>
      </c>
      <c r="B43" s="36">
        <v>22.4</v>
      </c>
      <c r="C43" s="36">
        <v>23.8</v>
      </c>
      <c r="D43" s="36">
        <v>25.5</v>
      </c>
      <c r="E43" s="36">
        <v>24.2</v>
      </c>
      <c r="F43" s="36">
        <v>25.5</v>
      </c>
      <c r="G43" s="36">
        <v>28.3</v>
      </c>
      <c r="H43" s="36">
        <v>26.9</v>
      </c>
      <c r="I43" s="36">
        <v>24</v>
      </c>
      <c r="J43" s="36">
        <v>30</v>
      </c>
      <c r="K43" s="36">
        <v>28</v>
      </c>
      <c r="L43" s="40">
        <v>32.6</v>
      </c>
    </row>
    <row r="44" spans="1:12" x14ac:dyDescent="0.4">
      <c r="A44" s="39" t="s">
        <v>253</v>
      </c>
      <c r="B44" s="36">
        <v>20.399999999999999</v>
      </c>
      <c r="C44" s="36">
        <v>21.8</v>
      </c>
      <c r="D44" s="36">
        <v>24.3</v>
      </c>
      <c r="E44" s="36">
        <v>22.7</v>
      </c>
      <c r="F44" s="36">
        <v>23</v>
      </c>
      <c r="G44" s="36">
        <v>26</v>
      </c>
      <c r="H44" s="36">
        <v>23.5</v>
      </c>
      <c r="I44" s="36">
        <v>24</v>
      </c>
      <c r="J44" s="36">
        <v>30.9</v>
      </c>
      <c r="K44" s="36">
        <v>30.6</v>
      </c>
      <c r="L44" s="40">
        <v>31.1</v>
      </c>
    </row>
    <row r="45" spans="1:12" x14ac:dyDescent="0.4">
      <c r="A45" s="41" t="s">
        <v>230</v>
      </c>
      <c r="B45" s="36">
        <f t="shared" ref="B45:L45" si="7">AVERAGE(B40:B44)</f>
        <v>22.140000000000004</v>
      </c>
      <c r="C45" s="36">
        <f t="shared" si="7"/>
        <v>23.46</v>
      </c>
      <c r="D45" s="36">
        <f t="shared" si="7"/>
        <v>24.54</v>
      </c>
      <c r="E45" s="36">
        <f t="shared" si="7"/>
        <v>25.160000000000004</v>
      </c>
      <c r="F45" s="36">
        <f t="shared" si="7"/>
        <v>25.580000000000002</v>
      </c>
      <c r="G45" s="36">
        <f t="shared" si="7"/>
        <v>25.82</v>
      </c>
      <c r="H45" s="36">
        <f t="shared" si="7"/>
        <v>26.439999999999998</v>
      </c>
      <c r="I45" s="36">
        <f t="shared" si="7"/>
        <v>26.96</v>
      </c>
      <c r="J45" s="36">
        <f t="shared" si="7"/>
        <v>27.46</v>
      </c>
      <c r="K45" s="36">
        <f t="shared" si="7"/>
        <v>27.580000000000002</v>
      </c>
      <c r="L45" s="36">
        <f t="shared" si="7"/>
        <v>28.419999999999998</v>
      </c>
    </row>
    <row r="46" spans="1:12" x14ac:dyDescent="0.4">
      <c r="A46" s="41" t="s">
        <v>40</v>
      </c>
      <c r="B46" s="36">
        <f t="shared" ref="B46:L46" si="8">STDEVP(B40:B44)</f>
        <v>1.614434885648846</v>
      </c>
      <c r="C46" s="36">
        <f t="shared" si="8"/>
        <v>1.4609585894199737</v>
      </c>
      <c r="D46" s="36">
        <f t="shared" si="8"/>
        <v>1.9602040710089346</v>
      </c>
      <c r="E46" s="36">
        <f t="shared" si="8"/>
        <v>1.7234848418248425</v>
      </c>
      <c r="F46" s="36">
        <f t="shared" si="8"/>
        <v>1.8562327440275379</v>
      </c>
      <c r="G46" s="36">
        <f t="shared" si="8"/>
        <v>2.2166641603995858</v>
      </c>
      <c r="H46" s="36">
        <f t="shared" si="8"/>
        <v>2.5374002443445933</v>
      </c>
      <c r="I46" s="36">
        <f t="shared" si="8"/>
        <v>2.5788369471527277</v>
      </c>
      <c r="J46" s="36">
        <f t="shared" si="8"/>
        <v>2.8499824560863107</v>
      </c>
      <c r="K46" s="36">
        <f t="shared" si="8"/>
        <v>2.9922566734824079</v>
      </c>
      <c r="L46" s="36">
        <f t="shared" si="8"/>
        <v>3.2510921241945856</v>
      </c>
    </row>
    <row r="47" spans="1:12" x14ac:dyDescent="0.4">
      <c r="A47" s="41" t="s">
        <v>41</v>
      </c>
      <c r="B47" s="36">
        <f t="shared" ref="B47:L47" si="9">B46/SQRT(5)</f>
        <v>0.72199722991158377</v>
      </c>
      <c r="C47" s="36">
        <f t="shared" si="9"/>
        <v>0.65336054365105323</v>
      </c>
      <c r="D47" s="36">
        <f t="shared" si="9"/>
        <v>0.87662991050956041</v>
      </c>
      <c r="E47" s="36">
        <f t="shared" si="9"/>
        <v>0.77076585290216404</v>
      </c>
      <c r="F47" s="36">
        <f t="shared" si="9"/>
        <v>0.83013251954130829</v>
      </c>
      <c r="G47" s="36">
        <f t="shared" si="9"/>
        <v>0.99132234918819417</v>
      </c>
      <c r="H47" s="36">
        <f t="shared" si="9"/>
        <v>1.1347598864958173</v>
      </c>
      <c r="I47" s="36">
        <f t="shared" si="9"/>
        <v>1.1532909433443064</v>
      </c>
      <c r="J47" s="36">
        <f t="shared" si="9"/>
        <v>1.27455090129816</v>
      </c>
      <c r="K47" s="36">
        <f t="shared" si="9"/>
        <v>1.3381778656068113</v>
      </c>
      <c r="L47" s="36">
        <f t="shared" si="9"/>
        <v>1.4539325981626563</v>
      </c>
    </row>
    <row r="48" spans="1:12" x14ac:dyDescent="0.4">
      <c r="A48" s="41"/>
      <c r="B48" s="36"/>
      <c r="C48" s="33"/>
      <c r="D48" s="33"/>
      <c r="E48" s="33"/>
      <c r="F48" s="33"/>
      <c r="G48" s="33"/>
      <c r="H48" s="33"/>
      <c r="I48" s="33"/>
      <c r="J48" s="33"/>
      <c r="K48" s="33"/>
      <c r="L48" s="33"/>
    </row>
    <row r="49" spans="1:12" x14ac:dyDescent="0.4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</row>
    <row r="50" spans="1:12" x14ac:dyDescent="0.4">
      <c r="A50" s="1" t="s">
        <v>262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</row>
    <row r="51" spans="1:12" x14ac:dyDescent="0.4">
      <c r="B51" s="36" t="s">
        <v>231</v>
      </c>
      <c r="C51" s="36" t="s">
        <v>232</v>
      </c>
      <c r="D51" s="36" t="s">
        <v>233</v>
      </c>
      <c r="E51" s="36" t="s">
        <v>234</v>
      </c>
      <c r="F51" s="36" t="s">
        <v>235</v>
      </c>
      <c r="G51" s="36" t="s">
        <v>236</v>
      </c>
      <c r="H51" s="36" t="s">
        <v>237</v>
      </c>
      <c r="I51" s="36" t="s">
        <v>238</v>
      </c>
      <c r="J51" s="36" t="s">
        <v>239</v>
      </c>
      <c r="K51" s="36" t="s">
        <v>255</v>
      </c>
      <c r="L51" s="36" t="s">
        <v>256</v>
      </c>
    </row>
    <row r="52" spans="1:12" x14ac:dyDescent="0.4">
      <c r="B52" s="36" t="s">
        <v>257</v>
      </c>
      <c r="C52" s="36" t="s">
        <v>257</v>
      </c>
      <c r="D52" s="36" t="s">
        <v>257</v>
      </c>
      <c r="E52" s="36" t="s">
        <v>257</v>
      </c>
      <c r="F52" s="36" t="s">
        <v>257</v>
      </c>
      <c r="G52" s="36" t="s">
        <v>257</v>
      </c>
      <c r="H52" s="36" t="s">
        <v>257</v>
      </c>
      <c r="I52" s="36" t="s">
        <v>257</v>
      </c>
      <c r="J52" s="36" t="s">
        <v>257</v>
      </c>
      <c r="K52" s="36" t="s">
        <v>257</v>
      </c>
      <c r="L52" s="36" t="s">
        <v>257</v>
      </c>
    </row>
    <row r="53" spans="1:12" x14ac:dyDescent="0.4">
      <c r="A53" s="33" t="s">
        <v>244</v>
      </c>
      <c r="B53" s="33">
        <f>B4*B28</f>
        <v>2630.16</v>
      </c>
      <c r="C53" s="33">
        <f>C4*C28</f>
        <v>2687.58</v>
      </c>
      <c r="D53" s="33">
        <f>D4*D28</f>
        <v>2713.2799999999997</v>
      </c>
      <c r="E53" s="33">
        <f>E4*E28</f>
        <v>2418.2399999999998</v>
      </c>
      <c r="F53" s="33">
        <f>F4*F28</f>
        <v>2194.92</v>
      </c>
      <c r="G53" s="33">
        <f>G4*G28</f>
        <v>1484.88</v>
      </c>
      <c r="H53" s="33">
        <f>H4*H28</f>
        <v>1335.84</v>
      </c>
      <c r="I53" s="33">
        <f>I4*I28</f>
        <v>2355.7200000000003</v>
      </c>
      <c r="J53" s="33">
        <f>J4*J28</f>
        <v>2889.04</v>
      </c>
      <c r="K53" s="33">
        <f>K4*K28</f>
        <v>2756.2799999999997</v>
      </c>
      <c r="L53" s="33">
        <f>L4*L28</f>
        <v>913.68</v>
      </c>
    </row>
    <row r="54" spans="1:12" x14ac:dyDescent="0.4">
      <c r="A54" s="33" t="s">
        <v>245</v>
      </c>
      <c r="B54" s="33">
        <f>B5*B29</f>
        <v>3139.2000000000003</v>
      </c>
      <c r="C54" s="33">
        <f>C5*C29</f>
        <v>3111.4</v>
      </c>
      <c r="D54" s="33">
        <f>D5*D29</f>
        <v>2668.48</v>
      </c>
      <c r="E54" s="33">
        <f>E5*E29</f>
        <v>3254.96</v>
      </c>
      <c r="F54" s="33">
        <f>F5*F29</f>
        <v>2066.58</v>
      </c>
      <c r="G54" s="33">
        <f>G5*G29</f>
        <v>1981.5600000000002</v>
      </c>
      <c r="H54" s="33">
        <f>H5*H29</f>
        <v>2360.2200000000003</v>
      </c>
      <c r="I54" s="33">
        <f>I5*I29</f>
        <v>2382.1</v>
      </c>
      <c r="J54" s="33">
        <f>J5*J29</f>
        <v>2487.2400000000002</v>
      </c>
      <c r="K54" s="33">
        <f>K5*K29</f>
        <v>3968.36</v>
      </c>
      <c r="L54" s="33">
        <f>L5*L29</f>
        <v>2833.98</v>
      </c>
    </row>
    <row r="55" spans="1:12" x14ac:dyDescent="0.4">
      <c r="A55" s="33" t="s">
        <v>246</v>
      </c>
      <c r="B55" s="33">
        <f>B6*B30</f>
        <v>2524.1</v>
      </c>
      <c r="C55" s="33">
        <f>C6*C30</f>
        <v>2952.9</v>
      </c>
      <c r="D55" s="33">
        <f>D6*D30</f>
        <v>2550.12</v>
      </c>
      <c r="E55" s="33">
        <f>E6*E30</f>
        <v>2924.56</v>
      </c>
      <c r="F55" s="33">
        <f>F6*F30</f>
        <v>2203.2000000000003</v>
      </c>
      <c r="G55" s="33">
        <f>G6*G30</f>
        <v>1993.54</v>
      </c>
      <c r="H55" s="33">
        <f>H6*H30</f>
        <v>1639.44</v>
      </c>
      <c r="I55" s="33">
        <f>I6*I30</f>
        <v>1794.24</v>
      </c>
      <c r="J55" s="33">
        <f>J6*J30</f>
        <v>2250</v>
      </c>
      <c r="K55" s="33">
        <f>K6*K30</f>
        <v>3303.14</v>
      </c>
      <c r="L55" s="33">
        <f>L6*L30</f>
        <v>2305.14</v>
      </c>
    </row>
    <row r="56" spans="1:12" x14ac:dyDescent="0.4">
      <c r="A56" s="33" t="s">
        <v>247</v>
      </c>
      <c r="B56" s="33">
        <f>B7*B31</f>
        <v>3027.7000000000003</v>
      </c>
      <c r="C56" s="33">
        <f>C7*C31</f>
        <v>1825.96</v>
      </c>
      <c r="D56" s="33">
        <f>D7*D31</f>
        <v>1928.16</v>
      </c>
      <c r="E56" s="33">
        <f>E7*E31</f>
        <v>3129.68</v>
      </c>
      <c r="F56" s="33">
        <f>F7*F31</f>
        <v>3219.46</v>
      </c>
      <c r="G56" s="33">
        <f>G7*G31</f>
        <v>3941.2800000000007</v>
      </c>
      <c r="H56" s="33">
        <f>H7*H31</f>
        <v>2304</v>
      </c>
      <c r="I56" s="33">
        <f>I7*I31</f>
        <v>3929.0400000000004</v>
      </c>
      <c r="J56" s="33">
        <f>J7*J31</f>
        <v>4328.38</v>
      </c>
      <c r="K56" s="33">
        <f>K7*K31</f>
        <v>2544.64</v>
      </c>
      <c r="L56" s="33">
        <f>L7*L31</f>
        <v>3576.0199999999995</v>
      </c>
    </row>
    <row r="57" spans="1:12" x14ac:dyDescent="0.4">
      <c r="A57" s="33" t="s">
        <v>248</v>
      </c>
      <c r="B57" s="33">
        <f>B8*B32</f>
        <v>1870.26</v>
      </c>
      <c r="C57" s="33">
        <f>C8*C32</f>
        <v>3671.9999999999995</v>
      </c>
      <c r="D57" s="33">
        <f>D8*D32</f>
        <v>2845.0399999999995</v>
      </c>
      <c r="E57" s="33">
        <f>E8*E32</f>
        <v>3993.7799999999993</v>
      </c>
      <c r="F57" s="33">
        <f>F8*F32</f>
        <v>2755.44</v>
      </c>
      <c r="G57" s="33">
        <f>G8*G32</f>
        <v>2216.96</v>
      </c>
      <c r="H57" s="33">
        <f>H8*H32</f>
        <v>3028.1</v>
      </c>
      <c r="I57" s="33">
        <f>I8*I32</f>
        <v>2630.16</v>
      </c>
      <c r="J57" s="33">
        <f>J8*J32</f>
        <v>2318.6999999999998</v>
      </c>
      <c r="K57" s="33">
        <f>K8*K32</f>
        <v>2531.5</v>
      </c>
      <c r="L57" s="33">
        <f>L8*L32</f>
        <v>2966.7</v>
      </c>
    </row>
    <row r="58" spans="1:12" x14ac:dyDescent="0.4">
      <c r="A58" s="41" t="s">
        <v>230</v>
      </c>
      <c r="B58" s="36">
        <f t="shared" ref="B58:L58" si="10">AVERAGE(B53:B57)</f>
        <v>2638.2840000000006</v>
      </c>
      <c r="C58" s="36">
        <f t="shared" si="10"/>
        <v>2849.9679999999998</v>
      </c>
      <c r="D58" s="36">
        <f t="shared" si="10"/>
        <v>2541.0160000000001</v>
      </c>
      <c r="E58" s="36">
        <f t="shared" si="10"/>
        <v>3144.2439999999997</v>
      </c>
      <c r="F58" s="36">
        <f t="shared" si="10"/>
        <v>2487.92</v>
      </c>
      <c r="G58" s="36">
        <f t="shared" si="10"/>
        <v>2323.6440000000002</v>
      </c>
      <c r="H58" s="36">
        <f t="shared" si="10"/>
        <v>2133.52</v>
      </c>
      <c r="I58" s="36">
        <f t="shared" si="10"/>
        <v>2618.252</v>
      </c>
      <c r="J58" s="36">
        <f t="shared" si="10"/>
        <v>2854.672</v>
      </c>
      <c r="K58" s="36">
        <f t="shared" si="10"/>
        <v>3020.7839999999997</v>
      </c>
      <c r="L58" s="36">
        <f t="shared" si="10"/>
        <v>2519.1040000000003</v>
      </c>
    </row>
    <row r="59" spans="1:12" x14ac:dyDescent="0.4">
      <c r="A59" s="41" t="s">
        <v>40</v>
      </c>
      <c r="B59" s="36">
        <f t="shared" ref="B59:L59" si="11">STDEVP(B53:B57)</f>
        <v>448.4476580204194</v>
      </c>
      <c r="C59" s="36">
        <f t="shared" si="11"/>
        <v>604.91991914301957</v>
      </c>
      <c r="D59" s="36">
        <f t="shared" si="11"/>
        <v>320.63309533483886</v>
      </c>
      <c r="E59" s="36">
        <f t="shared" si="11"/>
        <v>511.76643616399809</v>
      </c>
      <c r="F59" s="36">
        <f t="shared" si="11"/>
        <v>436.1558427901669</v>
      </c>
      <c r="G59" s="36">
        <f t="shared" si="11"/>
        <v>843.52153095460403</v>
      </c>
      <c r="H59" s="36">
        <f t="shared" si="11"/>
        <v>593.48767899595032</v>
      </c>
      <c r="I59" s="36">
        <f t="shared" si="11"/>
        <v>710.21033161733226</v>
      </c>
      <c r="J59" s="36">
        <f t="shared" si="11"/>
        <v>769.53192470228248</v>
      </c>
      <c r="K59" s="36">
        <f t="shared" si="11"/>
        <v>550.21804658153565</v>
      </c>
      <c r="L59" s="36">
        <f t="shared" si="11"/>
        <v>898.85786626362631</v>
      </c>
    </row>
    <row r="60" spans="1:12" x14ac:dyDescent="0.4">
      <c r="A60" s="41" t="s">
        <v>41</v>
      </c>
      <c r="B60" s="36">
        <f t="shared" ref="B60:L60" si="12">B59/SQRT(5)</f>
        <v>200.55188953684731</v>
      </c>
      <c r="C60" s="36">
        <f t="shared" si="12"/>
        <v>270.52841202949361</v>
      </c>
      <c r="D60" s="36">
        <f t="shared" si="12"/>
        <v>143.39147940097408</v>
      </c>
      <c r="E60" s="36">
        <f t="shared" si="12"/>
        <v>228.86890797310127</v>
      </c>
      <c r="F60" s="36">
        <f t="shared" si="12"/>
        <v>195.05482265250492</v>
      </c>
      <c r="G60" s="36">
        <f t="shared" si="12"/>
        <v>377.23429673983753</v>
      </c>
      <c r="H60" s="36">
        <f t="shared" si="12"/>
        <v>265.4157588087038</v>
      </c>
      <c r="I60" s="36">
        <f t="shared" si="12"/>
        <v>317.61571596380458</v>
      </c>
      <c r="J60" s="36">
        <f t="shared" si="12"/>
        <v>344.14513889811064</v>
      </c>
      <c r="K60" s="36">
        <f t="shared" si="12"/>
        <v>246.06499092069188</v>
      </c>
      <c r="L60" s="36">
        <f t="shared" si="12"/>
        <v>401.98145821517664</v>
      </c>
    </row>
    <row r="61" spans="1:12" x14ac:dyDescent="0.4">
      <c r="B61" s="42">
        <f t="shared" ref="B61:L61" si="13">TTEST(B53:B57,B65:B69,2,2)</f>
        <v>0.11256536769441193</v>
      </c>
      <c r="C61" s="42">
        <f t="shared" si="13"/>
        <v>2.5263295081466571E-2</v>
      </c>
      <c r="D61" s="42">
        <f t="shared" si="13"/>
        <v>0.30380350012707835</v>
      </c>
      <c r="E61" s="42">
        <f t="shared" si="13"/>
        <v>0.21579213639674885</v>
      </c>
      <c r="F61" s="42">
        <f t="shared" si="13"/>
        <v>0.8923018322658729</v>
      </c>
      <c r="G61" s="42">
        <f t="shared" si="13"/>
        <v>0.33618606767492809</v>
      </c>
      <c r="H61" s="42">
        <f t="shared" si="13"/>
        <v>0.18561199000601353</v>
      </c>
      <c r="I61" s="42">
        <f t="shared" si="13"/>
        <v>0.66685390378632814</v>
      </c>
      <c r="J61" s="42">
        <f t="shared" si="13"/>
        <v>0.31894841952587838</v>
      </c>
      <c r="K61" s="42">
        <f t="shared" si="13"/>
        <v>0.36982044692720878</v>
      </c>
      <c r="L61" s="42">
        <f t="shared" si="13"/>
        <v>0.28007166039828224</v>
      </c>
    </row>
    <row r="62" spans="1:12" x14ac:dyDescent="0.4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</row>
    <row r="63" spans="1:12" x14ac:dyDescent="0.4">
      <c r="A63" s="1" t="s">
        <v>259</v>
      </c>
      <c r="B63" s="36" t="s">
        <v>231</v>
      </c>
      <c r="C63" s="36" t="s">
        <v>232</v>
      </c>
      <c r="D63" s="36" t="s">
        <v>233</v>
      </c>
      <c r="E63" s="36" t="s">
        <v>234</v>
      </c>
      <c r="F63" s="36" t="s">
        <v>235</v>
      </c>
      <c r="G63" s="36" t="s">
        <v>236</v>
      </c>
      <c r="H63" s="36" t="s">
        <v>237</v>
      </c>
      <c r="I63" s="36" t="s">
        <v>238</v>
      </c>
      <c r="J63" s="36" t="s">
        <v>239</v>
      </c>
      <c r="K63" s="36" t="s">
        <v>255</v>
      </c>
      <c r="L63" s="36" t="s">
        <v>256</v>
      </c>
    </row>
    <row r="64" spans="1:12" x14ac:dyDescent="0.4">
      <c r="B64" s="36" t="s">
        <v>90</v>
      </c>
      <c r="C64" s="36" t="s">
        <v>90</v>
      </c>
      <c r="D64" s="36" t="s">
        <v>90</v>
      </c>
      <c r="E64" s="36" t="s">
        <v>90</v>
      </c>
      <c r="F64" s="36" t="s">
        <v>90</v>
      </c>
      <c r="G64" s="36" t="s">
        <v>90</v>
      </c>
      <c r="H64" s="36" t="s">
        <v>90</v>
      </c>
      <c r="I64" s="36" t="s">
        <v>90</v>
      </c>
      <c r="J64" s="36" t="s">
        <v>90</v>
      </c>
      <c r="K64" s="36" t="s">
        <v>258</v>
      </c>
      <c r="L64" s="36" t="s">
        <v>258</v>
      </c>
    </row>
    <row r="65" spans="1:12" x14ac:dyDescent="0.4">
      <c r="A65" s="39" t="s">
        <v>249</v>
      </c>
      <c r="B65" s="33">
        <f>B15*B40</f>
        <v>843.75999999999988</v>
      </c>
      <c r="C65" s="33">
        <f>C15*C40</f>
        <v>1934.4</v>
      </c>
      <c r="D65" s="33">
        <f>D15*D40</f>
        <v>1443.1999999999998</v>
      </c>
      <c r="E65" s="33">
        <f>E15*E40</f>
        <v>3159.5200000000004</v>
      </c>
      <c r="F65" s="33">
        <f>F15*F40</f>
        <v>1815.26</v>
      </c>
      <c r="G65" s="33">
        <f>G15*G40</f>
        <v>1946.8799999999999</v>
      </c>
      <c r="H65" s="33">
        <f>H15*H40</f>
        <v>2364.1</v>
      </c>
      <c r="I65" s="33">
        <f>I15*I40</f>
        <v>3211.26</v>
      </c>
      <c r="J65" s="33">
        <f>J15*J40</f>
        <v>3581.6</v>
      </c>
      <c r="K65" s="33">
        <f>K15*K40</f>
        <v>3032.1200000000003</v>
      </c>
      <c r="L65" s="33">
        <f>L15*L40</f>
        <v>1498.1599999999999</v>
      </c>
    </row>
    <row r="66" spans="1:12" x14ac:dyDescent="0.4">
      <c r="A66" s="39" t="s">
        <v>250</v>
      </c>
      <c r="B66" s="33">
        <f>B16*B41</f>
        <v>1637.28</v>
      </c>
      <c r="C66" s="33">
        <f>C16*C41</f>
        <v>2218.3199999999997</v>
      </c>
      <c r="D66" s="33">
        <f>D16*D41</f>
        <v>2287.52</v>
      </c>
      <c r="E66" s="33">
        <f>E16*E41</f>
        <v>1352.4</v>
      </c>
      <c r="F66" s="33">
        <f>F16*F41</f>
        <v>3159.86</v>
      </c>
      <c r="G66" s="33">
        <f>G16*G41</f>
        <v>2673.3599999999997</v>
      </c>
      <c r="H66" s="33">
        <f>H16*H41</f>
        <v>2619</v>
      </c>
      <c r="I66" s="33">
        <f>I16*I41</f>
        <v>2711.36</v>
      </c>
      <c r="J66" s="33">
        <f>J16*J41</f>
        <v>3546.2200000000003</v>
      </c>
      <c r="K66" s="33">
        <f>K16*K41</f>
        <v>2298.1</v>
      </c>
      <c r="L66" s="33">
        <f>L16*L41</f>
        <v>2766.6000000000004</v>
      </c>
    </row>
    <row r="67" spans="1:12" x14ac:dyDescent="0.4">
      <c r="A67" s="39" t="s">
        <v>251</v>
      </c>
      <c r="B67" s="33">
        <f>B17*B42</f>
        <v>2294.1400000000003</v>
      </c>
      <c r="C67" s="33">
        <f>C17*C42</f>
        <v>1904.4200000000003</v>
      </c>
      <c r="D67" s="33">
        <f>D17*D42</f>
        <v>814.38</v>
      </c>
      <c r="E67" s="33">
        <f>E17*E42</f>
        <v>3211.8</v>
      </c>
      <c r="F67" s="33">
        <f>F17*F42</f>
        <v>2057</v>
      </c>
      <c r="G67" s="33">
        <f>G17*G42</f>
        <v>2468.48</v>
      </c>
      <c r="H67" s="33">
        <f>H17*H42</f>
        <v>2861.6</v>
      </c>
      <c r="I67" s="33">
        <f>I17*I42</f>
        <v>2691.7799999999997</v>
      </c>
      <c r="J67" s="33">
        <f>J17*J42</f>
        <v>2241.3000000000002</v>
      </c>
      <c r="K67" s="33">
        <f>K17*K42</f>
        <v>2976</v>
      </c>
      <c r="L67" s="33">
        <f>L17*L42</f>
        <v>3354.9999999999995</v>
      </c>
    </row>
    <row r="68" spans="1:12" x14ac:dyDescent="0.4">
      <c r="A68" s="39" t="s">
        <v>252</v>
      </c>
      <c r="B68" s="33">
        <f>B18*B43</f>
        <v>2992.64</v>
      </c>
      <c r="C68" s="33">
        <f>C18*C43</f>
        <v>1789.7600000000002</v>
      </c>
      <c r="D68" s="33">
        <f>D18*D43</f>
        <v>3748.5</v>
      </c>
      <c r="E68" s="33">
        <f>E18*E43</f>
        <v>1364.8799999999999</v>
      </c>
      <c r="F68" s="33">
        <f>F18*F43</f>
        <v>2101.2000000000003</v>
      </c>
      <c r="G68" s="33">
        <f>G18*G43</f>
        <v>3599.76</v>
      </c>
      <c r="H68" s="33">
        <f>H18*H43</f>
        <v>3453.96</v>
      </c>
      <c r="I68" s="33">
        <f>I18*I43</f>
        <v>3451.2000000000003</v>
      </c>
      <c r="J68" s="33">
        <f>J18*J43</f>
        <v>4536</v>
      </c>
      <c r="K68" s="33">
        <f>K18*K43</f>
        <v>4228</v>
      </c>
      <c r="L68" s="33">
        <f>L18*L43</f>
        <v>8280.4</v>
      </c>
    </row>
    <row r="69" spans="1:12" x14ac:dyDescent="0.4">
      <c r="A69" s="39" t="s">
        <v>253</v>
      </c>
      <c r="B69" s="33">
        <f>B19*B44</f>
        <v>1640.16</v>
      </c>
      <c r="C69" s="33">
        <f>C19*C44</f>
        <v>2118.96</v>
      </c>
      <c r="D69" s="33">
        <f>D19*D44</f>
        <v>1501.74</v>
      </c>
      <c r="E69" s="33">
        <f>E19*E44</f>
        <v>3173.46</v>
      </c>
      <c r="F69" s="33">
        <f>F19*F44</f>
        <v>3059</v>
      </c>
      <c r="G69" s="33">
        <f>G19*G44</f>
        <v>3686.8</v>
      </c>
      <c r="H69" s="33">
        <f>H19*H44</f>
        <v>2096.2000000000003</v>
      </c>
      <c r="I69" s="33">
        <f>I19*I44</f>
        <v>1996.8000000000002</v>
      </c>
      <c r="J69" s="33">
        <f>J19*J44</f>
        <v>3201.24</v>
      </c>
      <c r="K69" s="33">
        <f>K19*K44</f>
        <v>5722.2</v>
      </c>
      <c r="L69" s="33">
        <f>L19*L44</f>
        <v>3856.4</v>
      </c>
    </row>
    <row r="70" spans="1:12" x14ac:dyDescent="0.4">
      <c r="A70" s="41" t="s">
        <v>230</v>
      </c>
      <c r="B70" s="36">
        <f t="shared" ref="B70:L70" si="14">AVERAGE(B65:B69)</f>
        <v>1881.596</v>
      </c>
      <c r="C70" s="36">
        <f t="shared" si="14"/>
        <v>1993.172</v>
      </c>
      <c r="D70" s="36">
        <f t="shared" si="14"/>
        <v>1959.0679999999998</v>
      </c>
      <c r="E70" s="36">
        <f t="shared" si="14"/>
        <v>2452.4120000000003</v>
      </c>
      <c r="F70" s="36">
        <f t="shared" si="14"/>
        <v>2438.4639999999999</v>
      </c>
      <c r="G70" s="36">
        <f t="shared" si="14"/>
        <v>2875.0559999999996</v>
      </c>
      <c r="H70" s="36">
        <f t="shared" si="14"/>
        <v>2678.9720000000002</v>
      </c>
      <c r="I70" s="36">
        <f t="shared" si="14"/>
        <v>2812.4800000000005</v>
      </c>
      <c r="J70" s="36">
        <f t="shared" si="14"/>
        <v>3421.2719999999999</v>
      </c>
      <c r="K70" s="36">
        <f t="shared" si="14"/>
        <v>3651.2840000000006</v>
      </c>
      <c r="L70" s="36">
        <f t="shared" si="14"/>
        <v>3951.3120000000004</v>
      </c>
    </row>
    <row r="71" spans="1:12" x14ac:dyDescent="0.4">
      <c r="A71" s="41" t="s">
        <v>40</v>
      </c>
      <c r="B71" s="36">
        <f t="shared" ref="B71:L71" si="15">STDEVP(B65:B69)</f>
        <v>721.06817080217877</v>
      </c>
      <c r="C71" s="36">
        <f t="shared" si="15"/>
        <v>154.41615853271298</v>
      </c>
      <c r="D71" s="36">
        <f t="shared" si="15"/>
        <v>1009.5074947002628</v>
      </c>
      <c r="E71" s="36">
        <f t="shared" si="15"/>
        <v>893.23393662354738</v>
      </c>
      <c r="F71" s="36">
        <f t="shared" si="15"/>
        <v>557.33690542076999</v>
      </c>
      <c r="G71" s="36">
        <f t="shared" si="15"/>
        <v>671.0618773734667</v>
      </c>
      <c r="H71" s="36">
        <f t="shared" si="15"/>
        <v>463.9662935343469</v>
      </c>
      <c r="I71" s="36">
        <f t="shared" si="15"/>
        <v>501.42124677759648</v>
      </c>
      <c r="J71" s="36">
        <f>STDEVP(J65:J69)</f>
        <v>738.19829125784236</v>
      </c>
      <c r="K71" s="36">
        <f t="shared" si="15"/>
        <v>1207.6236086728334</v>
      </c>
      <c r="L71" s="36">
        <f t="shared" si="15"/>
        <v>2303.3495808877997</v>
      </c>
    </row>
    <row r="72" spans="1:12" x14ac:dyDescent="0.4">
      <c r="A72" s="41" t="s">
        <v>41</v>
      </c>
      <c r="B72" s="36">
        <f t="shared" ref="B72:L72" si="16">B71/SQRT(5)</f>
        <v>322.47148926502013</v>
      </c>
      <c r="C72" s="36">
        <f t="shared" si="16"/>
        <v>69.05700546070608</v>
      </c>
      <c r="D72" s="36">
        <f t="shared" si="16"/>
        <v>451.46547638905923</v>
      </c>
      <c r="E72" s="36">
        <f t="shared" si="16"/>
        <v>399.46636041999818</v>
      </c>
      <c r="F72" s="36">
        <f t="shared" si="16"/>
        <v>249.24864137804255</v>
      </c>
      <c r="G72" s="36">
        <f t="shared" si="16"/>
        <v>300.10799498313992</v>
      </c>
      <c r="H72" s="36">
        <f t="shared" si="16"/>
        <v>207.49203432228416</v>
      </c>
      <c r="I72" s="36">
        <f t="shared" si="16"/>
        <v>224.2423986314806</v>
      </c>
      <c r="J72" s="36">
        <f t="shared" si="16"/>
        <v>330.13231202534485</v>
      </c>
      <c r="K72" s="36">
        <f t="shared" si="16"/>
        <v>540.06569604521201</v>
      </c>
      <c r="L72" s="36">
        <f t="shared" si="16"/>
        <v>1030.0892477621539</v>
      </c>
    </row>
  </sheetData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EF25A-1B0E-4635-87C5-5A3C0504CC11}">
  <dimension ref="A1:O52"/>
  <sheetViews>
    <sheetView zoomScale="70" zoomScaleNormal="70" workbookViewId="0">
      <selection activeCell="C1" sqref="C1"/>
    </sheetView>
  </sheetViews>
  <sheetFormatPr defaultRowHeight="18.75" x14ac:dyDescent="0.4"/>
  <sheetData>
    <row r="1" spans="1:13" x14ac:dyDescent="0.4">
      <c r="A1" s="15" t="s">
        <v>264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x14ac:dyDescent="0.2">
      <c r="A2" s="9" t="s">
        <v>263</v>
      </c>
      <c r="B2" s="11"/>
      <c r="C2" s="63" t="s">
        <v>305</v>
      </c>
      <c r="D2" s="63" t="s">
        <v>304</v>
      </c>
      <c r="E2" s="63" t="s">
        <v>303</v>
      </c>
      <c r="F2" s="9"/>
      <c r="G2" s="9"/>
      <c r="H2" s="9"/>
      <c r="I2" s="9"/>
      <c r="J2" s="9"/>
      <c r="K2" s="9"/>
    </row>
    <row r="3" spans="1:13" x14ac:dyDescent="0.2">
      <c r="A3" s="9"/>
      <c r="B3" s="11">
        <v>1</v>
      </c>
      <c r="C3" s="67">
        <v>52.45</v>
      </c>
      <c r="D3" s="67">
        <v>31.9</v>
      </c>
      <c r="E3" s="67">
        <f>C3/(D3*1000)*100</f>
        <v>0.16442006269592477</v>
      </c>
      <c r="F3" s="9"/>
      <c r="G3" s="9"/>
      <c r="H3" s="9"/>
      <c r="I3" s="9"/>
      <c r="J3" s="9"/>
      <c r="K3" s="9"/>
    </row>
    <row r="4" spans="1:13" x14ac:dyDescent="0.2">
      <c r="A4" s="9"/>
      <c r="B4" s="11">
        <v>2</v>
      </c>
      <c r="C4" s="67">
        <v>53.7</v>
      </c>
      <c r="D4" s="67">
        <v>33</v>
      </c>
      <c r="E4" s="67">
        <f t="shared" ref="E4:E7" si="0">C4/(D4*1000)*100</f>
        <v>0.16272727272727275</v>
      </c>
      <c r="F4" s="9"/>
      <c r="G4" s="9"/>
      <c r="H4" s="9"/>
      <c r="I4" s="9"/>
      <c r="J4" s="9"/>
      <c r="K4" s="9"/>
    </row>
    <row r="5" spans="1:13" x14ac:dyDescent="0.2">
      <c r="A5" s="9"/>
      <c r="B5" s="11">
        <v>3</v>
      </c>
      <c r="C5" s="67">
        <v>50.85</v>
      </c>
      <c r="D5" s="67">
        <v>32.299999999999997</v>
      </c>
      <c r="E5" s="67">
        <f t="shared" si="0"/>
        <v>0.15743034055727556</v>
      </c>
      <c r="F5" s="9"/>
      <c r="G5" s="9"/>
      <c r="H5" s="9"/>
      <c r="I5" s="9"/>
      <c r="J5" s="9"/>
      <c r="K5" s="9"/>
    </row>
    <row r="6" spans="1:13" x14ac:dyDescent="0.2">
      <c r="A6" s="9"/>
      <c r="B6" s="11">
        <v>4</v>
      </c>
      <c r="C6" s="67">
        <v>51.05</v>
      </c>
      <c r="D6" s="67">
        <v>29.7</v>
      </c>
      <c r="E6" s="67">
        <f t="shared" si="0"/>
        <v>0.17188552188552186</v>
      </c>
      <c r="F6" s="9"/>
      <c r="G6" s="9"/>
      <c r="H6" s="9"/>
      <c r="I6" s="9"/>
      <c r="J6" s="9"/>
      <c r="K6" s="9"/>
    </row>
    <row r="7" spans="1:13" x14ac:dyDescent="0.2">
      <c r="A7" s="9"/>
      <c r="B7" s="11">
        <v>5</v>
      </c>
      <c r="C7" s="67">
        <v>56.8</v>
      </c>
      <c r="D7" s="67">
        <v>32.6</v>
      </c>
      <c r="E7" s="67">
        <f t="shared" si="0"/>
        <v>0.17423312883435582</v>
      </c>
      <c r="F7" s="9"/>
      <c r="G7" s="9"/>
      <c r="H7" s="9"/>
      <c r="I7" s="9"/>
      <c r="J7" s="9"/>
      <c r="K7" s="9"/>
    </row>
    <row r="8" spans="1:13" x14ac:dyDescent="0.4">
      <c r="A8" s="9"/>
      <c r="B8" s="13" t="s">
        <v>230</v>
      </c>
      <c r="C8" s="67">
        <f t="shared" ref="C8:E8" si="1">AVERAGE(C3:C7)</f>
        <v>52.970000000000006</v>
      </c>
      <c r="D8" s="67">
        <f t="shared" si="1"/>
        <v>31.9</v>
      </c>
      <c r="E8" s="67">
        <f t="shared" si="1"/>
        <v>0.16613926534007015</v>
      </c>
      <c r="F8" s="9"/>
      <c r="G8" s="9"/>
      <c r="H8" s="9"/>
      <c r="I8" s="9"/>
      <c r="J8" s="9"/>
      <c r="K8" s="9"/>
    </row>
    <row r="9" spans="1:13" x14ac:dyDescent="0.4">
      <c r="A9" s="9"/>
      <c r="B9" s="13" t="s">
        <v>40</v>
      </c>
      <c r="C9" s="67">
        <f t="shared" ref="C9:D9" si="2">STDEVP(C3:C7)</f>
        <v>2.1749942528659694</v>
      </c>
      <c r="D9" s="67">
        <f t="shared" ref="D9:E9" si="3">STDEVP(D3:D7)</f>
        <v>1.1575836902790229</v>
      </c>
      <c r="E9" s="67">
        <f t="shared" si="3"/>
        <v>6.1477282429214649E-3</v>
      </c>
      <c r="F9" s="9"/>
      <c r="G9" s="9"/>
      <c r="H9" s="9"/>
      <c r="I9" s="9"/>
      <c r="J9" s="9"/>
      <c r="K9" s="9"/>
    </row>
    <row r="10" spans="1:13" x14ac:dyDescent="0.4">
      <c r="A10" s="9"/>
      <c r="B10" s="13"/>
      <c r="C10" s="67"/>
      <c r="D10" s="67"/>
      <c r="E10" s="67"/>
      <c r="F10" s="9"/>
      <c r="G10" s="9"/>
      <c r="H10" s="9"/>
      <c r="I10" s="9"/>
      <c r="J10" s="9"/>
      <c r="K10" s="9"/>
    </row>
    <row r="11" spans="1:13" x14ac:dyDescent="0.4">
      <c r="A11" s="9"/>
      <c r="B11" s="13"/>
      <c r="C11" s="67"/>
      <c r="D11" s="67"/>
      <c r="E11" s="67"/>
      <c r="F11" s="9"/>
      <c r="G11" s="9"/>
      <c r="H11" s="9"/>
      <c r="I11" s="9"/>
      <c r="J11" s="9"/>
      <c r="K11" s="9"/>
    </row>
    <row r="12" spans="1:13" x14ac:dyDescent="0.2">
      <c r="A12" s="9" t="s">
        <v>90</v>
      </c>
      <c r="B12" s="11"/>
      <c r="C12" s="63" t="s">
        <v>305</v>
      </c>
      <c r="D12" s="63" t="s">
        <v>304</v>
      </c>
      <c r="E12" s="63" t="s">
        <v>303</v>
      </c>
      <c r="F12" s="9"/>
      <c r="G12" s="9"/>
      <c r="H12" s="9"/>
      <c r="I12" s="9"/>
      <c r="J12" s="9"/>
      <c r="K12" s="9"/>
    </row>
    <row r="13" spans="1:13" x14ac:dyDescent="0.2">
      <c r="A13" s="9"/>
      <c r="B13" s="11">
        <v>1</v>
      </c>
      <c r="C13" s="67">
        <v>54.55</v>
      </c>
      <c r="D13" s="67">
        <v>34.1</v>
      </c>
      <c r="E13" s="67">
        <f>C13/(D13*1000)*100</f>
        <v>0.15997067448680352</v>
      </c>
      <c r="F13" s="9"/>
      <c r="G13" s="9"/>
      <c r="H13" s="9"/>
      <c r="I13" s="9"/>
      <c r="J13" s="9"/>
      <c r="K13" s="9"/>
    </row>
    <row r="14" spans="1:13" x14ac:dyDescent="0.2">
      <c r="A14" s="9"/>
      <c r="B14" s="11">
        <v>2</v>
      </c>
      <c r="C14" s="67">
        <v>48.849999999999994</v>
      </c>
      <c r="D14" s="67">
        <v>29.5</v>
      </c>
      <c r="E14" s="67">
        <f t="shared" ref="E14:E17" si="4">C14/(D14*1000)*100</f>
        <v>0.16559322033898302</v>
      </c>
      <c r="F14" s="9"/>
      <c r="G14" s="9"/>
      <c r="H14" s="9"/>
      <c r="I14" s="9"/>
      <c r="J14" s="9"/>
      <c r="K14" s="9"/>
    </row>
    <row r="15" spans="1:13" x14ac:dyDescent="0.2">
      <c r="A15" s="9"/>
      <c r="B15" s="11">
        <v>3</v>
      </c>
      <c r="C15" s="67">
        <v>54.150000000000006</v>
      </c>
      <c r="D15" s="67">
        <v>32.299999999999997</v>
      </c>
      <c r="E15" s="67">
        <f t="shared" si="4"/>
        <v>0.16764705882352945</v>
      </c>
      <c r="F15" s="9"/>
      <c r="G15" s="9"/>
      <c r="H15" s="9"/>
      <c r="I15" s="9"/>
      <c r="J15" s="9"/>
      <c r="K15" s="9"/>
    </row>
    <row r="16" spans="1:13" x14ac:dyDescent="0.2">
      <c r="A16" s="9"/>
      <c r="B16" s="11">
        <v>4</v>
      </c>
      <c r="C16" s="67">
        <v>42.55</v>
      </c>
      <c r="D16" s="67">
        <v>25.2</v>
      </c>
      <c r="E16" s="67">
        <f t="shared" si="4"/>
        <v>0.16884920634920633</v>
      </c>
      <c r="F16" s="9"/>
      <c r="G16" s="9"/>
      <c r="H16" s="9"/>
      <c r="I16" s="9"/>
      <c r="J16" s="9"/>
      <c r="K16" s="9"/>
    </row>
    <row r="17" spans="1:15" x14ac:dyDescent="0.2">
      <c r="A17" s="9"/>
      <c r="B17" s="11">
        <v>5</v>
      </c>
      <c r="C17" s="67">
        <v>45.65</v>
      </c>
      <c r="D17" s="67">
        <v>25.6</v>
      </c>
      <c r="E17" s="67">
        <f t="shared" si="4"/>
        <v>0.17832031249999999</v>
      </c>
      <c r="F17" s="9"/>
      <c r="G17" s="9"/>
      <c r="H17" s="9"/>
      <c r="I17" s="9"/>
      <c r="J17" s="9"/>
      <c r="K17" s="9"/>
    </row>
    <row r="18" spans="1:15" x14ac:dyDescent="0.4">
      <c r="A18" s="9"/>
      <c r="B18" s="13" t="s">
        <v>230</v>
      </c>
      <c r="C18" s="67">
        <f t="shared" ref="C18" si="5">AVERAGE(C13:C17)</f>
        <v>49.150000000000006</v>
      </c>
      <c r="D18" s="67">
        <f t="shared" ref="C18:E18" si="6">AVERAGE(D13:D17)</f>
        <v>29.340000000000003</v>
      </c>
      <c r="E18" s="67">
        <f t="shared" si="6"/>
        <v>0.16807609449970445</v>
      </c>
      <c r="F18" s="9"/>
      <c r="G18" s="9"/>
      <c r="H18" s="9"/>
      <c r="I18" s="9"/>
      <c r="J18" s="9"/>
      <c r="K18" s="9"/>
    </row>
    <row r="19" spans="1:15" x14ac:dyDescent="0.4">
      <c r="A19" s="9"/>
      <c r="B19" s="13" t="s">
        <v>40</v>
      </c>
      <c r="C19" s="67">
        <f t="shared" ref="C19:E19" si="7">STDEVP(C13:C17)</f>
        <v>4.691694789732173</v>
      </c>
      <c r="D19" s="67">
        <f t="shared" si="7"/>
        <v>3.5375697872974508</v>
      </c>
      <c r="E19" s="67">
        <f t="shared" si="7"/>
        <v>5.9596690120234603E-3</v>
      </c>
      <c r="F19" s="9"/>
      <c r="G19" s="9"/>
      <c r="H19" s="9"/>
      <c r="I19" s="9"/>
      <c r="J19" s="9"/>
      <c r="K19" s="9"/>
    </row>
    <row r="20" spans="1:15" x14ac:dyDescent="0.4">
      <c r="A20" s="9"/>
      <c r="B20" s="13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5" x14ac:dyDescent="0.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3" spans="1:15" x14ac:dyDescent="0.4">
      <c r="A23" s="1" t="s">
        <v>0</v>
      </c>
      <c r="B23" s="45"/>
    </row>
    <row r="24" spans="1:15" x14ac:dyDescent="0.4">
      <c r="B24" t="s">
        <v>28</v>
      </c>
      <c r="C24" t="s">
        <v>29</v>
      </c>
      <c r="D24" t="s">
        <v>30</v>
      </c>
    </row>
    <row r="25" spans="1:15" x14ac:dyDescent="0.4">
      <c r="A25" t="s">
        <v>265</v>
      </c>
      <c r="B25">
        <v>6144453</v>
      </c>
      <c r="C25">
        <v>2127</v>
      </c>
      <c r="D25">
        <f>B25/C25</f>
        <v>2888.7884344146687</v>
      </c>
      <c r="F25" s="2" t="s">
        <v>266</v>
      </c>
      <c r="G25" t="s">
        <v>3</v>
      </c>
      <c r="H25">
        <f>AVERAGE(D25:D29)</f>
        <v>2707.3157729468553</v>
      </c>
    </row>
    <row r="26" spans="1:15" x14ac:dyDescent="0.4">
      <c r="A26" t="s">
        <v>267</v>
      </c>
      <c r="B26">
        <v>6423598</v>
      </c>
      <c r="C26">
        <v>2459</v>
      </c>
      <c r="D26">
        <f t="shared" ref="D26:D33" si="8">B26/C26</f>
        <v>2612.2806018706792</v>
      </c>
      <c r="F26" s="2"/>
      <c r="G26" t="s">
        <v>5</v>
      </c>
      <c r="H26">
        <f>STDEVP(D25:D29)</f>
        <v>179.99388712503173</v>
      </c>
    </row>
    <row r="27" spans="1:15" x14ac:dyDescent="0.4">
      <c r="A27" t="s">
        <v>268</v>
      </c>
      <c r="B27">
        <v>6428090</v>
      </c>
      <c r="C27">
        <v>2184</v>
      </c>
      <c r="D27">
        <f t="shared" si="8"/>
        <v>2943.2646520146518</v>
      </c>
      <c r="F27" s="2"/>
    </row>
    <row r="28" spans="1:15" x14ac:dyDescent="0.4">
      <c r="A28" t="s">
        <v>269</v>
      </c>
      <c r="B28">
        <v>6394062</v>
      </c>
      <c r="C28">
        <v>2436</v>
      </c>
      <c r="D28">
        <f t="shared" si="8"/>
        <v>2624.8201970443351</v>
      </c>
      <c r="F28" s="2" t="s">
        <v>32</v>
      </c>
      <c r="G28" t="s">
        <v>3</v>
      </c>
      <c r="H28">
        <f>AVERAGE(D30:D34)</f>
        <v>2435.6663914137989</v>
      </c>
    </row>
    <row r="29" spans="1:15" x14ac:dyDescent="0.4">
      <c r="A29" t="s">
        <v>270</v>
      </c>
      <c r="B29">
        <v>5985973</v>
      </c>
      <c r="C29">
        <v>2426</v>
      </c>
      <c r="D29">
        <f t="shared" si="8"/>
        <v>2467.4249793899421</v>
      </c>
      <c r="F29" s="2"/>
      <c r="G29" t="s">
        <v>5</v>
      </c>
      <c r="H29">
        <f>STDEVP(D30:D34)</f>
        <v>193.39623906598874</v>
      </c>
    </row>
    <row r="30" spans="1:15" x14ac:dyDescent="0.4">
      <c r="A30" s="50">
        <v>33298</v>
      </c>
      <c r="B30">
        <v>6114362</v>
      </c>
      <c r="C30">
        <v>2586</v>
      </c>
      <c r="D30">
        <f t="shared" si="8"/>
        <v>2364.4091260634186</v>
      </c>
      <c r="F30" s="2"/>
    </row>
    <row r="31" spans="1:15" x14ac:dyDescent="0.4">
      <c r="A31" s="50">
        <v>33299</v>
      </c>
      <c r="B31">
        <v>6174416</v>
      </c>
      <c r="C31">
        <v>2445</v>
      </c>
      <c r="D31">
        <f t="shared" si="8"/>
        <v>2525.3235173824132</v>
      </c>
      <c r="E31" s="48"/>
      <c r="F31" s="2"/>
    </row>
    <row r="32" spans="1:15" x14ac:dyDescent="0.4">
      <c r="A32" s="50">
        <v>33300</v>
      </c>
      <c r="B32">
        <v>6492606</v>
      </c>
      <c r="C32">
        <v>2344</v>
      </c>
      <c r="D32">
        <f t="shared" si="8"/>
        <v>2769.8831058020478</v>
      </c>
      <c r="E32" s="48"/>
      <c r="F32" s="2"/>
    </row>
    <row r="33" spans="1:8" x14ac:dyDescent="0.4">
      <c r="A33" s="50">
        <v>33301</v>
      </c>
      <c r="B33">
        <v>6210379</v>
      </c>
      <c r="C33">
        <v>2753</v>
      </c>
      <c r="D33">
        <f t="shared" si="8"/>
        <v>2255.858699600436</v>
      </c>
      <c r="E33" s="49"/>
      <c r="F33" s="2"/>
    </row>
    <row r="34" spans="1:8" x14ac:dyDescent="0.4">
      <c r="A34" s="50">
        <v>33302</v>
      </c>
      <c r="B34">
        <v>6193441</v>
      </c>
      <c r="C34">
        <v>2737</v>
      </c>
      <c r="D34">
        <f>B34/C34</f>
        <v>2262.8575082206794</v>
      </c>
      <c r="E34" s="49"/>
      <c r="F34" s="2"/>
    </row>
    <row r="35" spans="1:8" x14ac:dyDescent="0.4">
      <c r="B35" s="45"/>
      <c r="E35" s="48"/>
    </row>
    <row r="36" spans="1:8" x14ac:dyDescent="0.4">
      <c r="B36" s="45"/>
      <c r="E36" s="49"/>
      <c r="G36" s="2"/>
      <c r="H36" s="2"/>
    </row>
    <row r="37" spans="1:8" x14ac:dyDescent="0.4">
      <c r="B37" s="45"/>
      <c r="G37" s="2"/>
    </row>
    <row r="38" spans="1:8" x14ac:dyDescent="0.4">
      <c r="A38" s="1" t="s">
        <v>276</v>
      </c>
    </row>
    <row r="39" spans="1:8" x14ac:dyDescent="0.4">
      <c r="B39" t="s">
        <v>27</v>
      </c>
      <c r="C39" t="s">
        <v>26</v>
      </c>
    </row>
    <row r="40" spans="1:8" x14ac:dyDescent="0.4">
      <c r="A40" t="s">
        <v>265</v>
      </c>
      <c r="B40">
        <v>2122</v>
      </c>
      <c r="C40">
        <v>2127</v>
      </c>
      <c r="D40">
        <f>B40/C40</f>
        <v>0.99764927127409497</v>
      </c>
      <c r="F40" s="2" t="s">
        <v>266</v>
      </c>
      <c r="G40" t="s">
        <v>3</v>
      </c>
      <c r="H40">
        <f>AVERAGE(D40:D44)</f>
        <v>0.97432936736752951</v>
      </c>
    </row>
    <row r="41" spans="1:8" x14ac:dyDescent="0.4">
      <c r="A41" t="s">
        <v>267</v>
      </c>
      <c r="B41">
        <v>2015</v>
      </c>
      <c r="C41">
        <v>2459</v>
      </c>
      <c r="D41">
        <f t="shared" ref="D41:D49" si="9">B41/C41</f>
        <v>0.81943879625864169</v>
      </c>
      <c r="F41" s="2"/>
      <c r="G41" t="s">
        <v>5</v>
      </c>
      <c r="H41">
        <f>STDEVP(D40:D44)</f>
        <v>8.0766808445907529E-2</v>
      </c>
    </row>
    <row r="42" spans="1:8" x14ac:dyDescent="0.4">
      <c r="A42" t="s">
        <v>268</v>
      </c>
      <c r="B42">
        <v>2263</v>
      </c>
      <c r="C42">
        <v>2184</v>
      </c>
      <c r="D42">
        <f t="shared" si="9"/>
        <v>1.0361721611721613</v>
      </c>
      <c r="F42" s="2"/>
    </row>
    <row r="43" spans="1:8" x14ac:dyDescent="0.4">
      <c r="A43" t="s">
        <v>269</v>
      </c>
      <c r="B43">
        <v>2532</v>
      </c>
      <c r="C43">
        <v>2436</v>
      </c>
      <c r="D43">
        <f t="shared" si="9"/>
        <v>1.0394088669950738</v>
      </c>
      <c r="F43" s="2" t="s">
        <v>32</v>
      </c>
      <c r="G43" t="s">
        <v>3</v>
      </c>
      <c r="H43">
        <f>AVERAGE(D45:D49)</f>
        <v>0.94175606256787425</v>
      </c>
    </row>
    <row r="44" spans="1:8" x14ac:dyDescent="0.4">
      <c r="A44" t="s">
        <v>270</v>
      </c>
      <c r="B44">
        <v>2375</v>
      </c>
      <c r="C44">
        <v>2426</v>
      </c>
      <c r="D44">
        <f t="shared" si="9"/>
        <v>0.97897774113767522</v>
      </c>
      <c r="F44" s="2"/>
      <c r="G44" t="s">
        <v>5</v>
      </c>
      <c r="H44">
        <f>STDEVP(D45:D49)</f>
        <v>8.703541274193638E-2</v>
      </c>
    </row>
    <row r="45" spans="1:8" x14ac:dyDescent="0.4">
      <c r="A45" s="47" t="s">
        <v>271</v>
      </c>
      <c r="B45">
        <v>2204</v>
      </c>
      <c r="C45">
        <v>2586</v>
      </c>
      <c r="D45">
        <f t="shared" si="9"/>
        <v>0.85228151585460166</v>
      </c>
      <c r="F45" s="2"/>
    </row>
    <row r="46" spans="1:8" x14ac:dyDescent="0.4">
      <c r="A46" s="47" t="s">
        <v>272</v>
      </c>
      <c r="B46">
        <v>2021</v>
      </c>
      <c r="C46">
        <v>2445</v>
      </c>
      <c r="D46">
        <f t="shared" si="9"/>
        <v>0.82658486707566459</v>
      </c>
      <c r="E46" s="48"/>
      <c r="F46" s="2"/>
    </row>
    <row r="47" spans="1:8" x14ac:dyDescent="0.4">
      <c r="A47" s="47" t="s">
        <v>273</v>
      </c>
      <c r="B47">
        <v>2348</v>
      </c>
      <c r="C47">
        <v>2344</v>
      </c>
      <c r="D47">
        <f t="shared" si="9"/>
        <v>1.0017064846416381</v>
      </c>
      <c r="E47" s="48"/>
      <c r="F47" s="2"/>
    </row>
    <row r="48" spans="1:8" x14ac:dyDescent="0.4">
      <c r="A48" s="47" t="s">
        <v>274</v>
      </c>
      <c r="B48">
        <v>2890</v>
      </c>
      <c r="C48">
        <v>2753</v>
      </c>
      <c r="D48">
        <f t="shared" si="9"/>
        <v>1.0497638939338902</v>
      </c>
      <c r="E48" s="49"/>
    </row>
    <row r="49" spans="1:7" x14ac:dyDescent="0.4">
      <c r="A49" s="47" t="s">
        <v>275</v>
      </c>
      <c r="B49">
        <v>2678</v>
      </c>
      <c r="C49">
        <v>2737</v>
      </c>
      <c r="D49">
        <f t="shared" si="9"/>
        <v>0.97844355133357686</v>
      </c>
      <c r="E49" s="51">
        <f>TTEST(D40:D44,D45:D49,2,2)</f>
        <v>0.59821051020953775</v>
      </c>
      <c r="F49" s="2"/>
    </row>
    <row r="50" spans="1:7" x14ac:dyDescent="0.4">
      <c r="E50" s="48"/>
      <c r="F50" s="2"/>
    </row>
    <row r="51" spans="1:7" x14ac:dyDescent="0.4">
      <c r="A51" s="47"/>
      <c r="E51" s="49"/>
      <c r="F51" s="2"/>
      <c r="G51" s="2"/>
    </row>
    <row r="52" spans="1:7" x14ac:dyDescent="0.4">
      <c r="A52" s="47"/>
    </row>
  </sheetData>
  <phoneticPr fontId="2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D8665-3A29-4ABA-8E85-7640C019057C}">
  <dimension ref="A1:AB97"/>
  <sheetViews>
    <sheetView zoomScale="70" zoomScaleNormal="70" workbookViewId="0">
      <selection activeCell="C1" sqref="C1"/>
    </sheetView>
  </sheetViews>
  <sheetFormatPr defaultRowHeight="18.75" x14ac:dyDescent="0.4"/>
  <sheetData>
    <row r="1" spans="1:21" x14ac:dyDescent="0.4">
      <c r="A1" s="15" t="s">
        <v>48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2">
      <c r="A2" t="s">
        <v>44</v>
      </c>
      <c r="B2" s="9"/>
      <c r="C2" s="9"/>
      <c r="D2" s="11" t="s">
        <v>45</v>
      </c>
      <c r="E2" s="9"/>
      <c r="F2" s="9"/>
      <c r="G2" s="9"/>
      <c r="H2" s="9" t="s">
        <v>50</v>
      </c>
      <c r="I2" s="9"/>
      <c r="J2" s="9"/>
      <c r="K2" s="9"/>
      <c r="L2" s="9" t="s">
        <v>51</v>
      </c>
      <c r="M2" s="9"/>
      <c r="N2" s="9"/>
      <c r="O2" s="9"/>
      <c r="P2" s="9"/>
      <c r="Q2" s="9"/>
      <c r="R2" s="9"/>
      <c r="S2" s="9"/>
      <c r="T2" s="9"/>
      <c r="U2" s="9"/>
    </row>
    <row r="3" spans="1:21" x14ac:dyDescent="0.2">
      <c r="A3" s="11" t="s">
        <v>257</v>
      </c>
      <c r="B3" s="11" t="s">
        <v>90</v>
      </c>
      <c r="C3" s="11"/>
      <c r="D3" s="11" t="s">
        <v>257</v>
      </c>
      <c r="E3" s="11" t="s">
        <v>90</v>
      </c>
      <c r="F3" s="11"/>
      <c r="G3" s="9"/>
      <c r="H3" s="11" t="s">
        <v>257</v>
      </c>
      <c r="I3" s="11" t="s">
        <v>90</v>
      </c>
      <c r="J3" s="9"/>
      <c r="K3" s="9"/>
      <c r="L3" s="11" t="s">
        <v>257</v>
      </c>
      <c r="M3" s="11" t="s">
        <v>90</v>
      </c>
      <c r="N3" s="9"/>
      <c r="O3" s="9"/>
      <c r="P3" s="9"/>
      <c r="Q3" s="9"/>
      <c r="R3" s="9"/>
      <c r="S3" s="9"/>
      <c r="T3" s="9"/>
      <c r="U3" s="9"/>
    </row>
    <row r="4" spans="1:21" x14ac:dyDescent="0.4">
      <c r="A4" s="12">
        <v>23.044473648071289</v>
      </c>
      <c r="B4" s="12">
        <v>22.749326705932617</v>
      </c>
      <c r="C4" s="11"/>
      <c r="D4" s="11">
        <v>17.652019500732422</v>
      </c>
      <c r="E4" s="11">
        <v>17.509834289550781</v>
      </c>
      <c r="F4" s="11"/>
      <c r="G4" s="9"/>
      <c r="H4" s="9">
        <f t="shared" ref="H4:I8" si="0">POWER(2,(D4-A4))*100</f>
        <v>2.3807267482076346</v>
      </c>
      <c r="I4" s="9">
        <f t="shared" si="0"/>
        <v>2.6470102353410332</v>
      </c>
      <c r="J4" s="9"/>
      <c r="K4" s="9"/>
      <c r="L4" s="9">
        <f>H4/J9</f>
        <v>1.0044987307216096</v>
      </c>
      <c r="M4" s="9">
        <f>I4/J9</f>
        <v>1.1168515763554061</v>
      </c>
      <c r="N4" s="9"/>
      <c r="O4" s="9"/>
      <c r="P4" s="9"/>
      <c r="Q4" s="9"/>
      <c r="R4" s="9"/>
      <c r="S4" s="9"/>
      <c r="T4" s="9"/>
      <c r="U4" s="9"/>
    </row>
    <row r="5" spans="1:21" x14ac:dyDescent="0.4">
      <c r="A5" s="12">
        <v>22.902355194091797</v>
      </c>
      <c r="B5" s="12">
        <v>22.855585098266602</v>
      </c>
      <c r="C5" s="11"/>
      <c r="D5" s="11">
        <v>17.752862930297852</v>
      </c>
      <c r="E5" s="11">
        <v>17.541793823242188</v>
      </c>
      <c r="F5" s="11"/>
      <c r="G5" s="9"/>
      <c r="H5" s="9">
        <f t="shared" si="0"/>
        <v>2.8173990651304841</v>
      </c>
      <c r="I5" s="9">
        <f t="shared" si="0"/>
        <v>2.5141398714192746</v>
      </c>
      <c r="J5" s="9"/>
      <c r="K5" s="9"/>
      <c r="L5" s="9">
        <f>H5/J9</f>
        <v>1.1887436418272208</v>
      </c>
      <c r="M5" s="9">
        <f>I5/J9</f>
        <v>1.0607896566032093</v>
      </c>
      <c r="N5" s="9"/>
      <c r="O5" s="9"/>
      <c r="P5" s="9"/>
      <c r="Q5" s="9"/>
      <c r="R5" s="9"/>
      <c r="S5" s="9"/>
      <c r="T5" s="9"/>
      <c r="U5" s="9"/>
    </row>
    <row r="6" spans="1:21" x14ac:dyDescent="0.4">
      <c r="A6" s="12">
        <v>23.122751235961914</v>
      </c>
      <c r="B6" s="12">
        <v>22.861526489257813</v>
      </c>
      <c r="C6" s="11"/>
      <c r="D6" s="11">
        <v>17.750381469726563</v>
      </c>
      <c r="E6" s="11">
        <v>17.489887237548828</v>
      </c>
      <c r="F6" s="11"/>
      <c r="G6" s="9"/>
      <c r="H6" s="9">
        <f t="shared" si="0"/>
        <v>2.4141016482478705</v>
      </c>
      <c r="I6" s="9">
        <f t="shared" si="0"/>
        <v>2.4153243480107838</v>
      </c>
      <c r="J6" s="9"/>
      <c r="K6" s="9"/>
      <c r="L6" s="9">
        <f>H6/J9</f>
        <v>1.0185805839849533</v>
      </c>
      <c r="M6" s="9">
        <f>I6/J9</f>
        <v>1.0190964770251036</v>
      </c>
      <c r="N6" s="9"/>
      <c r="O6" s="9"/>
      <c r="P6" s="9"/>
      <c r="Q6" s="9"/>
      <c r="R6" s="9"/>
      <c r="S6" s="9"/>
      <c r="T6" s="9"/>
      <c r="U6" s="9"/>
    </row>
    <row r="7" spans="1:21" x14ac:dyDescent="0.4">
      <c r="A7" s="12">
        <v>23.136768341064453</v>
      </c>
      <c r="B7" s="12">
        <v>23.178455352783203</v>
      </c>
      <c r="C7" s="11"/>
      <c r="D7" s="11">
        <v>17.340394973754883</v>
      </c>
      <c r="E7" s="11">
        <v>17.571949005126953</v>
      </c>
      <c r="F7" s="11"/>
      <c r="G7" s="9"/>
      <c r="H7" s="9">
        <f t="shared" si="0"/>
        <v>1.7993587095768562</v>
      </c>
      <c r="I7" s="9">
        <f t="shared" si="0"/>
        <v>2.052453934154161</v>
      </c>
      <c r="J7" s="9"/>
      <c r="K7" s="9"/>
      <c r="L7" s="9">
        <f>H7/J9</f>
        <v>0.75920243314088576</v>
      </c>
      <c r="M7" s="9">
        <f>I7/J9</f>
        <v>0.86599076238993011</v>
      </c>
      <c r="N7" s="9"/>
      <c r="O7" s="9"/>
      <c r="P7" s="9"/>
      <c r="Q7" s="9"/>
      <c r="R7" s="9"/>
      <c r="S7" s="9"/>
      <c r="T7" s="9"/>
      <c r="U7" s="9"/>
    </row>
    <row r="8" spans="1:21" x14ac:dyDescent="0.4">
      <c r="A8" s="12">
        <v>22.927469253540039</v>
      </c>
      <c r="B8" s="12">
        <v>22.825422286987305</v>
      </c>
      <c r="C8" s="11"/>
      <c r="D8" s="11">
        <v>17.414785385131836</v>
      </c>
      <c r="E8" s="11">
        <v>17.485939025878906</v>
      </c>
      <c r="F8" s="9"/>
      <c r="G8" s="9"/>
      <c r="H8" s="9">
        <f t="shared" si="0"/>
        <v>2.1903665522572968</v>
      </c>
      <c r="I8" s="9">
        <f t="shared" si="0"/>
        <v>2.4697635514599385</v>
      </c>
      <c r="J8" s="9"/>
      <c r="K8" s="9"/>
      <c r="L8" s="9">
        <f>H8/J9</f>
        <v>0.92418015768251904</v>
      </c>
      <c r="M8" s="9">
        <f>I8/J9</f>
        <v>1.0420659802691619</v>
      </c>
      <c r="N8" s="9"/>
      <c r="O8" s="9"/>
      <c r="P8" s="9"/>
      <c r="Q8" s="9"/>
      <c r="R8" s="9"/>
      <c r="S8" s="9"/>
      <c r="T8" s="9"/>
      <c r="U8" s="9"/>
    </row>
    <row r="9" spans="1:21" x14ac:dyDescent="0.4">
      <c r="A9" s="9"/>
      <c r="B9" s="9"/>
      <c r="C9" s="9"/>
      <c r="D9" s="9"/>
      <c r="E9" s="9"/>
      <c r="F9" s="9"/>
      <c r="G9" s="9" t="s">
        <v>39</v>
      </c>
      <c r="H9" s="9">
        <f>AVERAGE(H4:H8)</f>
        <v>2.3203905446840283</v>
      </c>
      <c r="I9" s="9">
        <f>AVERAGE(I4:I8)</f>
        <v>2.4197383880770382</v>
      </c>
      <c r="J9" s="9">
        <f>AVERAGE(H9:I9)</f>
        <v>2.3700644663805335</v>
      </c>
      <c r="K9" s="9" t="s">
        <v>39</v>
      </c>
      <c r="L9" s="9">
        <f>AVERAGE(L4:L8)</f>
        <v>0.97904110947143774</v>
      </c>
      <c r="M9" s="9">
        <f>AVERAGE(M4:M8)</f>
        <v>1.0209588905285623</v>
      </c>
      <c r="N9" s="9">
        <f>AVERAGE(L9:M9)</f>
        <v>1</v>
      </c>
      <c r="O9" s="9"/>
      <c r="P9" s="9"/>
      <c r="Q9" s="9"/>
      <c r="R9" s="9"/>
      <c r="S9" s="9"/>
      <c r="T9" s="9"/>
      <c r="U9" s="9"/>
    </row>
    <row r="10" spans="1:21" x14ac:dyDescent="0.4">
      <c r="A10" s="9"/>
      <c r="B10" s="9"/>
      <c r="C10" s="9"/>
      <c r="D10" s="9"/>
      <c r="E10" s="9"/>
      <c r="F10" s="9"/>
      <c r="G10" s="9" t="s">
        <v>40</v>
      </c>
      <c r="H10" s="9">
        <f>STDEVP(H4:H8)</f>
        <v>0.33100456479779988</v>
      </c>
      <c r="I10" s="9">
        <f>STDEVP(I4:I8)</f>
        <v>0.19898944868038693</v>
      </c>
      <c r="J10" s="9"/>
      <c r="K10" s="9" t="s">
        <v>40</v>
      </c>
      <c r="L10" s="9">
        <f>STDEVP(L4:L8)</f>
        <v>0.13966057442449953</v>
      </c>
      <c r="M10" s="9">
        <f>STDEVP(M4:M8)</f>
        <v>8.3959508909171379E-2</v>
      </c>
      <c r="N10" s="9"/>
      <c r="O10" s="9"/>
      <c r="P10" s="9"/>
      <c r="Q10" s="9"/>
      <c r="R10" s="9"/>
      <c r="S10" s="9"/>
      <c r="T10" s="9"/>
      <c r="U10" s="9"/>
    </row>
    <row r="11" spans="1:21" x14ac:dyDescent="0.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3"/>
      <c r="P12" s="13"/>
      <c r="Q12" s="13"/>
      <c r="R12" s="13"/>
      <c r="S12" s="9"/>
      <c r="T12" s="9"/>
      <c r="U12" s="9"/>
    </row>
    <row r="13" spans="1:21" x14ac:dyDescent="0.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2">
      <c r="A16" t="s">
        <v>49</v>
      </c>
      <c r="B16" s="9"/>
      <c r="C16" s="9"/>
      <c r="D16" s="11" t="s">
        <v>45</v>
      </c>
      <c r="E16" s="9"/>
      <c r="F16" s="9"/>
      <c r="G16" s="9"/>
      <c r="H16" s="9" t="s">
        <v>50</v>
      </c>
      <c r="I16" s="9"/>
      <c r="J16" s="9"/>
      <c r="K16" s="9"/>
      <c r="L16" s="9" t="s">
        <v>51</v>
      </c>
      <c r="M16" s="9"/>
      <c r="N16" s="9"/>
      <c r="O16" s="9"/>
      <c r="P16" s="9"/>
      <c r="Q16" s="9"/>
      <c r="R16" s="9"/>
      <c r="S16" s="9"/>
      <c r="T16" s="9"/>
      <c r="U16" s="9"/>
    </row>
    <row r="17" spans="1:28" x14ac:dyDescent="0.2">
      <c r="A17" s="11" t="s">
        <v>257</v>
      </c>
      <c r="B17" s="11" t="s">
        <v>90</v>
      </c>
      <c r="C17" s="11"/>
      <c r="D17" s="11" t="s">
        <v>257</v>
      </c>
      <c r="E17" s="11" t="s">
        <v>90</v>
      </c>
      <c r="F17" s="11"/>
      <c r="G17" s="9"/>
      <c r="H17" s="11" t="s">
        <v>257</v>
      </c>
      <c r="I17" s="11" t="s">
        <v>90</v>
      </c>
      <c r="J17" s="9"/>
      <c r="K17" s="9"/>
      <c r="L17" s="11" t="s">
        <v>257</v>
      </c>
      <c r="M17" s="11" t="s">
        <v>90</v>
      </c>
      <c r="N17" s="9"/>
      <c r="O17" s="9"/>
      <c r="P17" s="9"/>
      <c r="Q17" s="9"/>
      <c r="R17" s="9"/>
      <c r="S17" s="9"/>
      <c r="T17" s="9"/>
      <c r="U17" s="9"/>
    </row>
    <row r="18" spans="1:28" x14ac:dyDescent="0.4">
      <c r="A18" s="12">
        <v>24.775339126586914</v>
      </c>
      <c r="B18" s="12">
        <v>24.511886596679688</v>
      </c>
      <c r="C18" s="11"/>
      <c r="D18" s="11">
        <v>17.652019500732422</v>
      </c>
      <c r="E18" s="11">
        <v>17.509834289550781</v>
      </c>
      <c r="F18" s="11"/>
      <c r="G18" s="9"/>
      <c r="H18" s="9">
        <f t="shared" ref="H18:I22" si="1">POWER(2,(D18-A18))*100</f>
        <v>0.71724433031923285</v>
      </c>
      <c r="I18" s="9">
        <f t="shared" si="1"/>
        <v>0.78013942222333343</v>
      </c>
      <c r="J18" s="9"/>
      <c r="K18" s="9"/>
      <c r="L18" s="9">
        <f>H18/J23</f>
        <v>1.0239826295432721</v>
      </c>
      <c r="M18" s="9">
        <f>I18/J23</f>
        <v>1.1137755757833099</v>
      </c>
      <c r="N18" s="9"/>
      <c r="O18" s="9"/>
      <c r="P18" s="9"/>
      <c r="Q18" s="9"/>
      <c r="R18" s="9"/>
      <c r="S18" s="9"/>
      <c r="T18" s="9"/>
      <c r="U18" s="9"/>
    </row>
    <row r="19" spans="1:28" x14ac:dyDescent="0.4">
      <c r="A19" s="12">
        <v>24.774829864501953</v>
      </c>
      <c r="B19" s="12">
        <v>24.535017013549805</v>
      </c>
      <c r="C19" s="11"/>
      <c r="D19" s="11">
        <v>17.752862930297852</v>
      </c>
      <c r="E19" s="11">
        <v>17.541793823242188</v>
      </c>
      <c r="F19" s="11"/>
      <c r="G19" s="9"/>
      <c r="H19" s="9">
        <f t="shared" si="1"/>
        <v>0.76944454356595604</v>
      </c>
      <c r="I19" s="9">
        <f t="shared" si="1"/>
        <v>0.78492841895653476</v>
      </c>
      <c r="J19" s="9"/>
      <c r="K19" s="9"/>
      <c r="L19" s="9">
        <f>H19/J23</f>
        <v>1.0985069016268292</v>
      </c>
      <c r="M19" s="9">
        <f>I19/J23</f>
        <v>1.1206126454685523</v>
      </c>
      <c r="N19" s="9"/>
      <c r="O19" s="9"/>
      <c r="P19" s="9"/>
      <c r="Q19" s="9"/>
      <c r="R19" s="9"/>
      <c r="S19" s="9"/>
      <c r="T19" s="9"/>
      <c r="U19" s="9"/>
    </row>
    <row r="20" spans="1:28" x14ac:dyDescent="0.4">
      <c r="A20" s="12">
        <v>24.756881713867188</v>
      </c>
      <c r="B20" s="12">
        <v>24.525722503662109</v>
      </c>
      <c r="C20" s="11"/>
      <c r="D20" s="11">
        <v>17.750381469726563</v>
      </c>
      <c r="E20" s="11">
        <v>17.489887237548828</v>
      </c>
      <c r="F20" s="11"/>
      <c r="G20" s="9"/>
      <c r="H20" s="9">
        <f t="shared" si="1"/>
        <v>0.77773789781716252</v>
      </c>
      <c r="I20" s="9">
        <f t="shared" si="1"/>
        <v>0.76208346772110891</v>
      </c>
      <c r="J20" s="9"/>
      <c r="K20" s="9"/>
      <c r="L20" s="9">
        <f>H20/J23</f>
        <v>1.1103470101294708</v>
      </c>
      <c r="M20" s="9">
        <f>I20/J23</f>
        <v>1.0879977717790976</v>
      </c>
      <c r="N20" s="9"/>
      <c r="O20" s="9"/>
      <c r="P20" s="9"/>
      <c r="Q20" s="9"/>
      <c r="R20" s="9"/>
      <c r="S20" s="9"/>
      <c r="T20" s="9"/>
      <c r="U20" s="9"/>
    </row>
    <row r="21" spans="1:28" x14ac:dyDescent="0.4">
      <c r="A21" s="12">
        <v>24.813051223754883</v>
      </c>
      <c r="B21" s="12">
        <v>25.157505035400391</v>
      </c>
      <c r="C21" s="11"/>
      <c r="D21" s="11">
        <v>17.340394973754883</v>
      </c>
      <c r="E21" s="11">
        <v>17.571949005126953</v>
      </c>
      <c r="F21" s="11"/>
      <c r="G21" s="9"/>
      <c r="H21" s="9">
        <f t="shared" si="1"/>
        <v>0.56299731215961979</v>
      </c>
      <c r="I21" s="9">
        <f t="shared" si="1"/>
        <v>0.52061910483281559</v>
      </c>
      <c r="J21" s="9"/>
      <c r="K21" s="9"/>
      <c r="L21" s="9">
        <f>H21/J23</f>
        <v>0.80376998989230364</v>
      </c>
      <c r="M21" s="9">
        <f>I21/J23</f>
        <v>0.74326822453918229</v>
      </c>
      <c r="N21" s="9"/>
      <c r="O21" s="9"/>
      <c r="P21" s="9"/>
      <c r="Q21" s="9"/>
      <c r="R21" s="9"/>
      <c r="S21" s="9"/>
      <c r="T21" s="9"/>
      <c r="U21" s="9"/>
    </row>
    <row r="22" spans="1:28" x14ac:dyDescent="0.4">
      <c r="A22" s="12">
        <v>24.618663787841797</v>
      </c>
      <c r="B22" s="12">
        <v>24.749128341674805</v>
      </c>
      <c r="C22" s="11"/>
      <c r="D22" s="11">
        <v>17.414785385131836</v>
      </c>
      <c r="E22" s="11">
        <v>17.485939025878906</v>
      </c>
      <c r="F22" s="9"/>
      <c r="G22" s="9"/>
      <c r="H22" s="9">
        <f t="shared" si="1"/>
        <v>0.67829172009880501</v>
      </c>
      <c r="I22" s="9">
        <f t="shared" si="1"/>
        <v>0.65097176455798111</v>
      </c>
      <c r="J22" s="9"/>
      <c r="K22" s="9"/>
      <c r="L22" s="9">
        <f>H22/J23</f>
        <v>0.96837145974380523</v>
      </c>
      <c r="M22" s="9">
        <f>I22/J23</f>
        <v>0.92936779149417692</v>
      </c>
      <c r="N22" s="9"/>
      <c r="O22" s="9"/>
      <c r="P22" s="9"/>
      <c r="Q22" s="9"/>
      <c r="R22" s="9"/>
      <c r="S22" s="9"/>
      <c r="T22" s="9"/>
      <c r="U22" s="9"/>
    </row>
    <row r="23" spans="1:28" x14ac:dyDescent="0.4">
      <c r="A23" s="9"/>
      <c r="B23" s="9"/>
      <c r="C23" s="9"/>
      <c r="D23" s="9"/>
      <c r="E23" s="9"/>
      <c r="F23" s="9"/>
      <c r="G23" s="9" t="s">
        <v>39</v>
      </c>
      <c r="H23" s="9">
        <f>AVERAGE(H18:H22)</f>
        <v>0.70114316079215511</v>
      </c>
      <c r="I23" s="9">
        <f>AVERAGE(I18:I22)</f>
        <v>0.69974843565835476</v>
      </c>
      <c r="J23" s="9">
        <f>AVERAGE(H23:I23)</f>
        <v>0.70044579822525499</v>
      </c>
      <c r="K23" s="9" t="s">
        <v>39</v>
      </c>
      <c r="L23" s="9">
        <f>AVERAGE(L18:L22)</f>
        <v>1.0009955981871361</v>
      </c>
      <c r="M23" s="9">
        <f>AVERAGE(M18:M22)</f>
        <v>0.99900440181286376</v>
      </c>
      <c r="N23" s="9">
        <f>AVERAGE(L23:M23)</f>
        <v>1</v>
      </c>
      <c r="O23" s="9"/>
      <c r="P23" s="9"/>
      <c r="Q23" s="9"/>
      <c r="R23" s="9"/>
      <c r="S23" s="9"/>
      <c r="T23" s="9"/>
      <c r="U23" s="9"/>
    </row>
    <row r="24" spans="1:28" x14ac:dyDescent="0.4">
      <c r="A24" s="9"/>
      <c r="B24" s="9"/>
      <c r="C24" s="9"/>
      <c r="D24" s="9"/>
      <c r="E24" s="9"/>
      <c r="F24" s="9"/>
      <c r="G24" s="9" t="s">
        <v>40</v>
      </c>
      <c r="H24" s="9">
        <f>STDEVP(H18:H22)</f>
        <v>7.7971205101689922E-2</v>
      </c>
      <c r="I24" s="9">
        <f>STDEVP(I18:I22)</f>
        <v>0.10204947555325566</v>
      </c>
      <c r="J24" s="9"/>
      <c r="K24" s="9" t="s">
        <v>40</v>
      </c>
      <c r="L24" s="9">
        <f>STDEVP(L18:L22)</f>
        <v>0.11131654340599624</v>
      </c>
      <c r="M24" s="9">
        <f>STDEVP(M18:M22)</f>
        <v>0.14569218033975281</v>
      </c>
      <c r="N24" s="9"/>
      <c r="O24" s="9"/>
      <c r="P24" s="9"/>
      <c r="Q24" s="9"/>
      <c r="R24" s="9"/>
      <c r="S24" s="9"/>
      <c r="T24" s="9"/>
      <c r="U24" s="9"/>
    </row>
    <row r="25" spans="1:28" x14ac:dyDescent="0.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8" x14ac:dyDescent="0.4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3"/>
      <c r="P26" s="13"/>
      <c r="Q26" s="13"/>
      <c r="R26" s="13"/>
      <c r="S26" s="9"/>
      <c r="T26" s="9"/>
      <c r="U26" s="9"/>
    </row>
    <row r="27" spans="1:28" x14ac:dyDescent="0.4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8" x14ac:dyDescent="0.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8" x14ac:dyDescent="0.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1" spans="1:28" x14ac:dyDescent="0.4">
      <c r="A31" s="1" t="s">
        <v>47</v>
      </c>
    </row>
    <row r="32" spans="1:28" x14ac:dyDescent="0.4">
      <c r="A32" s="7" t="s">
        <v>32</v>
      </c>
      <c r="B32" s="5"/>
      <c r="C32" s="5"/>
      <c r="D32" s="5"/>
      <c r="E32" s="5"/>
      <c r="F32" s="5"/>
      <c r="G32" s="45"/>
      <c r="H32" s="1" t="s">
        <v>42</v>
      </c>
      <c r="I32" s="5"/>
      <c r="J32" s="5"/>
      <c r="K32" s="5"/>
      <c r="L32" s="5"/>
      <c r="M32" s="5"/>
      <c r="N32" s="45"/>
      <c r="O32" s="1" t="s">
        <v>43</v>
      </c>
      <c r="P32" s="5"/>
      <c r="Q32" s="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</row>
    <row r="33" spans="1:28" x14ac:dyDescent="0.4">
      <c r="A33" s="1" t="s">
        <v>33</v>
      </c>
      <c r="B33" s="53"/>
      <c r="C33" s="5" t="s">
        <v>278</v>
      </c>
      <c r="D33" s="5" t="s">
        <v>279</v>
      </c>
      <c r="E33" s="5"/>
      <c r="F33" s="4" t="s">
        <v>280</v>
      </c>
      <c r="G33" s="45"/>
      <c r="H33" s="1" t="s">
        <v>33</v>
      </c>
      <c r="I33" s="53"/>
      <c r="J33" s="5" t="s">
        <v>278</v>
      </c>
      <c r="K33" s="5" t="s">
        <v>279</v>
      </c>
      <c r="L33" s="5"/>
      <c r="M33" s="4" t="s">
        <v>280</v>
      </c>
      <c r="N33" s="45"/>
      <c r="O33" s="1" t="s">
        <v>33</v>
      </c>
      <c r="P33" s="5"/>
      <c r="Q33" s="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</row>
    <row r="34" spans="1:28" x14ac:dyDescent="0.4">
      <c r="A34" s="6" t="s">
        <v>266</v>
      </c>
      <c r="B34" s="6">
        <v>1</v>
      </c>
      <c r="C34">
        <v>1.4999999999999999E-2</v>
      </c>
      <c r="D34">
        <v>133.53100000000001</v>
      </c>
      <c r="E34">
        <f>256-D34</f>
        <v>122.46899999999999</v>
      </c>
      <c r="F34" s="4">
        <f>C34*E34</f>
        <v>1.8370349999999998</v>
      </c>
      <c r="G34" s="45"/>
      <c r="H34" s="6" t="s">
        <v>266</v>
      </c>
      <c r="I34" s="6">
        <v>1</v>
      </c>
      <c r="J34">
        <v>1.0999999999999999E-2</v>
      </c>
      <c r="K34">
        <v>90.966999999999999</v>
      </c>
      <c r="L34">
        <f>256-K34</f>
        <v>165.03300000000002</v>
      </c>
      <c r="M34" s="4">
        <f>J34*L34</f>
        <v>1.8153630000000001</v>
      </c>
      <c r="N34" s="45"/>
      <c r="O34" s="6" t="s">
        <v>266</v>
      </c>
      <c r="P34" s="6">
        <v>1</v>
      </c>
      <c r="Q34" s="6">
        <f>F34/M34</f>
        <v>1.0119381082461192</v>
      </c>
      <c r="R34" s="45"/>
      <c r="S34" s="6" t="s">
        <v>266</v>
      </c>
      <c r="T34" s="46" t="s">
        <v>3</v>
      </c>
      <c r="U34" s="5">
        <f>AVERAGE(Q34:Q38)</f>
        <v>1.0413837075374048</v>
      </c>
      <c r="V34" s="45"/>
      <c r="W34" s="45"/>
      <c r="X34" s="45"/>
      <c r="Y34" s="45"/>
      <c r="Z34" s="45"/>
      <c r="AA34" s="45"/>
      <c r="AB34" s="45"/>
    </row>
    <row r="35" spans="1:28" x14ac:dyDescent="0.4">
      <c r="A35" s="6"/>
      <c r="B35" s="6">
        <v>2</v>
      </c>
      <c r="C35">
        <v>1.2999999999999999E-2</v>
      </c>
      <c r="D35">
        <v>108.65300000000001</v>
      </c>
      <c r="E35">
        <f t="shared" ref="E35:E43" si="2">256-D35</f>
        <v>147.34699999999998</v>
      </c>
      <c r="F35" s="4">
        <f>C35*E35</f>
        <v>1.9155109999999997</v>
      </c>
      <c r="G35" s="45"/>
      <c r="H35" s="6"/>
      <c r="I35" s="6">
        <v>2</v>
      </c>
      <c r="J35">
        <v>1.0999999999999999E-2</v>
      </c>
      <c r="K35">
        <v>82.864000000000004</v>
      </c>
      <c r="L35">
        <f t="shared" ref="L35:L43" si="3">256-K35</f>
        <v>173.136</v>
      </c>
      <c r="M35" s="4">
        <f t="shared" ref="M35:M43" si="4">J35*L35</f>
        <v>1.9044959999999997</v>
      </c>
      <c r="N35" s="45"/>
      <c r="O35" s="6"/>
      <c r="P35" s="6">
        <v>2</v>
      </c>
      <c r="Q35" s="6">
        <f>F35/M35</f>
        <v>1.0057836824020634</v>
      </c>
      <c r="R35" s="45"/>
      <c r="S35" s="54"/>
      <c r="T35" s="5" t="s">
        <v>5</v>
      </c>
      <c r="U35" s="5">
        <f>STDEVP(Q34:Q38)</f>
        <v>8.5180489250949537E-2</v>
      </c>
      <c r="V35" s="45"/>
      <c r="W35" s="45"/>
      <c r="X35" s="45"/>
      <c r="Y35" s="45"/>
      <c r="Z35" s="45"/>
      <c r="AA35" s="45"/>
      <c r="AB35" s="45"/>
    </row>
    <row r="36" spans="1:28" x14ac:dyDescent="0.4">
      <c r="A36" s="6"/>
      <c r="B36" s="6">
        <v>3</v>
      </c>
      <c r="C36">
        <v>1.0999999999999999E-2</v>
      </c>
      <c r="D36">
        <v>107.64100000000001</v>
      </c>
      <c r="E36">
        <f t="shared" si="2"/>
        <v>148.35899999999998</v>
      </c>
      <c r="F36" s="4">
        <f t="shared" ref="F36:F43" si="5">C36*E36</f>
        <v>1.6319489999999996</v>
      </c>
      <c r="G36" s="45"/>
      <c r="H36" s="6"/>
      <c r="I36" s="6">
        <v>3</v>
      </c>
      <c r="J36">
        <v>8.0000000000000002E-3</v>
      </c>
      <c r="K36">
        <v>86.457999999999998</v>
      </c>
      <c r="L36">
        <f t="shared" si="3"/>
        <v>169.542</v>
      </c>
      <c r="M36" s="4">
        <f t="shared" si="4"/>
        <v>1.356336</v>
      </c>
      <c r="N36" s="45"/>
      <c r="O36" s="6"/>
      <c r="P36" s="6">
        <v>3</v>
      </c>
      <c r="Q36" s="6">
        <f t="shared" ref="Q36:Q43" si="6">F36/M36</f>
        <v>1.2032040733269629</v>
      </c>
      <c r="R36" s="45"/>
      <c r="S36" s="54"/>
      <c r="T36" s="5"/>
      <c r="U36" s="5"/>
      <c r="V36" s="45"/>
      <c r="W36" s="45"/>
      <c r="X36" s="45"/>
      <c r="Y36" s="45"/>
      <c r="Z36" s="45"/>
      <c r="AA36" s="45"/>
      <c r="AB36" s="45"/>
    </row>
    <row r="37" spans="1:28" x14ac:dyDescent="0.4">
      <c r="A37" s="6"/>
      <c r="B37" s="6">
        <v>4</v>
      </c>
      <c r="C37">
        <v>1.0999999999999999E-2</v>
      </c>
      <c r="D37">
        <v>105.485</v>
      </c>
      <c r="E37">
        <f t="shared" si="2"/>
        <v>150.51499999999999</v>
      </c>
      <c r="F37" s="4">
        <f t="shared" si="5"/>
        <v>1.6556649999999997</v>
      </c>
      <c r="G37" s="45"/>
      <c r="H37" s="6"/>
      <c r="I37" s="6">
        <v>4</v>
      </c>
      <c r="J37">
        <v>0.01</v>
      </c>
      <c r="K37">
        <v>95.795000000000002</v>
      </c>
      <c r="L37">
        <f t="shared" si="3"/>
        <v>160.20499999999998</v>
      </c>
      <c r="M37" s="4">
        <f t="shared" si="4"/>
        <v>1.60205</v>
      </c>
      <c r="N37" s="45"/>
      <c r="O37" s="6"/>
      <c r="P37" s="6">
        <v>4</v>
      </c>
      <c r="Q37" s="6">
        <f t="shared" si="6"/>
        <v>1.0334664960519333</v>
      </c>
      <c r="R37" s="45"/>
      <c r="S37" s="6" t="s">
        <v>90</v>
      </c>
      <c r="T37" s="5" t="s">
        <v>3</v>
      </c>
      <c r="U37" s="5">
        <f>AVERAGE(Q39:Q43)</f>
        <v>1.268783806050944</v>
      </c>
      <c r="V37" s="45"/>
      <c r="W37" s="45"/>
      <c r="X37" s="45"/>
      <c r="Y37" s="45"/>
      <c r="Z37" s="45"/>
      <c r="AA37" s="45"/>
      <c r="AB37" s="45"/>
    </row>
    <row r="38" spans="1:28" x14ac:dyDescent="0.4">
      <c r="A38" s="6"/>
      <c r="B38" s="6">
        <v>5</v>
      </c>
      <c r="C38">
        <v>1.0999999999999999E-2</v>
      </c>
      <c r="D38">
        <v>94.325999999999993</v>
      </c>
      <c r="E38">
        <f t="shared" si="2"/>
        <v>161.67400000000001</v>
      </c>
      <c r="F38" s="4">
        <f t="shared" si="5"/>
        <v>1.7784139999999999</v>
      </c>
      <c r="G38" s="45"/>
      <c r="H38" s="6"/>
      <c r="I38" s="6">
        <v>5</v>
      </c>
      <c r="J38">
        <v>0.01</v>
      </c>
      <c r="K38">
        <v>69.295000000000002</v>
      </c>
      <c r="L38">
        <f t="shared" si="3"/>
        <v>186.70499999999998</v>
      </c>
      <c r="M38" s="4">
        <f t="shared" si="4"/>
        <v>1.8670499999999999</v>
      </c>
      <c r="N38" s="45"/>
      <c r="O38" s="6"/>
      <c r="P38" s="6">
        <v>5</v>
      </c>
      <c r="Q38" s="6">
        <f t="shared" si="6"/>
        <v>0.95252617765994485</v>
      </c>
      <c r="R38" s="45"/>
      <c r="S38" s="54"/>
      <c r="T38" s="5" t="s">
        <v>5</v>
      </c>
      <c r="U38" s="5">
        <f>STDEVP(Q39:Q43)</f>
        <v>0.16839809026257371</v>
      </c>
      <c r="V38" s="45"/>
      <c r="W38" s="45"/>
      <c r="X38" s="45"/>
      <c r="Y38" s="45"/>
      <c r="Z38" s="45"/>
      <c r="AA38" s="45"/>
      <c r="AB38" s="45"/>
    </row>
    <row r="39" spans="1:28" x14ac:dyDescent="0.4">
      <c r="A39" s="6" t="s">
        <v>90</v>
      </c>
      <c r="B39" s="6">
        <v>1</v>
      </c>
      <c r="C39">
        <v>1.0999999999999999E-2</v>
      </c>
      <c r="D39">
        <v>99.491</v>
      </c>
      <c r="E39">
        <f t="shared" si="2"/>
        <v>156.50900000000001</v>
      </c>
      <c r="F39" s="4">
        <f t="shared" si="5"/>
        <v>1.7215990000000001</v>
      </c>
      <c r="G39" s="45"/>
      <c r="H39" s="6" t="s">
        <v>90</v>
      </c>
      <c r="I39" s="6">
        <v>1</v>
      </c>
      <c r="J39">
        <v>7.0000000000000001E-3</v>
      </c>
      <c r="K39">
        <v>93.212000000000003</v>
      </c>
      <c r="L39">
        <f t="shared" si="3"/>
        <v>162.78800000000001</v>
      </c>
      <c r="M39" s="4">
        <f t="shared" si="4"/>
        <v>1.1395160000000002</v>
      </c>
      <c r="N39" s="45"/>
      <c r="O39" s="6" t="s">
        <v>90</v>
      </c>
      <c r="P39" s="6">
        <v>1</v>
      </c>
      <c r="Q39" s="6">
        <f t="shared" si="6"/>
        <v>1.5108159955630283</v>
      </c>
      <c r="R39" s="45"/>
      <c r="S39" s="54"/>
      <c r="T39" s="5"/>
      <c r="U39" s="5"/>
      <c r="V39" s="45"/>
      <c r="W39" s="45"/>
      <c r="X39" s="45"/>
      <c r="Y39" s="45"/>
      <c r="Z39" s="45"/>
      <c r="AA39" s="45"/>
      <c r="AB39" s="45"/>
    </row>
    <row r="40" spans="1:28" x14ac:dyDescent="0.4">
      <c r="A40" s="6"/>
      <c r="B40" s="6">
        <v>2</v>
      </c>
      <c r="C40">
        <v>1.2E-2</v>
      </c>
      <c r="D40">
        <v>102.15300000000001</v>
      </c>
      <c r="E40">
        <f t="shared" si="2"/>
        <v>153.84699999999998</v>
      </c>
      <c r="F40" s="4">
        <f t="shared" si="5"/>
        <v>1.8461639999999997</v>
      </c>
      <c r="G40" s="45"/>
      <c r="H40" s="6"/>
      <c r="I40" s="6">
        <v>2</v>
      </c>
      <c r="J40">
        <v>8.9999999999999993E-3</v>
      </c>
      <c r="K40">
        <v>110.06100000000001</v>
      </c>
      <c r="L40">
        <f t="shared" si="3"/>
        <v>145.93899999999999</v>
      </c>
      <c r="M40" s="4">
        <f t="shared" si="4"/>
        <v>1.3134509999999999</v>
      </c>
      <c r="N40" s="45"/>
      <c r="O40" s="6"/>
      <c r="P40" s="6">
        <v>2</v>
      </c>
      <c r="Q40" s="6">
        <f t="shared" si="6"/>
        <v>1.4055826977938271</v>
      </c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</row>
    <row r="41" spans="1:28" x14ac:dyDescent="0.4">
      <c r="A41" s="6"/>
      <c r="B41" s="6">
        <v>3</v>
      </c>
      <c r="C41">
        <v>8.9999999999999993E-3</v>
      </c>
      <c r="D41">
        <v>96.713999999999999</v>
      </c>
      <c r="E41">
        <f t="shared" si="2"/>
        <v>159.286</v>
      </c>
      <c r="F41" s="4">
        <f t="shared" si="5"/>
        <v>1.4335739999999999</v>
      </c>
      <c r="G41" s="45"/>
      <c r="H41" s="6"/>
      <c r="I41" s="6">
        <v>3</v>
      </c>
      <c r="J41">
        <v>8.9999999999999993E-3</v>
      </c>
      <c r="K41">
        <v>103.268</v>
      </c>
      <c r="L41">
        <f t="shared" si="3"/>
        <v>152.732</v>
      </c>
      <c r="M41" s="4">
        <f t="shared" si="4"/>
        <v>1.3745879999999999</v>
      </c>
      <c r="N41" s="45"/>
      <c r="O41" s="6"/>
      <c r="P41" s="6">
        <v>3</v>
      </c>
      <c r="Q41" s="6">
        <f t="shared" si="6"/>
        <v>1.0429117670167352</v>
      </c>
      <c r="R41" s="45"/>
      <c r="S41" s="45"/>
      <c r="T41" s="45"/>
      <c r="U41" s="55"/>
      <c r="V41" s="45"/>
      <c r="W41" s="45"/>
      <c r="X41" s="45"/>
      <c r="Y41" s="45"/>
      <c r="Z41" s="45"/>
      <c r="AA41" s="45"/>
      <c r="AB41" s="45"/>
    </row>
    <row r="42" spans="1:28" x14ac:dyDescent="0.4">
      <c r="A42" s="6"/>
      <c r="B42" s="6">
        <v>4</v>
      </c>
      <c r="C42">
        <v>1.2E-2</v>
      </c>
      <c r="D42">
        <v>99.703999999999994</v>
      </c>
      <c r="E42">
        <f t="shared" si="2"/>
        <v>156.29599999999999</v>
      </c>
      <c r="F42" s="4">
        <f t="shared" si="5"/>
        <v>1.8755519999999999</v>
      </c>
      <c r="G42" s="45"/>
      <c r="H42" s="6"/>
      <c r="I42" s="6">
        <v>4</v>
      </c>
      <c r="J42">
        <v>8.9999999999999993E-3</v>
      </c>
      <c r="K42">
        <v>85.483000000000004</v>
      </c>
      <c r="L42">
        <f t="shared" si="3"/>
        <v>170.517</v>
      </c>
      <c r="M42" s="4">
        <f t="shared" si="4"/>
        <v>1.5346529999999998</v>
      </c>
      <c r="N42" s="45"/>
      <c r="O42" s="6"/>
      <c r="P42" s="6">
        <v>4</v>
      </c>
      <c r="Q42" s="6">
        <f t="shared" si="6"/>
        <v>1.2221342544536127</v>
      </c>
      <c r="R42" s="45"/>
      <c r="S42" s="45"/>
      <c r="T42" s="45"/>
      <c r="U42" s="45"/>
      <c r="V42" s="56"/>
      <c r="W42" s="45"/>
      <c r="X42" s="45"/>
      <c r="Y42" s="45"/>
      <c r="Z42" s="45"/>
      <c r="AA42" s="45"/>
      <c r="AB42" s="45"/>
    </row>
    <row r="43" spans="1:28" x14ac:dyDescent="0.4">
      <c r="A43" s="6"/>
      <c r="B43" s="6">
        <v>5</v>
      </c>
      <c r="C43">
        <v>1.2999999999999999E-2</v>
      </c>
      <c r="D43">
        <v>85.406000000000006</v>
      </c>
      <c r="E43">
        <f t="shared" si="2"/>
        <v>170.59399999999999</v>
      </c>
      <c r="F43" s="4">
        <f t="shared" si="5"/>
        <v>2.2177219999999997</v>
      </c>
      <c r="G43" s="45"/>
      <c r="H43" s="6"/>
      <c r="I43" s="6">
        <v>5</v>
      </c>
      <c r="J43">
        <v>0.01</v>
      </c>
      <c r="K43">
        <v>65.224000000000004</v>
      </c>
      <c r="L43">
        <f t="shared" si="3"/>
        <v>190.77600000000001</v>
      </c>
      <c r="M43" s="4">
        <f t="shared" si="4"/>
        <v>1.9077600000000001</v>
      </c>
      <c r="N43" s="45"/>
      <c r="O43" s="6"/>
      <c r="P43" s="6">
        <v>5</v>
      </c>
      <c r="Q43" s="6">
        <f t="shared" si="6"/>
        <v>1.1624743154275168</v>
      </c>
      <c r="R43" s="45"/>
      <c r="S43" s="45"/>
      <c r="T43" s="45"/>
      <c r="U43" s="45"/>
      <c r="V43" s="56"/>
      <c r="W43" s="45"/>
      <c r="X43" s="45"/>
      <c r="Y43" s="45"/>
      <c r="Z43" s="45"/>
      <c r="AA43" s="45"/>
      <c r="AB43" s="45"/>
    </row>
    <row r="44" spans="1:28" x14ac:dyDescent="0.4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</row>
    <row r="45" spans="1:28" x14ac:dyDescent="0.4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6"/>
      <c r="U45" s="6"/>
      <c r="V45" s="45"/>
      <c r="W45" s="45"/>
      <c r="X45" s="45"/>
      <c r="Y45" s="45"/>
      <c r="Z45" s="45"/>
      <c r="AA45" s="45"/>
      <c r="AB45" s="45"/>
    </row>
    <row r="46" spans="1:28" x14ac:dyDescent="0.4">
      <c r="A46" s="52" t="s">
        <v>281</v>
      </c>
      <c r="B46" s="5"/>
      <c r="C46" s="5"/>
      <c r="D46" s="5"/>
      <c r="E46" s="5"/>
      <c r="F46" s="5"/>
      <c r="G46" s="45"/>
      <c r="H46" s="52" t="s">
        <v>282</v>
      </c>
      <c r="I46" s="5"/>
      <c r="J46" s="5"/>
      <c r="K46" s="5"/>
      <c r="L46" s="5"/>
      <c r="M46" s="5"/>
      <c r="N46" s="45"/>
      <c r="O46" s="1" t="s">
        <v>283</v>
      </c>
      <c r="P46" s="5"/>
      <c r="Q46" s="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</row>
    <row r="47" spans="1:28" x14ac:dyDescent="0.4">
      <c r="A47" s="4" t="s">
        <v>33</v>
      </c>
      <c r="B47" s="53"/>
      <c r="C47" s="5" t="s">
        <v>278</v>
      </c>
      <c r="D47" s="5" t="s">
        <v>279</v>
      </c>
      <c r="E47" s="5"/>
      <c r="F47" s="4" t="s">
        <v>280</v>
      </c>
      <c r="G47" s="45"/>
      <c r="H47" s="4" t="s">
        <v>33</v>
      </c>
      <c r="I47" s="53"/>
      <c r="J47" s="5" t="s">
        <v>278</v>
      </c>
      <c r="K47" s="5" t="s">
        <v>279</v>
      </c>
      <c r="L47" s="5"/>
      <c r="M47" s="4" t="s">
        <v>280</v>
      </c>
      <c r="N47" s="45"/>
      <c r="O47" s="4" t="s">
        <v>33</v>
      </c>
      <c r="P47" s="5"/>
      <c r="Q47" s="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</row>
    <row r="48" spans="1:28" x14ac:dyDescent="0.4">
      <c r="A48" s="6" t="s">
        <v>266</v>
      </c>
      <c r="B48" s="6">
        <v>1</v>
      </c>
      <c r="C48">
        <v>1.4999999999999999E-2</v>
      </c>
      <c r="D48">
        <v>69.688000000000002</v>
      </c>
      <c r="E48">
        <f t="shared" ref="E48:E57" si="7">256-D48</f>
        <v>186.31200000000001</v>
      </c>
      <c r="F48" s="4">
        <f t="shared" ref="F48:F57" si="8">C48*E48</f>
        <v>2.7946800000000001</v>
      </c>
      <c r="G48" s="45"/>
      <c r="H48" s="6" t="s">
        <v>266</v>
      </c>
      <c r="I48" s="6">
        <v>1</v>
      </c>
      <c r="J48">
        <v>2.7E-2</v>
      </c>
      <c r="K48">
        <v>52.097999999999999</v>
      </c>
      <c r="L48">
        <f t="shared" ref="L48:L57" si="9">256-K48</f>
        <v>203.90199999999999</v>
      </c>
      <c r="M48" s="4">
        <f t="shared" ref="M48:M57" si="10">J48*L48</f>
        <v>5.5053539999999996</v>
      </c>
      <c r="N48" s="45"/>
      <c r="O48" s="6" t="s">
        <v>266</v>
      </c>
      <c r="P48" s="6">
        <v>1</v>
      </c>
      <c r="Q48" s="6">
        <f>F48/M48</f>
        <v>0.50762948213684356</v>
      </c>
      <c r="R48" s="45"/>
      <c r="S48" s="6" t="s">
        <v>266</v>
      </c>
      <c r="T48" s="46" t="s">
        <v>3</v>
      </c>
      <c r="U48" s="5">
        <f>AVERAGE(Q48:Q52)</f>
        <v>0.58242430564344638</v>
      </c>
      <c r="V48" s="45"/>
      <c r="W48" s="45"/>
      <c r="X48" s="45"/>
      <c r="Y48" s="45"/>
      <c r="Z48" s="45"/>
      <c r="AA48" s="45"/>
      <c r="AB48" s="45"/>
    </row>
    <row r="49" spans="1:28" x14ac:dyDescent="0.4">
      <c r="A49" s="6"/>
      <c r="B49" s="6">
        <v>2</v>
      </c>
      <c r="C49">
        <v>1.2999999999999999E-2</v>
      </c>
      <c r="D49">
        <v>59.637999999999998</v>
      </c>
      <c r="E49">
        <f t="shared" si="7"/>
        <v>196.36199999999999</v>
      </c>
      <c r="F49" s="4">
        <f t="shared" si="8"/>
        <v>2.5527059999999997</v>
      </c>
      <c r="G49" s="45"/>
      <c r="H49" s="6"/>
      <c r="I49" s="6">
        <v>2</v>
      </c>
      <c r="J49">
        <v>2.1000000000000001E-2</v>
      </c>
      <c r="K49">
        <v>36.518999999999998</v>
      </c>
      <c r="L49">
        <f t="shared" si="9"/>
        <v>219.48099999999999</v>
      </c>
      <c r="M49" s="4">
        <f t="shared" si="10"/>
        <v>4.6091009999999999</v>
      </c>
      <c r="N49" s="45"/>
      <c r="O49" s="6"/>
      <c r="P49" s="6">
        <v>2</v>
      </c>
      <c r="Q49" s="6">
        <f t="shared" ref="Q49" si="11">F49/M49</f>
        <v>0.55384032591171239</v>
      </c>
      <c r="R49" s="45"/>
      <c r="S49" s="54"/>
      <c r="T49" s="5" t="s">
        <v>5</v>
      </c>
      <c r="U49" s="5">
        <f>STDEVP(Q48:Q52)</f>
        <v>0.15140350438526443</v>
      </c>
      <c r="V49" s="45"/>
      <c r="W49" s="45"/>
      <c r="X49" s="45"/>
      <c r="Y49" s="45"/>
      <c r="Z49" s="45"/>
      <c r="AA49" s="45"/>
      <c r="AB49" s="45"/>
    </row>
    <row r="50" spans="1:28" x14ac:dyDescent="0.4">
      <c r="A50" s="6"/>
      <c r="B50" s="6">
        <v>3</v>
      </c>
      <c r="C50">
        <v>0.01</v>
      </c>
      <c r="D50">
        <v>67.141000000000005</v>
      </c>
      <c r="E50">
        <f t="shared" si="7"/>
        <v>188.85899999999998</v>
      </c>
      <c r="F50" s="4">
        <f t="shared" si="8"/>
        <v>1.8885899999999998</v>
      </c>
      <c r="G50" s="45"/>
      <c r="H50" s="6"/>
      <c r="I50" s="6">
        <v>3</v>
      </c>
      <c r="J50">
        <v>1.7999999999999999E-2</v>
      </c>
      <c r="K50">
        <v>49.018000000000001</v>
      </c>
      <c r="L50">
        <f t="shared" si="9"/>
        <v>206.982</v>
      </c>
      <c r="M50" s="4">
        <f t="shared" si="10"/>
        <v>3.7256759999999995</v>
      </c>
      <c r="N50" s="45"/>
      <c r="O50" s="6"/>
      <c r="P50" s="6">
        <v>3</v>
      </c>
      <c r="Q50" s="6">
        <f>F50/M50</f>
        <v>0.50691203421875652</v>
      </c>
      <c r="R50" s="45"/>
      <c r="S50" s="54"/>
      <c r="T50" s="5"/>
      <c r="U50" s="5"/>
      <c r="V50" s="45"/>
      <c r="W50" s="45"/>
      <c r="X50" s="45"/>
      <c r="Y50" s="45"/>
      <c r="Z50" s="45"/>
      <c r="AA50" s="45"/>
      <c r="AB50" s="45"/>
    </row>
    <row r="51" spans="1:28" x14ac:dyDescent="0.4">
      <c r="A51" s="6"/>
      <c r="B51" s="6">
        <v>4</v>
      </c>
      <c r="C51">
        <v>1.0999999999999999E-2</v>
      </c>
      <c r="D51">
        <v>113.002</v>
      </c>
      <c r="E51">
        <f t="shared" si="7"/>
        <v>142.99799999999999</v>
      </c>
      <c r="F51" s="4">
        <f t="shared" si="8"/>
        <v>1.5729779999999998</v>
      </c>
      <c r="G51" s="45"/>
      <c r="H51" s="6"/>
      <c r="I51" s="6">
        <v>4</v>
      </c>
      <c r="J51">
        <v>1.7999999999999999E-2</v>
      </c>
      <c r="K51">
        <v>67.625</v>
      </c>
      <c r="L51">
        <f t="shared" si="9"/>
        <v>188.375</v>
      </c>
      <c r="M51" s="4">
        <f t="shared" si="10"/>
        <v>3.3907499999999997</v>
      </c>
      <c r="N51" s="45"/>
      <c r="O51" s="6"/>
      <c r="P51" s="6">
        <v>4</v>
      </c>
      <c r="Q51" s="6">
        <f t="shared" ref="Q51:Q57" si="12">F51/M51</f>
        <v>0.46390267639902671</v>
      </c>
      <c r="R51" s="45"/>
      <c r="S51" s="6" t="s">
        <v>90</v>
      </c>
      <c r="T51" s="5" t="s">
        <v>3</v>
      </c>
      <c r="U51" s="5">
        <f>AVERAGE(Q53:Q57)</f>
        <v>0.93696229063126357</v>
      </c>
      <c r="V51" s="45"/>
      <c r="W51" s="45"/>
      <c r="X51" s="45"/>
      <c r="Y51" s="45"/>
      <c r="Z51" s="45"/>
      <c r="AA51" s="45"/>
      <c r="AB51" s="45"/>
    </row>
    <row r="52" spans="1:28" x14ac:dyDescent="0.4">
      <c r="A52" s="6"/>
      <c r="B52" s="6">
        <v>5</v>
      </c>
      <c r="C52">
        <v>0.01</v>
      </c>
      <c r="D52">
        <v>75.747</v>
      </c>
      <c r="E52">
        <f t="shared" si="7"/>
        <v>180.25299999999999</v>
      </c>
      <c r="F52" s="4">
        <f t="shared" si="8"/>
        <v>1.80253</v>
      </c>
      <c r="G52" s="45"/>
      <c r="H52" s="6"/>
      <c r="I52" s="6">
        <v>5</v>
      </c>
      <c r="J52">
        <v>1.2999999999999999E-2</v>
      </c>
      <c r="K52">
        <v>98.406999999999996</v>
      </c>
      <c r="L52">
        <f t="shared" si="9"/>
        <v>157.59300000000002</v>
      </c>
      <c r="M52" s="4">
        <f t="shared" si="10"/>
        <v>2.0487090000000001</v>
      </c>
      <c r="N52" s="45"/>
      <c r="O52" s="6"/>
      <c r="P52" s="6">
        <v>5</v>
      </c>
      <c r="Q52" s="6">
        <f t="shared" si="12"/>
        <v>0.87983700955089272</v>
      </c>
      <c r="R52" s="45"/>
      <c r="S52" s="54"/>
      <c r="T52" s="5" t="s">
        <v>5</v>
      </c>
      <c r="U52" s="5">
        <f>STDEVP(Q53:Q57)</f>
        <v>0.10837985173718433</v>
      </c>
      <c r="V52" s="45"/>
      <c r="W52" s="45"/>
      <c r="X52" s="45"/>
      <c r="Y52" s="45"/>
      <c r="Z52" s="45"/>
      <c r="AA52" s="45"/>
      <c r="AB52" s="45"/>
    </row>
    <row r="53" spans="1:28" x14ac:dyDescent="0.4">
      <c r="A53" s="6" t="s">
        <v>90</v>
      </c>
      <c r="B53" s="6">
        <v>1</v>
      </c>
      <c r="C53">
        <v>1.0999999999999999E-2</v>
      </c>
      <c r="D53">
        <v>73.545000000000002</v>
      </c>
      <c r="E53">
        <f t="shared" si="7"/>
        <v>182.45499999999998</v>
      </c>
      <c r="F53" s="4">
        <f t="shared" si="8"/>
        <v>2.0070049999999999</v>
      </c>
      <c r="G53" s="45"/>
      <c r="H53" s="6" t="s">
        <v>90</v>
      </c>
      <c r="I53" s="6">
        <v>1</v>
      </c>
      <c r="J53">
        <v>1.2E-2</v>
      </c>
      <c r="K53">
        <v>107.41</v>
      </c>
      <c r="L53">
        <f t="shared" si="9"/>
        <v>148.59</v>
      </c>
      <c r="M53" s="4">
        <f t="shared" si="10"/>
        <v>1.78308</v>
      </c>
      <c r="N53" s="45"/>
      <c r="O53" s="6" t="s">
        <v>90</v>
      </c>
      <c r="P53" s="6">
        <v>1</v>
      </c>
      <c r="Q53" s="6">
        <f t="shared" si="12"/>
        <v>1.1255832604257801</v>
      </c>
      <c r="R53" s="45"/>
      <c r="S53" s="54"/>
      <c r="T53" s="5"/>
      <c r="U53" s="5"/>
      <c r="V53" s="45"/>
      <c r="W53" s="45"/>
      <c r="X53" s="45"/>
      <c r="Y53" s="45"/>
      <c r="Z53" s="45"/>
      <c r="AA53" s="45"/>
      <c r="AB53" s="45"/>
    </row>
    <row r="54" spans="1:28" x14ac:dyDescent="0.4">
      <c r="A54" s="6"/>
      <c r="B54" s="6">
        <v>2</v>
      </c>
      <c r="C54">
        <v>0.01</v>
      </c>
      <c r="D54">
        <v>72.599999999999994</v>
      </c>
      <c r="E54">
        <f t="shared" si="7"/>
        <v>183.4</v>
      </c>
      <c r="F54" s="4">
        <f t="shared" si="8"/>
        <v>1.8340000000000001</v>
      </c>
      <c r="G54" s="45"/>
      <c r="H54" s="6"/>
      <c r="I54" s="6">
        <v>2</v>
      </c>
      <c r="J54">
        <v>1.4E-2</v>
      </c>
      <c r="K54">
        <v>118.58499999999999</v>
      </c>
      <c r="L54">
        <f t="shared" si="9"/>
        <v>137.41500000000002</v>
      </c>
      <c r="M54" s="4">
        <f t="shared" si="10"/>
        <v>1.9238100000000002</v>
      </c>
      <c r="N54" s="45"/>
      <c r="O54" s="6"/>
      <c r="P54" s="6">
        <v>2</v>
      </c>
      <c r="Q54" s="6">
        <f t="shared" si="12"/>
        <v>0.95331659571371385</v>
      </c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</row>
    <row r="55" spans="1:28" x14ac:dyDescent="0.4">
      <c r="A55" s="6"/>
      <c r="B55" s="6">
        <v>3</v>
      </c>
      <c r="C55">
        <v>8.9999999999999993E-3</v>
      </c>
      <c r="D55">
        <v>57.286000000000001</v>
      </c>
      <c r="E55">
        <f t="shared" si="7"/>
        <v>198.714</v>
      </c>
      <c r="F55" s="4">
        <f t="shared" si="8"/>
        <v>1.7884259999999998</v>
      </c>
      <c r="G55" s="45"/>
      <c r="H55" s="6"/>
      <c r="I55" s="6">
        <v>3</v>
      </c>
      <c r="J55">
        <v>1.0999999999999999E-2</v>
      </c>
      <c r="K55">
        <v>83.918999999999997</v>
      </c>
      <c r="L55">
        <f t="shared" si="9"/>
        <v>172.08100000000002</v>
      </c>
      <c r="M55" s="4">
        <f t="shared" si="10"/>
        <v>1.8928910000000001</v>
      </c>
      <c r="N55" s="45"/>
      <c r="O55" s="6"/>
      <c r="P55" s="6">
        <v>3</v>
      </c>
      <c r="Q55" s="6">
        <f t="shared" si="12"/>
        <v>0.94481193053377066</v>
      </c>
      <c r="R55" s="45"/>
      <c r="S55" s="45"/>
      <c r="T55" s="45"/>
      <c r="U55" s="57"/>
      <c r="V55" s="45"/>
      <c r="W55" s="45"/>
      <c r="X55" s="45"/>
      <c r="Y55" s="45"/>
      <c r="Z55" s="45"/>
      <c r="AA55" s="45"/>
      <c r="AB55" s="45"/>
    </row>
    <row r="56" spans="1:28" x14ac:dyDescent="0.4">
      <c r="A56" s="6"/>
      <c r="B56" s="6">
        <v>4</v>
      </c>
      <c r="C56">
        <v>1.0999999999999999E-2</v>
      </c>
      <c r="D56">
        <v>77.37</v>
      </c>
      <c r="E56">
        <f t="shared" si="7"/>
        <v>178.63</v>
      </c>
      <c r="F56" s="4">
        <f t="shared" si="8"/>
        <v>1.9649299999999998</v>
      </c>
      <c r="G56" s="45"/>
      <c r="H56" s="6"/>
      <c r="I56" s="6">
        <v>4</v>
      </c>
      <c r="J56">
        <v>1.2999999999999999E-2</v>
      </c>
      <c r="K56">
        <v>76.051000000000002</v>
      </c>
      <c r="L56">
        <f t="shared" si="9"/>
        <v>179.94900000000001</v>
      </c>
      <c r="M56" s="4">
        <f t="shared" si="10"/>
        <v>2.339337</v>
      </c>
      <c r="N56" s="45"/>
      <c r="O56" s="6"/>
      <c r="P56" s="6">
        <v>4</v>
      </c>
      <c r="Q56" s="6">
        <f t="shared" si="12"/>
        <v>0.8399516615177719</v>
      </c>
      <c r="R56" s="45"/>
      <c r="S56" s="45"/>
      <c r="T56" s="45"/>
      <c r="U56" s="45"/>
      <c r="V56" s="56"/>
      <c r="W56" s="45"/>
      <c r="X56" s="45"/>
      <c r="Y56" s="45"/>
      <c r="Z56" s="45"/>
      <c r="AA56" s="45"/>
      <c r="AB56" s="45"/>
    </row>
    <row r="57" spans="1:28" x14ac:dyDescent="0.4">
      <c r="A57" s="6"/>
      <c r="B57" s="6">
        <v>5</v>
      </c>
      <c r="C57">
        <v>1.7000000000000001E-2</v>
      </c>
      <c r="D57">
        <v>57.313000000000002</v>
      </c>
      <c r="E57">
        <f t="shared" si="7"/>
        <v>198.68700000000001</v>
      </c>
      <c r="F57" s="4">
        <f t="shared" si="8"/>
        <v>3.3776790000000005</v>
      </c>
      <c r="G57" s="45"/>
      <c r="H57" s="6"/>
      <c r="I57" s="6">
        <v>5</v>
      </c>
      <c r="J57">
        <v>2.1999999999999999E-2</v>
      </c>
      <c r="K57">
        <v>69.028999999999996</v>
      </c>
      <c r="L57">
        <f t="shared" si="9"/>
        <v>186.971</v>
      </c>
      <c r="M57" s="4">
        <f t="shared" si="10"/>
        <v>4.1133619999999995</v>
      </c>
      <c r="N57" s="45"/>
      <c r="O57" s="6"/>
      <c r="P57" s="6">
        <v>5</v>
      </c>
      <c r="Q57" s="6">
        <f t="shared" si="12"/>
        <v>0.82114800496528162</v>
      </c>
      <c r="R57" s="45"/>
      <c r="S57" s="45"/>
      <c r="T57" s="45"/>
      <c r="U57" s="45"/>
      <c r="V57" s="56"/>
      <c r="W57" s="45"/>
      <c r="X57" s="45"/>
      <c r="Y57" s="45"/>
      <c r="Z57" s="45"/>
      <c r="AA57" s="45"/>
      <c r="AB57" s="45"/>
    </row>
    <row r="58" spans="1:28" x14ac:dyDescent="0.4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</row>
    <row r="59" spans="1:28" x14ac:dyDescent="0.4">
      <c r="A59" s="52" t="s">
        <v>281</v>
      </c>
      <c r="B59" s="5"/>
      <c r="C59" s="5"/>
      <c r="D59" s="5"/>
      <c r="E59" s="5"/>
      <c r="F59" s="5"/>
      <c r="G59" s="45"/>
      <c r="H59" s="52" t="s">
        <v>32</v>
      </c>
      <c r="I59" s="5"/>
      <c r="J59" s="5"/>
      <c r="K59" s="5"/>
      <c r="L59" s="5"/>
      <c r="M59" s="5"/>
      <c r="N59" s="45"/>
      <c r="O59" s="1" t="s">
        <v>284</v>
      </c>
      <c r="P59" s="5"/>
      <c r="Q59" s="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</row>
    <row r="60" spans="1:28" x14ac:dyDescent="0.4">
      <c r="A60" s="4" t="s">
        <v>33</v>
      </c>
      <c r="B60" s="53"/>
      <c r="C60" s="5" t="s">
        <v>278</v>
      </c>
      <c r="D60" s="5" t="s">
        <v>279</v>
      </c>
      <c r="E60" s="5"/>
      <c r="F60" s="4" t="s">
        <v>280</v>
      </c>
      <c r="G60" s="45"/>
      <c r="H60" s="4" t="s">
        <v>33</v>
      </c>
      <c r="I60" s="53"/>
      <c r="J60" s="5" t="s">
        <v>278</v>
      </c>
      <c r="K60" s="5" t="s">
        <v>279</v>
      </c>
      <c r="L60" s="5"/>
      <c r="M60" s="4" t="s">
        <v>280</v>
      </c>
      <c r="N60" s="45"/>
      <c r="O60" s="4" t="s">
        <v>33</v>
      </c>
      <c r="P60" s="5"/>
      <c r="Q60" s="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</row>
    <row r="61" spans="1:28" x14ac:dyDescent="0.4">
      <c r="A61" s="6" t="s">
        <v>266</v>
      </c>
      <c r="B61" s="6">
        <v>1</v>
      </c>
      <c r="C61">
        <v>1.4999999999999999E-2</v>
      </c>
      <c r="D61">
        <v>69.688000000000002</v>
      </c>
      <c r="E61">
        <f t="shared" ref="E61:E70" si="13">256-D61</f>
        <v>186.31200000000001</v>
      </c>
      <c r="F61" s="4">
        <f t="shared" ref="F61:F70" si="14">C61*E61</f>
        <v>2.7946800000000001</v>
      </c>
      <c r="G61" s="45"/>
      <c r="H61" s="6" t="s">
        <v>266</v>
      </c>
      <c r="I61" s="6">
        <v>1</v>
      </c>
      <c r="J61">
        <v>1.4999999999999999E-2</v>
      </c>
      <c r="K61">
        <v>133.53100000000001</v>
      </c>
      <c r="L61">
        <f>256-K61</f>
        <v>122.46899999999999</v>
      </c>
      <c r="M61" s="4">
        <f>J61*L61</f>
        <v>1.8370349999999998</v>
      </c>
      <c r="N61" s="45"/>
      <c r="O61" s="6" t="s">
        <v>266</v>
      </c>
      <c r="P61" s="6">
        <v>1</v>
      </c>
      <c r="Q61" s="6">
        <f>F61/M61</f>
        <v>1.5212992675697525</v>
      </c>
      <c r="R61" s="45"/>
      <c r="S61" s="6" t="s">
        <v>266</v>
      </c>
      <c r="T61" s="46" t="s">
        <v>3</v>
      </c>
      <c r="U61" s="5">
        <f>AVERAGE(Q61:Q65)</f>
        <v>1.1949656732531591</v>
      </c>
      <c r="V61" s="45"/>
      <c r="W61" s="45"/>
      <c r="X61" s="45"/>
      <c r="Y61" s="45"/>
      <c r="Z61" s="45"/>
      <c r="AA61" s="45"/>
      <c r="AB61" s="45"/>
    </row>
    <row r="62" spans="1:28" x14ac:dyDescent="0.4">
      <c r="A62" s="6"/>
      <c r="B62" s="6">
        <v>2</v>
      </c>
      <c r="C62">
        <v>1.2999999999999999E-2</v>
      </c>
      <c r="D62">
        <v>59.637999999999998</v>
      </c>
      <c r="E62">
        <f t="shared" si="13"/>
        <v>196.36199999999999</v>
      </c>
      <c r="F62" s="4">
        <f t="shared" si="14"/>
        <v>2.5527059999999997</v>
      </c>
      <c r="G62" s="45"/>
      <c r="H62" s="6"/>
      <c r="I62" s="6">
        <v>2</v>
      </c>
      <c r="J62">
        <v>1.2999999999999999E-2</v>
      </c>
      <c r="K62">
        <v>108.65300000000001</v>
      </c>
      <c r="L62">
        <f t="shared" ref="L62:L70" si="15">256-K62</f>
        <v>147.34699999999998</v>
      </c>
      <c r="M62" s="4">
        <f>J62*L62</f>
        <v>1.9155109999999997</v>
      </c>
      <c r="N62" s="45"/>
      <c r="O62" s="6"/>
      <c r="P62" s="6">
        <v>2</v>
      </c>
      <c r="Q62" s="6">
        <f t="shared" ref="Q62" si="16">F62/M62</f>
        <v>1.332650138788031</v>
      </c>
      <c r="R62" s="45"/>
      <c r="S62" s="54"/>
      <c r="T62" s="5" t="s">
        <v>5</v>
      </c>
      <c r="U62" s="5">
        <f>STDEVP(Q61:Q65)</f>
        <v>0.20964727014789125</v>
      </c>
      <c r="V62" s="45"/>
      <c r="W62" s="45"/>
      <c r="X62" s="45"/>
      <c r="Y62" s="45"/>
      <c r="Z62" s="45"/>
      <c r="AA62" s="45"/>
      <c r="AB62" s="45"/>
    </row>
    <row r="63" spans="1:28" x14ac:dyDescent="0.4">
      <c r="A63" s="6"/>
      <c r="B63" s="6">
        <v>3</v>
      </c>
      <c r="C63">
        <v>0.01</v>
      </c>
      <c r="D63">
        <v>67.141000000000005</v>
      </c>
      <c r="E63">
        <f t="shared" si="13"/>
        <v>188.85899999999998</v>
      </c>
      <c r="F63" s="4">
        <f t="shared" si="14"/>
        <v>1.8885899999999998</v>
      </c>
      <c r="G63" s="45"/>
      <c r="H63" s="6"/>
      <c r="I63" s="6">
        <v>3</v>
      </c>
      <c r="J63">
        <v>1.0999999999999999E-2</v>
      </c>
      <c r="K63">
        <v>107.64100000000001</v>
      </c>
      <c r="L63">
        <f t="shared" si="15"/>
        <v>148.35899999999998</v>
      </c>
      <c r="M63" s="4">
        <f t="shared" ref="M63:M70" si="17">J63*L63</f>
        <v>1.6319489999999996</v>
      </c>
      <c r="N63" s="45"/>
      <c r="O63" s="6"/>
      <c r="P63" s="6">
        <v>3</v>
      </c>
      <c r="Q63" s="6">
        <f>F63/M63</f>
        <v>1.1572604290942916</v>
      </c>
      <c r="R63" s="45"/>
      <c r="S63" s="54"/>
      <c r="T63" s="5"/>
      <c r="U63" s="5"/>
      <c r="V63" s="45"/>
      <c r="W63" s="45"/>
      <c r="X63" s="45"/>
      <c r="Y63" s="45"/>
      <c r="Z63" s="45"/>
      <c r="AA63" s="45"/>
      <c r="AB63" s="45"/>
    </row>
    <row r="64" spans="1:28" x14ac:dyDescent="0.4">
      <c r="A64" s="6"/>
      <c r="B64" s="6">
        <v>4</v>
      </c>
      <c r="C64">
        <v>1.0999999999999999E-2</v>
      </c>
      <c r="D64">
        <v>113.002</v>
      </c>
      <c r="E64">
        <f t="shared" si="13"/>
        <v>142.99799999999999</v>
      </c>
      <c r="F64" s="4">
        <f t="shared" si="14"/>
        <v>1.5729779999999998</v>
      </c>
      <c r="G64" s="45"/>
      <c r="H64" s="6"/>
      <c r="I64" s="6">
        <v>4</v>
      </c>
      <c r="J64">
        <v>1.0999999999999999E-2</v>
      </c>
      <c r="K64">
        <v>105.485</v>
      </c>
      <c r="L64">
        <f t="shared" si="15"/>
        <v>150.51499999999999</v>
      </c>
      <c r="M64" s="4">
        <f t="shared" si="17"/>
        <v>1.6556649999999997</v>
      </c>
      <c r="N64" s="45"/>
      <c r="O64" s="6"/>
      <c r="P64" s="6">
        <v>4</v>
      </c>
      <c r="Q64" s="6">
        <f t="shared" ref="Q64:Q70" si="18">F64/M64</f>
        <v>0.95005813374082315</v>
      </c>
      <c r="R64" s="45"/>
      <c r="S64" s="6" t="s">
        <v>90</v>
      </c>
      <c r="T64" s="5" t="s">
        <v>3</v>
      </c>
      <c r="U64" s="5">
        <f>AVERAGE(Q66:Q70)</f>
        <v>1.1954829005506724</v>
      </c>
      <c r="V64" s="45"/>
      <c r="W64" s="45"/>
      <c r="X64" s="45"/>
      <c r="Y64" s="45"/>
      <c r="Z64" s="45"/>
      <c r="AA64" s="45"/>
      <c r="AB64" s="45"/>
    </row>
    <row r="65" spans="1:28" x14ac:dyDescent="0.4">
      <c r="A65" s="6"/>
      <c r="B65" s="6">
        <v>5</v>
      </c>
      <c r="C65">
        <v>0.01</v>
      </c>
      <c r="D65">
        <v>75.747</v>
      </c>
      <c r="E65">
        <f t="shared" si="13"/>
        <v>180.25299999999999</v>
      </c>
      <c r="F65" s="4">
        <f t="shared" si="14"/>
        <v>1.80253</v>
      </c>
      <c r="G65" s="45"/>
      <c r="H65" s="6"/>
      <c r="I65" s="6">
        <v>5</v>
      </c>
      <c r="J65">
        <v>1.0999999999999999E-2</v>
      </c>
      <c r="K65">
        <v>94.325999999999993</v>
      </c>
      <c r="L65">
        <f t="shared" si="15"/>
        <v>161.67400000000001</v>
      </c>
      <c r="M65" s="4">
        <f t="shared" si="17"/>
        <v>1.7784139999999999</v>
      </c>
      <c r="N65" s="45"/>
      <c r="O65" s="6"/>
      <c r="P65" s="6">
        <v>5</v>
      </c>
      <c r="Q65" s="6">
        <f t="shared" si="18"/>
        <v>1.0135603970728975</v>
      </c>
      <c r="R65" s="45"/>
      <c r="S65" s="54"/>
      <c r="T65" s="5" t="s">
        <v>5</v>
      </c>
      <c r="U65" s="5">
        <f>STDEVP(Q66:Q70)</f>
        <v>0.18631746558906148</v>
      </c>
      <c r="V65" s="45"/>
      <c r="W65" s="45"/>
      <c r="X65" s="45"/>
      <c r="Y65" s="45"/>
      <c r="Z65" s="45"/>
      <c r="AA65" s="45"/>
      <c r="AB65" s="45"/>
    </row>
    <row r="66" spans="1:28" x14ac:dyDescent="0.4">
      <c r="A66" s="6" t="s">
        <v>90</v>
      </c>
      <c r="B66" s="6">
        <v>1</v>
      </c>
      <c r="C66">
        <v>1.0999999999999999E-2</v>
      </c>
      <c r="D66">
        <v>73.545000000000002</v>
      </c>
      <c r="E66">
        <f t="shared" si="13"/>
        <v>182.45499999999998</v>
      </c>
      <c r="F66" s="4">
        <f t="shared" si="14"/>
        <v>2.0070049999999999</v>
      </c>
      <c r="G66" s="45"/>
      <c r="H66" s="6" t="s">
        <v>90</v>
      </c>
      <c r="I66" s="6">
        <v>1</v>
      </c>
      <c r="J66">
        <v>1.0999999999999999E-2</v>
      </c>
      <c r="K66">
        <v>99.491</v>
      </c>
      <c r="L66">
        <f t="shared" si="15"/>
        <v>156.50900000000001</v>
      </c>
      <c r="M66" s="4">
        <f t="shared" si="17"/>
        <v>1.7215990000000001</v>
      </c>
      <c r="N66" s="45"/>
      <c r="O66" s="6" t="s">
        <v>90</v>
      </c>
      <c r="P66" s="6">
        <v>1</v>
      </c>
      <c r="Q66" s="6">
        <f t="shared" si="18"/>
        <v>1.165779603728859</v>
      </c>
      <c r="R66" s="45"/>
      <c r="S66" s="54"/>
      <c r="T66" s="5"/>
      <c r="U66" s="5"/>
      <c r="V66" s="45"/>
      <c r="W66" s="45"/>
      <c r="X66" s="45"/>
      <c r="Y66" s="45"/>
      <c r="Z66" s="45"/>
      <c r="AA66" s="45"/>
      <c r="AB66" s="45"/>
    </row>
    <row r="67" spans="1:28" x14ac:dyDescent="0.4">
      <c r="A67" s="6"/>
      <c r="B67" s="6">
        <v>2</v>
      </c>
      <c r="C67">
        <v>0.01</v>
      </c>
      <c r="D67">
        <v>72.599999999999994</v>
      </c>
      <c r="E67">
        <f t="shared" si="13"/>
        <v>183.4</v>
      </c>
      <c r="F67" s="4">
        <f t="shared" si="14"/>
        <v>1.8340000000000001</v>
      </c>
      <c r="G67" s="45"/>
      <c r="H67" s="6"/>
      <c r="I67" s="6">
        <v>2</v>
      </c>
      <c r="J67">
        <v>1.2E-2</v>
      </c>
      <c r="K67">
        <v>102.15300000000001</v>
      </c>
      <c r="L67">
        <f t="shared" si="15"/>
        <v>153.84699999999998</v>
      </c>
      <c r="M67" s="4">
        <f t="shared" si="17"/>
        <v>1.8461639999999997</v>
      </c>
      <c r="N67" s="45"/>
      <c r="O67" s="6"/>
      <c r="P67" s="6">
        <v>2</v>
      </c>
      <c r="Q67" s="6">
        <f t="shared" si="18"/>
        <v>0.99341120290505092</v>
      </c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</row>
    <row r="68" spans="1:28" x14ac:dyDescent="0.4">
      <c r="A68" s="6"/>
      <c r="B68" s="6">
        <v>3</v>
      </c>
      <c r="C68">
        <v>8.9999999999999993E-3</v>
      </c>
      <c r="D68">
        <v>57.286000000000001</v>
      </c>
      <c r="E68">
        <f t="shared" si="13"/>
        <v>198.714</v>
      </c>
      <c r="F68" s="4">
        <f t="shared" si="14"/>
        <v>1.7884259999999998</v>
      </c>
      <c r="G68" s="45"/>
      <c r="H68" s="6"/>
      <c r="I68" s="6">
        <v>3</v>
      </c>
      <c r="J68">
        <v>8.9999999999999993E-3</v>
      </c>
      <c r="K68">
        <v>96.713999999999999</v>
      </c>
      <c r="L68">
        <f t="shared" si="15"/>
        <v>159.286</v>
      </c>
      <c r="M68" s="4">
        <f t="shared" si="17"/>
        <v>1.4335739999999999</v>
      </c>
      <c r="N68" s="45"/>
      <c r="O68" s="6"/>
      <c r="P68" s="6">
        <v>3</v>
      </c>
      <c r="Q68" s="6">
        <f t="shared" si="18"/>
        <v>1.2475296008437653</v>
      </c>
      <c r="R68" s="45"/>
      <c r="S68" s="45"/>
      <c r="T68" s="45"/>
      <c r="U68" s="57"/>
      <c r="V68" s="45"/>
      <c r="W68" s="45"/>
      <c r="X68" s="45"/>
      <c r="Y68" s="45"/>
      <c r="Z68" s="45"/>
      <c r="AA68" s="45"/>
      <c r="AB68" s="45"/>
    </row>
    <row r="69" spans="1:28" x14ac:dyDescent="0.4">
      <c r="A69" s="6"/>
      <c r="B69" s="6">
        <v>4</v>
      </c>
      <c r="C69">
        <v>1.0999999999999999E-2</v>
      </c>
      <c r="D69">
        <v>77.37</v>
      </c>
      <c r="E69">
        <f t="shared" si="13"/>
        <v>178.63</v>
      </c>
      <c r="F69" s="4">
        <f t="shared" si="14"/>
        <v>1.9649299999999998</v>
      </c>
      <c r="G69" s="45"/>
      <c r="H69" s="6"/>
      <c r="I69" s="6">
        <v>4</v>
      </c>
      <c r="J69">
        <v>1.2E-2</v>
      </c>
      <c r="K69">
        <v>99.703999999999994</v>
      </c>
      <c r="L69">
        <f t="shared" si="15"/>
        <v>156.29599999999999</v>
      </c>
      <c r="M69" s="4">
        <f t="shared" si="17"/>
        <v>1.8755519999999999</v>
      </c>
      <c r="N69" s="45"/>
      <c r="O69" s="6"/>
      <c r="P69" s="6">
        <v>4</v>
      </c>
      <c r="Q69" s="6">
        <f t="shared" si="18"/>
        <v>1.0476542372592175</v>
      </c>
      <c r="R69" s="45"/>
      <c r="S69" s="45"/>
      <c r="T69" s="45"/>
      <c r="U69" s="45"/>
      <c r="V69" s="56"/>
      <c r="W69" s="45"/>
      <c r="X69" s="45"/>
      <c r="Y69" s="45"/>
      <c r="Z69" s="45"/>
      <c r="AA69" s="45"/>
      <c r="AB69" s="45"/>
    </row>
    <row r="70" spans="1:28" x14ac:dyDescent="0.4">
      <c r="A70" s="6"/>
      <c r="B70" s="6">
        <v>5</v>
      </c>
      <c r="C70">
        <v>1.7000000000000001E-2</v>
      </c>
      <c r="D70">
        <v>57.313000000000002</v>
      </c>
      <c r="E70">
        <f t="shared" si="13"/>
        <v>198.68700000000001</v>
      </c>
      <c r="F70" s="4">
        <f t="shared" si="14"/>
        <v>3.3776790000000005</v>
      </c>
      <c r="G70" s="45"/>
      <c r="H70" s="6"/>
      <c r="I70" s="6">
        <v>5</v>
      </c>
      <c r="J70">
        <v>1.2999999999999999E-2</v>
      </c>
      <c r="K70">
        <v>85.406000000000006</v>
      </c>
      <c r="L70">
        <f t="shared" si="15"/>
        <v>170.59399999999999</v>
      </c>
      <c r="M70" s="4">
        <f t="shared" si="17"/>
        <v>2.2177219999999997</v>
      </c>
      <c r="N70" s="45"/>
      <c r="O70" s="6"/>
      <c r="P70" s="6">
        <v>5</v>
      </c>
      <c r="Q70" s="6">
        <f t="shared" si="18"/>
        <v>1.5230398580164695</v>
      </c>
      <c r="R70" s="45"/>
      <c r="S70" s="45"/>
      <c r="T70" s="45"/>
      <c r="U70" s="45"/>
      <c r="V70" s="56"/>
      <c r="W70" s="45"/>
      <c r="X70" s="45"/>
      <c r="Y70" s="45"/>
      <c r="Z70" s="45"/>
      <c r="AA70" s="45"/>
      <c r="AB70" s="45"/>
    </row>
    <row r="71" spans="1:28" x14ac:dyDescent="0.4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6"/>
      <c r="T71" s="6"/>
      <c r="U71" s="45"/>
      <c r="V71" s="45"/>
      <c r="W71" s="45"/>
      <c r="X71" s="45"/>
      <c r="Y71" s="45"/>
      <c r="Z71" s="45"/>
      <c r="AA71" s="45"/>
      <c r="AB71" s="45"/>
    </row>
    <row r="72" spans="1:28" x14ac:dyDescent="0.4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5"/>
      <c r="T72" s="5"/>
      <c r="U72" s="45"/>
      <c r="V72" s="45"/>
      <c r="W72" s="45"/>
      <c r="X72" s="45"/>
      <c r="Y72" s="45"/>
      <c r="Z72" s="45"/>
      <c r="AA72" s="45"/>
      <c r="AB72" s="45"/>
    </row>
    <row r="73" spans="1:28" x14ac:dyDescent="0.4">
      <c r="A73" s="52" t="s">
        <v>285</v>
      </c>
      <c r="B73" s="5"/>
      <c r="C73" s="5"/>
      <c r="D73" s="5"/>
      <c r="E73" s="5"/>
      <c r="F73" s="5"/>
      <c r="G73" s="45"/>
      <c r="H73" s="52" t="s">
        <v>282</v>
      </c>
      <c r="I73" s="5"/>
      <c r="J73" s="5"/>
      <c r="K73" s="5"/>
      <c r="L73" s="5"/>
      <c r="M73" s="5"/>
      <c r="N73" s="45"/>
      <c r="O73" s="1" t="s">
        <v>283</v>
      </c>
      <c r="P73" s="5"/>
      <c r="Q73" s="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</row>
    <row r="74" spans="1:28" x14ac:dyDescent="0.4">
      <c r="A74" s="4" t="s">
        <v>33</v>
      </c>
      <c r="B74" s="53"/>
      <c r="C74" s="5" t="s">
        <v>278</v>
      </c>
      <c r="D74" s="5" t="s">
        <v>279</v>
      </c>
      <c r="E74" s="5"/>
      <c r="F74" s="4" t="s">
        <v>280</v>
      </c>
      <c r="G74" s="45"/>
      <c r="H74" s="4" t="s">
        <v>33</v>
      </c>
      <c r="I74" s="53"/>
      <c r="J74" s="5" t="s">
        <v>278</v>
      </c>
      <c r="K74" s="5" t="s">
        <v>279</v>
      </c>
      <c r="L74" s="5"/>
      <c r="M74" s="4" t="s">
        <v>280</v>
      </c>
      <c r="N74" s="45"/>
      <c r="O74" s="4" t="s">
        <v>33</v>
      </c>
      <c r="P74" s="5"/>
      <c r="Q74" s="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</row>
    <row r="75" spans="1:28" x14ac:dyDescent="0.4">
      <c r="A75" s="6" t="s">
        <v>266</v>
      </c>
      <c r="B75" s="6">
        <v>1</v>
      </c>
      <c r="C75">
        <v>1.4E-2</v>
      </c>
      <c r="D75">
        <v>83.483999999999995</v>
      </c>
      <c r="E75">
        <f t="shared" ref="E75:E84" si="19">256-D75</f>
        <v>172.51600000000002</v>
      </c>
      <c r="F75" s="4">
        <f t="shared" ref="F75:F84" si="20">C75*E75</f>
        <v>2.4152240000000003</v>
      </c>
      <c r="G75" s="45"/>
      <c r="H75" s="6" t="s">
        <v>266</v>
      </c>
      <c r="I75" s="6">
        <v>1</v>
      </c>
      <c r="J75">
        <v>1.7999999999999999E-2</v>
      </c>
      <c r="K75">
        <v>56.481000000000002</v>
      </c>
      <c r="L75">
        <f t="shared" ref="L75:L84" si="21">256-K75</f>
        <v>199.51900000000001</v>
      </c>
      <c r="M75" s="4">
        <f t="shared" ref="M75:M84" si="22">J75*L75</f>
        <v>3.591342</v>
      </c>
      <c r="N75" s="45"/>
      <c r="O75" s="6" t="s">
        <v>266</v>
      </c>
      <c r="P75" s="6">
        <v>1</v>
      </c>
      <c r="Q75" s="6">
        <f>F75/M75</f>
        <v>0.67251294919837767</v>
      </c>
      <c r="R75" s="45"/>
      <c r="S75" s="6" t="s">
        <v>266</v>
      </c>
      <c r="T75" s="46" t="s">
        <v>3</v>
      </c>
      <c r="U75" s="5">
        <f>AVERAGE(Q75:Q79)</f>
        <v>0.66745829909418064</v>
      </c>
      <c r="V75" s="45"/>
      <c r="W75" s="45"/>
      <c r="X75" s="45"/>
      <c r="Y75" s="45"/>
      <c r="Z75" s="45"/>
      <c r="AA75" s="45"/>
      <c r="AB75" s="45"/>
    </row>
    <row r="76" spans="1:28" x14ac:dyDescent="0.4">
      <c r="A76" s="6"/>
      <c r="B76" s="6">
        <v>2</v>
      </c>
      <c r="C76">
        <v>1.4E-2</v>
      </c>
      <c r="D76">
        <v>71.784000000000006</v>
      </c>
      <c r="E76">
        <f t="shared" si="19"/>
        <v>184.21600000000001</v>
      </c>
      <c r="F76" s="4">
        <f t="shared" si="20"/>
        <v>2.579024</v>
      </c>
      <c r="G76" s="45"/>
      <c r="H76" s="6"/>
      <c r="I76" s="6">
        <v>2</v>
      </c>
      <c r="J76">
        <v>1.7000000000000001E-2</v>
      </c>
      <c r="K76">
        <v>53.564999999999998</v>
      </c>
      <c r="L76">
        <f t="shared" si="21"/>
        <v>202.435</v>
      </c>
      <c r="M76" s="4">
        <f t="shared" si="22"/>
        <v>3.4413950000000004</v>
      </c>
      <c r="N76" s="45"/>
      <c r="O76" s="6"/>
      <c r="P76" s="6">
        <v>2</v>
      </c>
      <c r="Q76" s="6">
        <f t="shared" ref="Q76:Q84" si="23">F76/M76</f>
        <v>0.74941237492354107</v>
      </c>
      <c r="R76" s="45"/>
      <c r="S76" s="54"/>
      <c r="T76" s="5" t="s">
        <v>5</v>
      </c>
      <c r="U76" s="5">
        <f>STDEVP(Q75:Q79)</f>
        <v>5.3364779094729579E-2</v>
      </c>
      <c r="V76" s="45"/>
      <c r="W76" s="45"/>
      <c r="X76" s="45"/>
      <c r="Y76" s="45"/>
      <c r="Z76" s="45"/>
      <c r="AA76" s="45"/>
      <c r="AB76" s="45"/>
    </row>
    <row r="77" spans="1:28" x14ac:dyDescent="0.4">
      <c r="A77" s="6"/>
      <c r="B77" s="6">
        <v>3</v>
      </c>
      <c r="C77">
        <v>1.0999999999999999E-2</v>
      </c>
      <c r="D77">
        <v>73.111999999999995</v>
      </c>
      <c r="E77">
        <f t="shared" si="19"/>
        <v>182.88800000000001</v>
      </c>
      <c r="F77" s="4">
        <f t="shared" si="20"/>
        <v>2.011768</v>
      </c>
      <c r="G77" s="45"/>
      <c r="H77" s="6"/>
      <c r="I77" s="6">
        <v>3</v>
      </c>
      <c r="J77">
        <v>1.6E-2</v>
      </c>
      <c r="K77">
        <v>46.335999999999999</v>
      </c>
      <c r="L77">
        <f t="shared" si="21"/>
        <v>209.66399999999999</v>
      </c>
      <c r="M77" s="4">
        <f t="shared" si="22"/>
        <v>3.3546239999999998</v>
      </c>
      <c r="N77" s="45"/>
      <c r="O77" s="6"/>
      <c r="P77" s="6">
        <v>3</v>
      </c>
      <c r="Q77" s="6">
        <f t="shared" si="23"/>
        <v>0.5996999961843712</v>
      </c>
      <c r="R77" s="45"/>
      <c r="S77" s="54"/>
      <c r="T77" s="5"/>
      <c r="U77" s="5"/>
      <c r="V77" s="45"/>
      <c r="W77" s="45"/>
      <c r="X77" s="45"/>
      <c r="Y77" s="45"/>
      <c r="Z77" s="45"/>
      <c r="AA77" s="45"/>
      <c r="AB77" s="45"/>
    </row>
    <row r="78" spans="1:28" x14ac:dyDescent="0.4">
      <c r="A78" s="6"/>
      <c r="B78" s="6">
        <v>4</v>
      </c>
      <c r="C78">
        <v>1.0999999999999999E-2</v>
      </c>
      <c r="D78">
        <v>83.212000000000003</v>
      </c>
      <c r="E78">
        <f t="shared" si="19"/>
        <v>172.78800000000001</v>
      </c>
      <c r="F78" s="4">
        <f t="shared" si="20"/>
        <v>1.900668</v>
      </c>
      <c r="G78" s="45"/>
      <c r="H78" s="6"/>
      <c r="I78" s="6">
        <v>4</v>
      </c>
      <c r="J78">
        <v>1.6E-2</v>
      </c>
      <c r="K78">
        <v>64.694000000000003</v>
      </c>
      <c r="L78">
        <f t="shared" si="21"/>
        <v>191.30599999999998</v>
      </c>
      <c r="M78" s="4">
        <f t="shared" si="22"/>
        <v>3.0608959999999996</v>
      </c>
      <c r="N78" s="45"/>
      <c r="O78" s="6"/>
      <c r="P78" s="6">
        <v>4</v>
      </c>
      <c r="Q78" s="6">
        <f t="shared" si="23"/>
        <v>0.6209515122369399</v>
      </c>
      <c r="R78" s="45"/>
      <c r="S78" s="6" t="s">
        <v>90</v>
      </c>
      <c r="T78" s="5" t="s">
        <v>3</v>
      </c>
      <c r="U78" s="5">
        <f>AVERAGE(Q80:Q84)</f>
        <v>0.80502378645164474</v>
      </c>
      <c r="V78" s="45"/>
      <c r="W78" s="45"/>
      <c r="X78" s="45"/>
      <c r="Y78" s="45"/>
      <c r="Z78" s="45"/>
      <c r="AA78" s="45"/>
      <c r="AB78" s="45"/>
    </row>
    <row r="79" spans="1:28" x14ac:dyDescent="0.4">
      <c r="A79" s="6"/>
      <c r="B79" s="6">
        <v>5</v>
      </c>
      <c r="C79">
        <v>8.9999999999999993E-3</v>
      </c>
      <c r="D79">
        <v>74.986999999999995</v>
      </c>
      <c r="E79">
        <f t="shared" si="19"/>
        <v>181.01300000000001</v>
      </c>
      <c r="F79" s="4">
        <f t="shared" si="20"/>
        <v>1.6291169999999999</v>
      </c>
      <c r="G79" s="45"/>
      <c r="H79" s="6"/>
      <c r="I79" s="6">
        <v>5</v>
      </c>
      <c r="J79">
        <v>1.2E-2</v>
      </c>
      <c r="K79">
        <v>60.582000000000001</v>
      </c>
      <c r="L79">
        <f t="shared" si="21"/>
        <v>195.41800000000001</v>
      </c>
      <c r="M79" s="4">
        <f t="shared" si="22"/>
        <v>2.3450160000000002</v>
      </c>
      <c r="N79" s="45"/>
      <c r="O79" s="6"/>
      <c r="P79" s="6">
        <v>5</v>
      </c>
      <c r="Q79" s="6">
        <f t="shared" si="23"/>
        <v>0.69471466292767292</v>
      </c>
      <c r="R79" s="45"/>
      <c r="S79" s="54"/>
      <c r="T79" s="5" t="s">
        <v>5</v>
      </c>
      <c r="U79" s="5">
        <f>STDEVP(Q80:Q84)</f>
        <v>4.5144013838716225E-2</v>
      </c>
      <c r="V79" s="45"/>
      <c r="W79" s="45"/>
      <c r="X79" s="45"/>
      <c r="Y79" s="45"/>
      <c r="Z79" s="45"/>
      <c r="AA79" s="45"/>
      <c r="AB79" s="45"/>
    </row>
    <row r="80" spans="1:28" x14ac:dyDescent="0.4">
      <c r="A80" s="6" t="s">
        <v>90</v>
      </c>
      <c r="B80" s="6">
        <v>1</v>
      </c>
      <c r="C80">
        <v>0.01</v>
      </c>
      <c r="D80">
        <v>74.197999999999993</v>
      </c>
      <c r="E80">
        <f t="shared" si="19"/>
        <v>181.80200000000002</v>
      </c>
      <c r="F80" s="4">
        <f t="shared" si="20"/>
        <v>1.8180200000000002</v>
      </c>
      <c r="G80" s="45"/>
      <c r="H80" s="6" t="s">
        <v>90</v>
      </c>
      <c r="I80" s="6">
        <v>1</v>
      </c>
      <c r="J80">
        <v>1.2E-2</v>
      </c>
      <c r="K80">
        <v>74.070999999999998</v>
      </c>
      <c r="L80">
        <f t="shared" si="21"/>
        <v>181.929</v>
      </c>
      <c r="M80" s="4">
        <f t="shared" si="22"/>
        <v>2.1831480000000001</v>
      </c>
      <c r="N80" s="45"/>
      <c r="O80" s="6" t="s">
        <v>90</v>
      </c>
      <c r="P80" s="6">
        <v>1</v>
      </c>
      <c r="Q80" s="6">
        <f t="shared" si="23"/>
        <v>0.83275160456368513</v>
      </c>
      <c r="R80" s="45"/>
      <c r="S80" s="54"/>
      <c r="T80" s="5"/>
      <c r="U80" s="5"/>
      <c r="V80" s="45"/>
      <c r="W80" s="45"/>
      <c r="X80" s="45"/>
      <c r="Y80" s="45"/>
      <c r="Z80" s="45"/>
      <c r="AA80" s="45"/>
      <c r="AB80" s="45"/>
    </row>
    <row r="81" spans="1:28" x14ac:dyDescent="0.4">
      <c r="A81" s="6"/>
      <c r="B81" s="6">
        <v>2</v>
      </c>
      <c r="C81">
        <v>0.01</v>
      </c>
      <c r="D81">
        <v>77.475999999999999</v>
      </c>
      <c r="E81">
        <f t="shared" si="19"/>
        <v>178.524</v>
      </c>
      <c r="F81" s="4">
        <f t="shared" si="20"/>
        <v>1.7852399999999999</v>
      </c>
      <c r="G81" s="45"/>
      <c r="H81" s="6"/>
      <c r="I81" s="6">
        <v>2</v>
      </c>
      <c r="J81">
        <v>1.2999999999999999E-2</v>
      </c>
      <c r="K81">
        <v>91.197000000000003</v>
      </c>
      <c r="L81">
        <f t="shared" si="21"/>
        <v>164.803</v>
      </c>
      <c r="M81" s="4">
        <f t="shared" si="22"/>
        <v>2.142439</v>
      </c>
      <c r="N81" s="45"/>
      <c r="O81" s="6"/>
      <c r="P81" s="6">
        <v>2</v>
      </c>
      <c r="Q81" s="6">
        <f t="shared" si="23"/>
        <v>0.83327459965021178</v>
      </c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</row>
    <row r="82" spans="1:28" x14ac:dyDescent="0.4">
      <c r="A82" s="6"/>
      <c r="B82" s="6">
        <v>3</v>
      </c>
      <c r="C82">
        <v>8.9999999999999993E-3</v>
      </c>
      <c r="D82">
        <v>74.489999999999995</v>
      </c>
      <c r="E82">
        <f t="shared" si="19"/>
        <v>181.51</v>
      </c>
      <c r="F82" s="4">
        <f t="shared" si="20"/>
        <v>1.6335899999999999</v>
      </c>
      <c r="G82" s="45"/>
      <c r="H82" s="6"/>
      <c r="I82" s="6">
        <v>3</v>
      </c>
      <c r="J82">
        <v>1.0999999999999999E-2</v>
      </c>
      <c r="K82">
        <v>81.853999999999999</v>
      </c>
      <c r="L82">
        <f t="shared" si="21"/>
        <v>174.14600000000002</v>
      </c>
      <c r="M82" s="4">
        <f t="shared" si="22"/>
        <v>1.9156060000000001</v>
      </c>
      <c r="N82" s="45"/>
      <c r="O82" s="6"/>
      <c r="P82" s="6">
        <v>3</v>
      </c>
      <c r="Q82" s="6">
        <f t="shared" si="23"/>
        <v>0.85277974698346093</v>
      </c>
      <c r="R82" s="45"/>
      <c r="S82" s="45"/>
      <c r="T82" s="45"/>
      <c r="U82" s="57"/>
      <c r="V82" s="45"/>
      <c r="W82" s="45"/>
      <c r="X82" s="45"/>
      <c r="Y82" s="45"/>
      <c r="Z82" s="45"/>
      <c r="AA82" s="45"/>
      <c r="AB82" s="45"/>
    </row>
    <row r="83" spans="1:28" x14ac:dyDescent="0.4">
      <c r="A83" s="6"/>
      <c r="B83" s="6">
        <v>4</v>
      </c>
      <c r="C83">
        <v>1.0999999999999999E-2</v>
      </c>
      <c r="D83">
        <v>96.263000000000005</v>
      </c>
      <c r="E83">
        <f t="shared" si="19"/>
        <v>159.73699999999999</v>
      </c>
      <c r="F83" s="4">
        <f t="shared" si="20"/>
        <v>1.7571069999999998</v>
      </c>
      <c r="G83" s="45"/>
      <c r="H83" s="6"/>
      <c r="I83" s="6">
        <v>4</v>
      </c>
      <c r="J83">
        <v>1.4999999999999999E-2</v>
      </c>
      <c r="K83">
        <v>104.86799999999999</v>
      </c>
      <c r="L83">
        <f t="shared" si="21"/>
        <v>151.13200000000001</v>
      </c>
      <c r="M83" s="4">
        <f t="shared" si="22"/>
        <v>2.2669799999999998</v>
      </c>
      <c r="N83" s="45"/>
      <c r="O83" s="6"/>
      <c r="P83" s="6">
        <v>4</v>
      </c>
      <c r="Q83" s="6">
        <f t="shared" si="23"/>
        <v>0.77508712030983951</v>
      </c>
      <c r="R83" s="45"/>
      <c r="S83" s="45"/>
      <c r="T83" s="45"/>
      <c r="U83" s="45"/>
      <c r="V83" s="56"/>
      <c r="W83" s="45"/>
      <c r="X83" s="45"/>
      <c r="Y83" s="45"/>
      <c r="Z83" s="45"/>
      <c r="AA83" s="45"/>
      <c r="AB83" s="45"/>
    </row>
    <row r="84" spans="1:28" x14ac:dyDescent="0.4">
      <c r="A84" s="6"/>
      <c r="B84" s="6">
        <v>5</v>
      </c>
      <c r="C84">
        <v>0.01</v>
      </c>
      <c r="D84">
        <v>99.787999999999997</v>
      </c>
      <c r="E84">
        <f t="shared" si="19"/>
        <v>156.21199999999999</v>
      </c>
      <c r="F84" s="4">
        <f t="shared" si="20"/>
        <v>1.56212</v>
      </c>
      <c r="G84" s="45"/>
      <c r="H84" s="6"/>
      <c r="I84" s="6">
        <v>5</v>
      </c>
      <c r="J84">
        <v>1.2999999999999999E-2</v>
      </c>
      <c r="K84">
        <v>91.668999999999997</v>
      </c>
      <c r="L84">
        <f t="shared" si="21"/>
        <v>164.33100000000002</v>
      </c>
      <c r="M84" s="4">
        <f t="shared" si="22"/>
        <v>2.1363030000000003</v>
      </c>
      <c r="N84" s="45"/>
      <c r="O84" s="6"/>
      <c r="P84" s="6">
        <v>5</v>
      </c>
      <c r="Q84" s="6">
        <f t="shared" si="23"/>
        <v>0.73122586075102636</v>
      </c>
      <c r="R84" s="45"/>
      <c r="S84" s="45"/>
      <c r="T84" s="45"/>
      <c r="U84" s="45"/>
      <c r="V84" s="56"/>
      <c r="W84" s="45"/>
      <c r="X84" s="45"/>
      <c r="Y84" s="45"/>
      <c r="Z84" s="45"/>
      <c r="AA84" s="45"/>
      <c r="AB84" s="45"/>
    </row>
    <row r="85" spans="1:28" x14ac:dyDescent="0.4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</row>
    <row r="86" spans="1:28" x14ac:dyDescent="0.4">
      <c r="A86" s="52" t="s">
        <v>285</v>
      </c>
      <c r="B86" s="5"/>
      <c r="C86" s="5"/>
      <c r="D86" s="5"/>
      <c r="E86" s="5"/>
      <c r="F86" s="5"/>
      <c r="G86" s="45"/>
      <c r="H86" s="52" t="s">
        <v>32</v>
      </c>
      <c r="I86" s="5"/>
      <c r="J86" s="5"/>
      <c r="K86" s="5"/>
      <c r="L86" s="5"/>
      <c r="M86" s="5"/>
      <c r="N86" s="45"/>
      <c r="O86" s="1" t="s">
        <v>284</v>
      </c>
      <c r="P86" s="5"/>
      <c r="Q86" s="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</row>
    <row r="87" spans="1:28" x14ac:dyDescent="0.4">
      <c r="A87" s="4" t="s">
        <v>33</v>
      </c>
      <c r="B87" s="53"/>
      <c r="C87" s="5" t="s">
        <v>278</v>
      </c>
      <c r="D87" s="5" t="s">
        <v>279</v>
      </c>
      <c r="E87" s="5"/>
      <c r="F87" s="4" t="s">
        <v>280</v>
      </c>
      <c r="G87" s="45"/>
      <c r="H87" s="4" t="s">
        <v>33</v>
      </c>
      <c r="I87" s="53"/>
      <c r="J87" s="5" t="s">
        <v>278</v>
      </c>
      <c r="K87" s="5" t="s">
        <v>279</v>
      </c>
      <c r="L87" s="5"/>
      <c r="M87" s="4" t="s">
        <v>280</v>
      </c>
      <c r="N87" s="45"/>
      <c r="O87" s="4" t="s">
        <v>33</v>
      </c>
      <c r="P87" s="5"/>
      <c r="Q87" s="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</row>
    <row r="88" spans="1:28" x14ac:dyDescent="0.4">
      <c r="A88" s="6" t="s">
        <v>266</v>
      </c>
      <c r="B88" s="6">
        <v>1</v>
      </c>
      <c r="C88">
        <v>1.4E-2</v>
      </c>
      <c r="D88">
        <v>83.483999999999995</v>
      </c>
      <c r="E88">
        <f t="shared" ref="E88:E97" si="24">256-D88</f>
        <v>172.51600000000002</v>
      </c>
      <c r="F88" s="4">
        <f t="shared" ref="F88:F97" si="25">C88*E88</f>
        <v>2.4152240000000003</v>
      </c>
      <c r="G88" s="45"/>
      <c r="H88" s="6" t="s">
        <v>266</v>
      </c>
      <c r="I88" s="6">
        <v>1</v>
      </c>
      <c r="J88">
        <v>1.4999999999999999E-2</v>
      </c>
      <c r="K88">
        <v>133.53100000000001</v>
      </c>
      <c r="L88">
        <f>256-K88</f>
        <v>122.46899999999999</v>
      </c>
      <c r="M88" s="4">
        <f>J88*L88</f>
        <v>1.8370349999999998</v>
      </c>
      <c r="N88" s="45"/>
      <c r="O88" s="6" t="s">
        <v>266</v>
      </c>
      <c r="P88" s="6">
        <v>1</v>
      </c>
      <c r="Q88" s="6">
        <f>F88/M88</f>
        <v>1.3147403288451229</v>
      </c>
      <c r="R88" s="45"/>
      <c r="S88" s="6" t="s">
        <v>266</v>
      </c>
      <c r="T88" s="46" t="s">
        <v>3</v>
      </c>
      <c r="U88" s="5">
        <f>AVERAGE(Q88:Q92)</f>
        <v>1.1915796947113584</v>
      </c>
      <c r="V88" s="45"/>
      <c r="W88" s="45"/>
      <c r="X88" s="45"/>
      <c r="Y88" s="45"/>
      <c r="Z88" s="45"/>
      <c r="AA88" s="45"/>
      <c r="AB88" s="45"/>
    </row>
    <row r="89" spans="1:28" x14ac:dyDescent="0.4">
      <c r="A89" s="6"/>
      <c r="B89" s="6">
        <v>2</v>
      </c>
      <c r="C89">
        <v>1.4E-2</v>
      </c>
      <c r="D89">
        <v>71.784000000000006</v>
      </c>
      <c r="E89">
        <f t="shared" si="24"/>
        <v>184.21600000000001</v>
      </c>
      <c r="F89" s="4">
        <f t="shared" si="25"/>
        <v>2.579024</v>
      </c>
      <c r="G89" s="45"/>
      <c r="H89" s="6"/>
      <c r="I89" s="6">
        <v>2</v>
      </c>
      <c r="J89">
        <v>1.2999999999999999E-2</v>
      </c>
      <c r="K89">
        <v>108.65300000000001</v>
      </c>
      <c r="L89">
        <f t="shared" ref="L89:L97" si="26">256-K89</f>
        <v>147.34699999999998</v>
      </c>
      <c r="M89" s="4">
        <f>J89*L89</f>
        <v>1.9155109999999997</v>
      </c>
      <c r="N89" s="45"/>
      <c r="O89" s="6"/>
      <c r="P89" s="6">
        <v>2</v>
      </c>
      <c r="Q89" s="6">
        <f t="shared" ref="Q89:Q97" si="27">F89/M89</f>
        <v>1.3463895534925148</v>
      </c>
      <c r="R89" s="45"/>
      <c r="S89" s="54"/>
      <c r="T89" s="5" t="s">
        <v>5</v>
      </c>
      <c r="U89" s="5">
        <f>STDEVP(Q88:Q92)</f>
        <v>0.15404295929962089</v>
      </c>
      <c r="V89" s="45"/>
      <c r="W89" s="45"/>
      <c r="X89" s="45"/>
      <c r="Y89" s="45"/>
      <c r="Z89" s="45"/>
      <c r="AA89" s="45"/>
      <c r="AB89" s="45"/>
    </row>
    <row r="90" spans="1:28" x14ac:dyDescent="0.4">
      <c r="A90" s="6"/>
      <c r="B90" s="6">
        <v>3</v>
      </c>
      <c r="C90">
        <v>1.0999999999999999E-2</v>
      </c>
      <c r="D90">
        <v>73.111999999999995</v>
      </c>
      <c r="E90">
        <f t="shared" si="24"/>
        <v>182.88800000000001</v>
      </c>
      <c r="F90" s="4">
        <f t="shared" si="25"/>
        <v>2.011768</v>
      </c>
      <c r="G90" s="45"/>
      <c r="H90" s="6"/>
      <c r="I90" s="6">
        <v>3</v>
      </c>
      <c r="J90">
        <v>1.0999999999999999E-2</v>
      </c>
      <c r="K90">
        <v>107.64100000000001</v>
      </c>
      <c r="L90">
        <f t="shared" si="26"/>
        <v>148.35899999999998</v>
      </c>
      <c r="M90" s="4">
        <f t="shared" ref="M90:M97" si="28">J90*L90</f>
        <v>1.6319489999999996</v>
      </c>
      <c r="N90" s="45"/>
      <c r="O90" s="6"/>
      <c r="P90" s="6">
        <v>3</v>
      </c>
      <c r="Q90" s="6">
        <f t="shared" si="27"/>
        <v>1.2327395035016415</v>
      </c>
      <c r="R90" s="45"/>
      <c r="S90" s="54"/>
      <c r="T90" s="5"/>
      <c r="U90" s="5"/>
      <c r="V90" s="45"/>
      <c r="W90" s="45"/>
      <c r="X90" s="45"/>
      <c r="Y90" s="45"/>
      <c r="Z90" s="45"/>
      <c r="AA90" s="45"/>
      <c r="AB90" s="45"/>
    </row>
    <row r="91" spans="1:28" x14ac:dyDescent="0.4">
      <c r="A91" s="6"/>
      <c r="B91" s="6">
        <v>4</v>
      </c>
      <c r="C91">
        <v>1.0999999999999999E-2</v>
      </c>
      <c r="D91">
        <v>83.212000000000003</v>
      </c>
      <c r="E91">
        <f t="shared" si="24"/>
        <v>172.78800000000001</v>
      </c>
      <c r="F91" s="4">
        <f t="shared" si="25"/>
        <v>1.900668</v>
      </c>
      <c r="G91" s="45"/>
      <c r="H91" s="6"/>
      <c r="I91" s="6">
        <v>4</v>
      </c>
      <c r="J91">
        <v>1.0999999999999999E-2</v>
      </c>
      <c r="K91">
        <v>105.485</v>
      </c>
      <c r="L91">
        <f t="shared" si="26"/>
        <v>150.51499999999999</v>
      </c>
      <c r="M91" s="4">
        <f t="shared" si="28"/>
        <v>1.6556649999999997</v>
      </c>
      <c r="N91" s="45"/>
      <c r="O91" s="6"/>
      <c r="P91" s="6">
        <v>4</v>
      </c>
      <c r="Q91" s="6">
        <f t="shared" si="27"/>
        <v>1.1479786067833773</v>
      </c>
      <c r="R91" s="45"/>
      <c r="S91" s="6" t="s">
        <v>90</v>
      </c>
      <c r="T91" s="5" t="s">
        <v>3</v>
      </c>
      <c r="U91" s="5">
        <f>AVERAGE(Q93:Q97)</f>
        <v>0.96075146432118552</v>
      </c>
      <c r="V91" s="45"/>
      <c r="W91" s="45"/>
      <c r="X91" s="45"/>
      <c r="Y91" s="45"/>
      <c r="Z91" s="45"/>
      <c r="AA91" s="45"/>
      <c r="AB91" s="45"/>
    </row>
    <row r="92" spans="1:28" x14ac:dyDescent="0.4">
      <c r="A92" s="6"/>
      <c r="B92" s="6">
        <v>5</v>
      </c>
      <c r="C92">
        <v>8.9999999999999993E-3</v>
      </c>
      <c r="D92">
        <v>74.986999999999995</v>
      </c>
      <c r="E92">
        <f t="shared" si="24"/>
        <v>181.01300000000001</v>
      </c>
      <c r="F92" s="4">
        <f t="shared" si="25"/>
        <v>1.6291169999999999</v>
      </c>
      <c r="G92" s="45"/>
      <c r="H92" s="6"/>
      <c r="I92" s="6">
        <v>5</v>
      </c>
      <c r="J92">
        <v>1.0999999999999999E-2</v>
      </c>
      <c r="K92">
        <v>94.325999999999993</v>
      </c>
      <c r="L92">
        <f t="shared" si="26"/>
        <v>161.67400000000001</v>
      </c>
      <c r="M92" s="4">
        <f t="shared" si="28"/>
        <v>1.7784139999999999</v>
      </c>
      <c r="N92" s="45"/>
      <c r="O92" s="6"/>
      <c r="P92" s="6">
        <v>5</v>
      </c>
      <c r="Q92" s="6">
        <f t="shared" si="27"/>
        <v>0.91605048093413566</v>
      </c>
      <c r="R92" s="45"/>
      <c r="S92" s="54"/>
      <c r="T92" s="5" t="s">
        <v>5</v>
      </c>
      <c r="U92" s="5">
        <f>STDEVP(Q93:Q97)</f>
        <v>0.14653954980615044</v>
      </c>
      <c r="V92" s="45"/>
      <c r="W92" s="45"/>
      <c r="X92" s="45"/>
      <c r="Y92" s="45"/>
      <c r="Z92" s="45"/>
      <c r="AA92" s="45"/>
      <c r="AB92" s="45"/>
    </row>
    <row r="93" spans="1:28" x14ac:dyDescent="0.4">
      <c r="A93" s="6" t="s">
        <v>90</v>
      </c>
      <c r="B93" s="6">
        <v>1</v>
      </c>
      <c r="C93">
        <v>0.01</v>
      </c>
      <c r="D93">
        <v>74.197999999999993</v>
      </c>
      <c r="E93">
        <f t="shared" si="24"/>
        <v>181.80200000000002</v>
      </c>
      <c r="F93" s="4">
        <f t="shared" si="25"/>
        <v>1.8180200000000002</v>
      </c>
      <c r="G93" s="45"/>
      <c r="H93" s="6" t="s">
        <v>90</v>
      </c>
      <c r="I93" s="6">
        <v>1</v>
      </c>
      <c r="J93">
        <v>1.0999999999999999E-2</v>
      </c>
      <c r="K93">
        <v>99.491</v>
      </c>
      <c r="L93">
        <f t="shared" si="26"/>
        <v>156.50900000000001</v>
      </c>
      <c r="M93" s="4">
        <f t="shared" si="28"/>
        <v>1.7215990000000001</v>
      </c>
      <c r="N93" s="45"/>
      <c r="O93" s="6" t="s">
        <v>90</v>
      </c>
      <c r="P93" s="6">
        <v>1</v>
      </c>
      <c r="Q93" s="6">
        <f t="shared" si="27"/>
        <v>1.0560066542789581</v>
      </c>
      <c r="R93" s="45"/>
      <c r="S93" s="54"/>
      <c r="T93" s="5"/>
      <c r="U93" s="5"/>
      <c r="V93" s="45"/>
      <c r="W93" s="45"/>
      <c r="X93" s="45"/>
      <c r="Y93" s="45"/>
      <c r="Z93" s="45"/>
      <c r="AA93" s="45"/>
      <c r="AB93" s="45"/>
    </row>
    <row r="94" spans="1:28" x14ac:dyDescent="0.4">
      <c r="A94" s="6"/>
      <c r="B94" s="6">
        <v>2</v>
      </c>
      <c r="C94">
        <v>0.01</v>
      </c>
      <c r="D94">
        <v>77.475999999999999</v>
      </c>
      <c r="E94">
        <f t="shared" si="24"/>
        <v>178.524</v>
      </c>
      <c r="F94" s="4">
        <f t="shared" si="25"/>
        <v>1.7852399999999999</v>
      </c>
      <c r="G94" s="45"/>
      <c r="H94" s="6"/>
      <c r="I94" s="6">
        <v>2</v>
      </c>
      <c r="J94">
        <v>1.2E-2</v>
      </c>
      <c r="K94">
        <v>102.15300000000001</v>
      </c>
      <c r="L94">
        <f t="shared" si="26"/>
        <v>153.84699999999998</v>
      </c>
      <c r="M94" s="4">
        <f t="shared" si="28"/>
        <v>1.8461639999999997</v>
      </c>
      <c r="N94" s="45"/>
      <c r="O94" s="6"/>
      <c r="P94" s="6">
        <v>2</v>
      </c>
      <c r="Q94" s="6">
        <f t="shared" si="27"/>
        <v>0.96699968150175186</v>
      </c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</row>
    <row r="95" spans="1:28" x14ac:dyDescent="0.4">
      <c r="A95" s="6"/>
      <c r="B95" s="6">
        <v>3</v>
      </c>
      <c r="C95">
        <v>8.9999999999999993E-3</v>
      </c>
      <c r="D95">
        <v>74.489999999999995</v>
      </c>
      <c r="E95">
        <f t="shared" si="24"/>
        <v>181.51</v>
      </c>
      <c r="F95" s="4">
        <f t="shared" si="25"/>
        <v>1.6335899999999999</v>
      </c>
      <c r="G95" s="45"/>
      <c r="H95" s="6"/>
      <c r="I95" s="6">
        <v>3</v>
      </c>
      <c r="J95">
        <v>8.9999999999999993E-3</v>
      </c>
      <c r="K95">
        <v>96.713999999999999</v>
      </c>
      <c r="L95">
        <f t="shared" si="26"/>
        <v>159.286</v>
      </c>
      <c r="M95" s="4">
        <f t="shared" si="28"/>
        <v>1.4335739999999999</v>
      </c>
      <c r="N95" s="45"/>
      <c r="O95" s="6"/>
      <c r="P95" s="6">
        <v>3</v>
      </c>
      <c r="Q95" s="6">
        <f t="shared" si="27"/>
        <v>1.1395226196903683</v>
      </c>
      <c r="R95" s="45"/>
      <c r="S95" s="45"/>
      <c r="T95" s="45"/>
      <c r="U95" s="57"/>
      <c r="V95" s="45"/>
      <c r="W95" s="45"/>
      <c r="X95" s="45"/>
      <c r="Y95" s="45"/>
      <c r="Z95" s="45"/>
      <c r="AA95" s="45"/>
      <c r="AB95" s="45"/>
    </row>
    <row r="96" spans="1:28" x14ac:dyDescent="0.4">
      <c r="A96" s="6"/>
      <c r="B96" s="6">
        <v>4</v>
      </c>
      <c r="C96">
        <v>1.0999999999999999E-2</v>
      </c>
      <c r="D96">
        <v>96.263000000000005</v>
      </c>
      <c r="E96">
        <f t="shared" si="24"/>
        <v>159.73699999999999</v>
      </c>
      <c r="F96" s="4">
        <f t="shared" si="25"/>
        <v>1.7571069999999998</v>
      </c>
      <c r="G96" s="45"/>
      <c r="H96" s="6"/>
      <c r="I96" s="6">
        <v>4</v>
      </c>
      <c r="J96">
        <v>1.2E-2</v>
      </c>
      <c r="K96">
        <v>99.703999999999994</v>
      </c>
      <c r="L96">
        <f t="shared" si="26"/>
        <v>156.29599999999999</v>
      </c>
      <c r="M96" s="4">
        <f t="shared" si="28"/>
        <v>1.8755519999999999</v>
      </c>
      <c r="N96" s="45"/>
      <c r="O96" s="6"/>
      <c r="P96" s="6">
        <v>4</v>
      </c>
      <c r="Q96" s="6">
        <f t="shared" si="27"/>
        <v>0.93684792530412375</v>
      </c>
      <c r="R96" s="45"/>
      <c r="S96" s="45"/>
      <c r="T96" s="45"/>
      <c r="U96" s="45"/>
      <c r="V96" s="56"/>
      <c r="W96" s="45"/>
      <c r="X96" s="45"/>
      <c r="Y96" s="45"/>
      <c r="Z96" s="45"/>
      <c r="AA96" s="45"/>
      <c r="AB96" s="45"/>
    </row>
    <row r="97" spans="1:28" x14ac:dyDescent="0.4">
      <c r="A97" s="6"/>
      <c r="B97" s="6">
        <v>5</v>
      </c>
      <c r="C97">
        <v>0.01</v>
      </c>
      <c r="D97">
        <v>99.787999999999997</v>
      </c>
      <c r="E97">
        <f t="shared" si="24"/>
        <v>156.21199999999999</v>
      </c>
      <c r="F97" s="4">
        <f t="shared" si="25"/>
        <v>1.56212</v>
      </c>
      <c r="G97" s="45"/>
      <c r="H97" s="6"/>
      <c r="I97" s="6">
        <v>5</v>
      </c>
      <c r="J97">
        <v>1.2999999999999999E-2</v>
      </c>
      <c r="K97">
        <v>85.406000000000006</v>
      </c>
      <c r="L97">
        <f t="shared" si="26"/>
        <v>170.59399999999999</v>
      </c>
      <c r="M97" s="4">
        <f t="shared" si="28"/>
        <v>2.2177219999999997</v>
      </c>
      <c r="N97" s="45"/>
      <c r="O97" s="6"/>
      <c r="P97" s="6">
        <v>5</v>
      </c>
      <c r="Q97" s="6">
        <f t="shared" si="27"/>
        <v>0.70438044083072637</v>
      </c>
      <c r="R97" s="45"/>
      <c r="S97" s="45"/>
      <c r="T97" s="45"/>
      <c r="U97" s="45"/>
      <c r="V97" s="56"/>
      <c r="W97" s="45"/>
      <c r="X97" s="45"/>
      <c r="Y97" s="45"/>
      <c r="Z97" s="45"/>
      <c r="AA97" s="45"/>
      <c r="AB97" s="45"/>
    </row>
  </sheetData>
  <phoneticPr fontId="2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22A6B-6EA0-409D-8459-D7CB1E056D06}">
  <dimension ref="A1:BR280"/>
  <sheetViews>
    <sheetView zoomScale="70" zoomScaleNormal="70" workbookViewId="0">
      <selection activeCell="C1" sqref="C1"/>
    </sheetView>
  </sheetViews>
  <sheetFormatPr defaultRowHeight="18.75" x14ac:dyDescent="0.4"/>
  <sheetData>
    <row r="1" spans="1:70" x14ac:dyDescent="0.4">
      <c r="A1" s="1" t="s">
        <v>292</v>
      </c>
      <c r="Y1" s="1" t="s">
        <v>293</v>
      </c>
      <c r="AV1" s="1" t="s">
        <v>294</v>
      </c>
    </row>
    <row r="2" spans="1:70" x14ac:dyDescent="0.2">
      <c r="A2" s="9"/>
      <c r="B2" s="11" t="s">
        <v>52</v>
      </c>
      <c r="C2" s="9"/>
      <c r="D2" s="9"/>
      <c r="E2" s="9"/>
      <c r="F2" s="11" t="s">
        <v>53</v>
      </c>
      <c r="G2" s="9"/>
      <c r="H2" s="9"/>
      <c r="I2" s="9"/>
      <c r="J2" s="9" t="s">
        <v>277</v>
      </c>
      <c r="K2" s="9"/>
      <c r="L2" s="9"/>
      <c r="M2" s="9"/>
      <c r="N2" s="9" t="s">
        <v>51</v>
      </c>
      <c r="O2" s="9"/>
      <c r="P2" s="9"/>
      <c r="Q2" s="9"/>
      <c r="R2" s="11" t="s">
        <v>257</v>
      </c>
      <c r="S2" s="11" t="s">
        <v>90</v>
      </c>
      <c r="T2" s="44"/>
      <c r="U2" s="11" t="s">
        <v>257</v>
      </c>
      <c r="V2" s="11" t="s">
        <v>90</v>
      </c>
      <c r="Y2" s="9"/>
      <c r="Z2" s="11" t="s">
        <v>72</v>
      </c>
      <c r="AA2" s="9"/>
      <c r="AB2" s="9"/>
      <c r="AC2" s="9"/>
      <c r="AD2" s="11" t="s">
        <v>53</v>
      </c>
      <c r="AE2" s="9"/>
      <c r="AF2" s="9"/>
      <c r="AG2" s="9"/>
      <c r="AH2" s="9" t="s">
        <v>277</v>
      </c>
      <c r="AI2" s="9"/>
      <c r="AJ2" s="9"/>
      <c r="AK2" s="9"/>
      <c r="AL2" s="9" t="s">
        <v>51</v>
      </c>
      <c r="AM2" s="9"/>
      <c r="AN2" s="9"/>
      <c r="AO2" s="9"/>
      <c r="AP2" s="11" t="s">
        <v>257</v>
      </c>
      <c r="AQ2" s="11" t="s">
        <v>90</v>
      </c>
      <c r="AR2" s="44"/>
      <c r="AS2" s="11" t="s">
        <v>257</v>
      </c>
      <c r="AT2" s="11" t="s">
        <v>90</v>
      </c>
      <c r="AW2" s="11" t="s">
        <v>228</v>
      </c>
      <c r="AX2" s="9"/>
      <c r="AY2" s="9"/>
      <c r="BA2" s="11" t="s">
        <v>45</v>
      </c>
      <c r="BB2" s="9"/>
      <c r="BC2" s="9"/>
      <c r="BE2" s="9" t="s">
        <v>50</v>
      </c>
      <c r="BF2" s="9"/>
      <c r="BG2" s="9"/>
      <c r="BH2" s="9"/>
      <c r="BI2" s="9" t="s">
        <v>51</v>
      </c>
      <c r="BJ2" s="9"/>
      <c r="BK2" s="9"/>
      <c r="BL2" s="9"/>
      <c r="BM2" s="11" t="s">
        <v>257</v>
      </c>
      <c r="BN2" s="11" t="s">
        <v>90</v>
      </c>
      <c r="BO2" s="9"/>
      <c r="BP2" s="9"/>
      <c r="BQ2" s="11" t="s">
        <v>257</v>
      </c>
      <c r="BR2" s="11" t="s">
        <v>90</v>
      </c>
    </row>
    <row r="3" spans="1:70" x14ac:dyDescent="0.2">
      <c r="A3" s="9"/>
      <c r="B3" s="11" t="s">
        <v>257</v>
      </c>
      <c r="C3" s="11" t="s">
        <v>90</v>
      </c>
      <c r="D3" s="11"/>
      <c r="E3" s="9"/>
      <c r="F3" s="11" t="s">
        <v>257</v>
      </c>
      <c r="G3" s="11" t="s">
        <v>90</v>
      </c>
      <c r="H3" s="11"/>
      <c r="I3" s="9"/>
      <c r="J3" s="11" t="s">
        <v>257</v>
      </c>
      <c r="K3" s="11" t="s">
        <v>90</v>
      </c>
      <c r="L3" s="9"/>
      <c r="M3" s="9"/>
      <c r="N3" s="11" t="s">
        <v>257</v>
      </c>
      <c r="O3" s="11" t="s">
        <v>90</v>
      </c>
      <c r="P3" s="9"/>
      <c r="Q3" s="11" t="s">
        <v>52</v>
      </c>
      <c r="R3" s="9">
        <v>6.9018166843004654</v>
      </c>
      <c r="S3" s="9">
        <v>4.979037876974016</v>
      </c>
      <c r="T3" s="44"/>
      <c r="U3" s="9">
        <f>R3/MEDIAN(R3:S3)</f>
        <v>1.1618384264709145</v>
      </c>
      <c r="V3" s="9">
        <f>S3/MEDIAN(R3:S3)</f>
        <v>0.83816157352908538</v>
      </c>
      <c r="Y3" s="9"/>
      <c r="Z3" s="11" t="s">
        <v>257</v>
      </c>
      <c r="AA3" s="11" t="s">
        <v>90</v>
      </c>
      <c r="AB3" s="11"/>
      <c r="AC3" s="9"/>
      <c r="AD3" s="11" t="s">
        <v>257</v>
      </c>
      <c r="AE3" s="11" t="s">
        <v>90</v>
      </c>
      <c r="AF3" s="11"/>
      <c r="AG3" s="9"/>
      <c r="AH3" s="11" t="s">
        <v>257</v>
      </c>
      <c r="AI3" s="11" t="s">
        <v>90</v>
      </c>
      <c r="AJ3" s="9"/>
      <c r="AK3" s="9"/>
      <c r="AL3" s="11" t="s">
        <v>257</v>
      </c>
      <c r="AM3" s="11" t="s">
        <v>90</v>
      </c>
      <c r="AN3" s="9"/>
      <c r="AO3" s="11" t="s">
        <v>72</v>
      </c>
      <c r="AP3" s="9">
        <v>69.229328661970968</v>
      </c>
      <c r="AQ3" s="9">
        <v>69.044932426218679</v>
      </c>
      <c r="AR3" s="44"/>
      <c r="AS3" s="9">
        <f>AP3/MEDIAN(AP3:AQ3)</f>
        <v>1.0013335543021611</v>
      </c>
      <c r="AT3" s="9">
        <f t="shared" ref="AT3:AT16" si="0">AQ3/MEDIAN(AP3:AQ3)</f>
        <v>0.99866644569783913</v>
      </c>
      <c r="AW3" s="11" t="s">
        <v>257</v>
      </c>
      <c r="AX3" s="11" t="s">
        <v>90</v>
      </c>
      <c r="AY3" s="11"/>
      <c r="BA3" s="11" t="s">
        <v>257</v>
      </c>
      <c r="BB3" s="11" t="s">
        <v>90</v>
      </c>
      <c r="BC3" s="11"/>
      <c r="BE3" s="11" t="s">
        <v>257</v>
      </c>
      <c r="BF3" s="11" t="s">
        <v>90</v>
      </c>
      <c r="BG3" s="9"/>
      <c r="BI3" s="11" t="s">
        <v>257</v>
      </c>
      <c r="BJ3" s="11" t="s">
        <v>90</v>
      </c>
      <c r="BK3" s="9"/>
      <c r="BL3" s="9" t="s">
        <v>228</v>
      </c>
      <c r="BM3" s="9">
        <v>0.33609908493203872</v>
      </c>
      <c r="BN3" s="9">
        <v>0.32844708903255643</v>
      </c>
      <c r="BO3" s="9"/>
      <c r="BP3" s="9" t="s">
        <v>228</v>
      </c>
      <c r="BQ3" s="9">
        <f>BM3/AVERAGE(BM3:BN3)</f>
        <v>1.0115146188470721</v>
      </c>
      <c r="BR3" s="9">
        <f>BN3/AVERAGE(BM3:BN3)</f>
        <v>0.98848538115292806</v>
      </c>
    </row>
    <row r="4" spans="1:70" x14ac:dyDescent="0.2">
      <c r="A4" s="9">
        <v>1</v>
      </c>
      <c r="B4" s="58">
        <v>25.58479118347168</v>
      </c>
      <c r="C4" s="58">
        <v>26.628330230712891</v>
      </c>
      <c r="D4" s="11"/>
      <c r="E4" s="9">
        <v>1</v>
      </c>
      <c r="F4" s="58">
        <v>21.284648895263672</v>
      </c>
      <c r="G4" s="58">
        <v>21.53422737121582</v>
      </c>
      <c r="H4" s="11"/>
      <c r="I4" s="9">
        <v>1</v>
      </c>
      <c r="J4" s="9">
        <f>POWER(2,(F4-B4))*100</f>
        <v>5.0760768159835239</v>
      </c>
      <c r="K4" s="9">
        <f>POWER(2,(G4-C4))*100</f>
        <v>2.9276707805637283</v>
      </c>
      <c r="L4" s="9"/>
      <c r="M4" s="9">
        <v>1</v>
      </c>
      <c r="N4" s="9">
        <f>J4/J9</f>
        <v>0.73546966663575042</v>
      </c>
      <c r="O4" s="9">
        <f>K4/J9</f>
        <v>0.42418842958018421</v>
      </c>
      <c r="P4" s="9"/>
      <c r="Q4" s="11" t="s">
        <v>54</v>
      </c>
      <c r="R4" s="9">
        <v>4.7598935078084645</v>
      </c>
      <c r="S4" s="9">
        <v>4.7204313139688026</v>
      </c>
      <c r="T4" s="44"/>
      <c r="U4" s="9">
        <f t="shared" ref="U4:U17" si="1">R4/MEDIAN(R4:S4)</f>
        <v>1.0041625360503486</v>
      </c>
      <c r="V4" s="9">
        <f t="shared" ref="V4:V17" si="2">S4/MEDIAN(R4:S4)</f>
        <v>0.99583746394965156</v>
      </c>
      <c r="Y4" s="9">
        <v>1</v>
      </c>
      <c r="Z4" s="58">
        <v>22.326366424560547</v>
      </c>
      <c r="AA4" s="58">
        <v>22.492242813110352</v>
      </c>
      <c r="AB4" s="11"/>
      <c r="AC4" s="9">
        <v>1</v>
      </c>
      <c r="AD4" s="58">
        <v>21.284648895263672</v>
      </c>
      <c r="AE4" s="58">
        <v>21.53422737121582</v>
      </c>
      <c r="AF4" s="11"/>
      <c r="AG4" s="9">
        <v>1</v>
      </c>
      <c r="AH4" s="9">
        <f>POWER(2,(AD4-Z4))*100</f>
        <v>48.574884505914191</v>
      </c>
      <c r="AI4" s="9">
        <f>POWER(2,(AE4-AA4))*100</f>
        <v>51.476453190243234</v>
      </c>
      <c r="AJ4" s="9"/>
      <c r="AK4" s="9">
        <v>1</v>
      </c>
      <c r="AL4" s="9">
        <f>AH4/AH9</f>
        <v>0.70165182076360844</v>
      </c>
      <c r="AM4" s="9">
        <f>AI4/AH9</f>
        <v>0.74356424054882198</v>
      </c>
      <c r="AN4" s="9"/>
      <c r="AO4" s="11" t="s">
        <v>74</v>
      </c>
      <c r="AP4" s="9">
        <v>2.1967474167427463</v>
      </c>
      <c r="AQ4" s="9">
        <v>2.4855282109901986</v>
      </c>
      <c r="AR4" s="44"/>
      <c r="AS4" s="9">
        <f t="shared" ref="AS4:AS16" si="3">AP4/MEDIAN(AP4:AQ4)</f>
        <v>0.9383246914092338</v>
      </c>
      <c r="AT4" s="9">
        <f t="shared" si="0"/>
        <v>1.061675308590766</v>
      </c>
      <c r="AV4" s="9">
        <v>1</v>
      </c>
      <c r="AW4" s="11">
        <v>25.967975616455078</v>
      </c>
      <c r="AX4" s="11">
        <v>25.379484176635742</v>
      </c>
      <c r="AY4" s="11"/>
      <c r="AZ4" s="9">
        <v>1</v>
      </c>
      <c r="BA4" s="11">
        <v>17.652019500732422</v>
      </c>
      <c r="BB4" s="11">
        <v>17.509834289550781</v>
      </c>
      <c r="BC4" s="11"/>
      <c r="BD4" s="9">
        <v>1</v>
      </c>
      <c r="BE4" s="9">
        <f>POWER(2,(BA4-AW4))*100</f>
        <v>0.31379626247532005</v>
      </c>
      <c r="BF4" s="9">
        <f>POWER(2,(BB4-AX4))*100</f>
        <v>0.42756222517239645</v>
      </c>
      <c r="BG4" s="9"/>
      <c r="BH4" s="9">
        <v>1</v>
      </c>
      <c r="BI4" s="9">
        <f>BE4/BE9</f>
        <v>0.9336421208607919</v>
      </c>
      <c r="BJ4" s="9">
        <f>BF4/BE9</f>
        <v>1.2721314765223242</v>
      </c>
      <c r="BK4" s="9"/>
      <c r="BL4" s="11" t="s">
        <v>227</v>
      </c>
      <c r="BM4" s="9">
        <v>1.5097398521024361</v>
      </c>
      <c r="BN4" s="9">
        <v>1.5538134922076332</v>
      </c>
      <c r="BO4" s="9"/>
      <c r="BP4" s="11" t="s">
        <v>227</v>
      </c>
      <c r="BQ4" s="9">
        <f t="shared" ref="BQ4:BQ22" si="4">BM4/AVERAGE(BM4:BN4)</f>
        <v>0.98561355551811924</v>
      </c>
      <c r="BR4" s="9">
        <f t="shared" ref="BR4:BR22" si="5">BN4/AVERAGE(BM4:BN4)</f>
        <v>1.0143864444818809</v>
      </c>
    </row>
    <row r="5" spans="1:70" x14ac:dyDescent="0.2">
      <c r="A5" s="9">
        <v>2</v>
      </c>
      <c r="B5" s="58">
        <v>25.650253295898438</v>
      </c>
      <c r="C5" s="58">
        <v>26.06939697265625</v>
      </c>
      <c r="D5" s="11"/>
      <c r="E5" s="9">
        <v>2</v>
      </c>
      <c r="F5" s="58">
        <v>21.666818618774414</v>
      </c>
      <c r="G5" s="58">
        <v>21.662893295288086</v>
      </c>
      <c r="H5" s="11"/>
      <c r="I5" s="9">
        <v>2</v>
      </c>
      <c r="J5" s="9">
        <f t="shared" ref="J5:K8" si="6">POWER(2,(F5-B5))*100</f>
        <v>6.3221773775869679</v>
      </c>
      <c r="K5" s="9">
        <f t="shared" si="6"/>
        <v>4.7153096433112314</v>
      </c>
      <c r="L5" s="9"/>
      <c r="M5" s="9">
        <v>2</v>
      </c>
      <c r="N5" s="9">
        <f>J5/J9</f>
        <v>0.91601641520963595</v>
      </c>
      <c r="O5" s="9">
        <f>K5/J9</f>
        <v>0.68319833154032139</v>
      </c>
      <c r="P5" s="9"/>
      <c r="Q5" s="11" t="s">
        <v>55</v>
      </c>
      <c r="R5" s="9">
        <v>21.567528362594373</v>
      </c>
      <c r="S5" s="9">
        <v>31.635687886113509</v>
      </c>
      <c r="T5" s="44"/>
      <c r="U5" s="9">
        <f t="shared" si="1"/>
        <v>0.81076032177352331</v>
      </c>
      <c r="V5" s="9">
        <f t="shared" si="2"/>
        <v>1.1892396782264767</v>
      </c>
      <c r="Y5" s="9">
        <v>2</v>
      </c>
      <c r="Z5" s="58">
        <v>22.373991012573242</v>
      </c>
      <c r="AA5" s="58">
        <v>22.144002914428711</v>
      </c>
      <c r="AB5" s="11"/>
      <c r="AC5" s="9">
        <v>2</v>
      </c>
      <c r="AD5" s="58">
        <v>21.666818618774414</v>
      </c>
      <c r="AE5" s="58">
        <v>21.662893295288086</v>
      </c>
      <c r="AF5" s="11"/>
      <c r="AG5" s="9">
        <v>2</v>
      </c>
      <c r="AH5" s="9">
        <f t="shared" ref="AH5:AI8" si="7">POWER(2,(AD5-Z5))*100</f>
        <v>61.251946900887475</v>
      </c>
      <c r="AI5" s="9">
        <f t="shared" si="7"/>
        <v>71.642638746661632</v>
      </c>
      <c r="AJ5" s="9"/>
      <c r="AK5" s="9">
        <v>2</v>
      </c>
      <c r="AL5" s="9">
        <f>AH5/AH9</f>
        <v>0.88476875458326343</v>
      </c>
      <c r="AM5" s="9">
        <f>AI5/AH9</f>
        <v>1.0348596488126331</v>
      </c>
      <c r="AN5" s="9"/>
      <c r="AO5" s="11" t="s">
        <v>75</v>
      </c>
      <c r="AP5" s="9">
        <v>26.634061025908665</v>
      </c>
      <c r="AQ5" s="9">
        <v>15.123006242115858</v>
      </c>
      <c r="AR5" s="44"/>
      <c r="AS5" s="9">
        <f t="shared" si="3"/>
        <v>1.2756672232249271</v>
      </c>
      <c r="AT5" s="9">
        <f t="shared" si="0"/>
        <v>0.72433277677507313</v>
      </c>
      <c r="AV5" s="9">
        <v>2</v>
      </c>
      <c r="AW5" s="11">
        <v>25.993879318237305</v>
      </c>
      <c r="AX5" s="11">
        <v>25.863636016845703</v>
      </c>
      <c r="AY5" s="11"/>
      <c r="AZ5" s="9">
        <v>2</v>
      </c>
      <c r="BA5" s="11">
        <v>17.752862930297852</v>
      </c>
      <c r="BB5" s="11">
        <v>17.541793823242188</v>
      </c>
      <c r="BC5" s="11"/>
      <c r="BD5" s="9">
        <v>2</v>
      </c>
      <c r="BE5" s="9">
        <f>POWER(2,(BA5-AW5))*100</f>
        <v>0.33052694723610737</v>
      </c>
      <c r="BF5" s="9">
        <f>POWER(2,(BB5-AX5))*100</f>
        <v>0.31251860750168103</v>
      </c>
      <c r="BG5" s="9"/>
      <c r="BH5" s="9">
        <v>2</v>
      </c>
      <c r="BI5" s="9">
        <f>BE5/BE9</f>
        <v>0.98342114588899265</v>
      </c>
      <c r="BJ5" s="9">
        <f>BF5/BE9</f>
        <v>0.92984069731958419</v>
      </c>
      <c r="BK5" s="9"/>
      <c r="BL5" s="9" t="s">
        <v>286</v>
      </c>
      <c r="BM5" s="9">
        <v>4.3663899765209973</v>
      </c>
      <c r="BN5" s="9">
        <v>5.2769570346574266</v>
      </c>
      <c r="BO5" s="9"/>
      <c r="BP5" s="9" t="s">
        <v>286</v>
      </c>
      <c r="BQ5" s="9">
        <f t="shared" si="4"/>
        <v>0.90557562046860762</v>
      </c>
      <c r="BR5" s="9">
        <f t="shared" si="5"/>
        <v>1.0944243795313924</v>
      </c>
    </row>
    <row r="6" spans="1:70" x14ac:dyDescent="0.2">
      <c r="A6" s="9">
        <v>3</v>
      </c>
      <c r="B6" s="58">
        <v>25.860517501831055</v>
      </c>
      <c r="C6" s="58">
        <v>25.773897171020508</v>
      </c>
      <c r="D6" s="11"/>
      <c r="E6" s="9">
        <v>3</v>
      </c>
      <c r="F6" s="58">
        <v>21.74467658996582</v>
      </c>
      <c r="G6" s="58">
        <v>21.667667388916016</v>
      </c>
      <c r="H6" s="11"/>
      <c r="I6" s="9">
        <v>3</v>
      </c>
      <c r="J6" s="9">
        <f t="shared" si="6"/>
        <v>5.767776565347825</v>
      </c>
      <c r="K6" s="9">
        <f t="shared" si="6"/>
        <v>5.8063293499802455</v>
      </c>
      <c r="L6" s="9"/>
      <c r="M6" s="9">
        <v>3</v>
      </c>
      <c r="N6" s="9">
        <f>J6/J9</f>
        <v>0.835689620454244</v>
      </c>
      <c r="O6" s="9">
        <f>K6/J9</f>
        <v>0.84127550985059918</v>
      </c>
      <c r="P6" s="9"/>
      <c r="Q6" s="11" t="s">
        <v>56</v>
      </c>
      <c r="R6" s="9">
        <v>53.886843792223964</v>
      </c>
      <c r="S6" s="9">
        <v>56.852108759384784</v>
      </c>
      <c r="T6" s="44"/>
      <c r="U6" s="9">
        <f t="shared" si="1"/>
        <v>0.9732229274448041</v>
      </c>
      <c r="V6" s="9">
        <f t="shared" si="2"/>
        <v>1.0267770725551959</v>
      </c>
      <c r="Y6" s="9">
        <v>3</v>
      </c>
      <c r="Z6" s="58">
        <v>22.487714767456055</v>
      </c>
      <c r="AA6" s="58">
        <v>22.41807746887207</v>
      </c>
      <c r="AB6" s="11"/>
      <c r="AC6" s="9">
        <v>3</v>
      </c>
      <c r="AD6" s="58">
        <v>21.74467658996582</v>
      </c>
      <c r="AE6" s="58">
        <v>21.667667388916016</v>
      </c>
      <c r="AF6" s="11"/>
      <c r="AG6" s="9">
        <v>3</v>
      </c>
      <c r="AH6" s="9">
        <f t="shared" si="7"/>
        <v>59.747979133868398</v>
      </c>
      <c r="AI6" s="9">
        <f t="shared" si="7"/>
        <v>59.443456797649887</v>
      </c>
      <c r="AJ6" s="9"/>
      <c r="AK6" s="9">
        <v>3</v>
      </c>
      <c r="AL6" s="9">
        <f>AH6/AH9</f>
        <v>0.86304432367967099</v>
      </c>
      <c r="AM6" s="9">
        <f>AI6/AH9</f>
        <v>0.85864557618198234</v>
      </c>
      <c r="AN6" s="9"/>
      <c r="AO6" s="11" t="s">
        <v>76</v>
      </c>
      <c r="AP6" s="9">
        <v>8.9713515347826664</v>
      </c>
      <c r="AQ6" s="9">
        <v>8.8231285850381802</v>
      </c>
      <c r="AR6" s="44"/>
      <c r="AS6" s="9">
        <f t="shared" si="3"/>
        <v>1.0083297150996495</v>
      </c>
      <c r="AT6" s="9">
        <f t="shared" si="0"/>
        <v>0.99167028490035036</v>
      </c>
      <c r="AV6" s="9">
        <v>3</v>
      </c>
      <c r="AW6" s="11">
        <v>26.186260223388672</v>
      </c>
      <c r="AX6" s="11">
        <v>25.603275299072266</v>
      </c>
      <c r="AY6" s="11"/>
      <c r="AZ6" s="9">
        <v>3</v>
      </c>
      <c r="BA6" s="11">
        <v>17.750381469726563</v>
      </c>
      <c r="BB6" s="11">
        <v>17.489887237548828</v>
      </c>
      <c r="BC6" s="11"/>
      <c r="BD6" s="9">
        <v>3</v>
      </c>
      <c r="BE6" s="9">
        <f>POWER(2,(BA6-AW6))*100</f>
        <v>0.28876692976088569</v>
      </c>
      <c r="BF6" s="9">
        <f>POWER(2,(BB6-AX6))*100</f>
        <v>0.36109945006430244</v>
      </c>
      <c r="BG6" s="9"/>
      <c r="BH6" s="9">
        <v>3</v>
      </c>
      <c r="BI6" s="9">
        <f>BE6/BE9</f>
        <v>0.85917202011804383</v>
      </c>
      <c r="BJ6" s="9">
        <f>BF6/BE9</f>
        <v>1.0743839131169279</v>
      </c>
      <c r="BK6" s="9"/>
      <c r="BL6" s="9" t="s">
        <v>287</v>
      </c>
      <c r="BM6" s="9">
        <v>0.2348229249709341</v>
      </c>
      <c r="BN6" s="9">
        <v>0.2212085677434025</v>
      </c>
      <c r="BO6" s="9"/>
      <c r="BP6" s="9" t="s">
        <v>287</v>
      </c>
      <c r="BQ6" s="9">
        <f t="shared" si="4"/>
        <v>1.0298539847467503</v>
      </c>
      <c r="BR6" s="9">
        <f t="shared" si="5"/>
        <v>0.97014601525324962</v>
      </c>
    </row>
    <row r="7" spans="1:70" x14ac:dyDescent="0.2">
      <c r="A7" s="9">
        <v>4</v>
      </c>
      <c r="B7" s="58">
        <v>25.856121063232422</v>
      </c>
      <c r="C7" s="58">
        <v>26.940452575683594</v>
      </c>
      <c r="D7" s="11"/>
      <c r="E7" s="9">
        <v>4</v>
      </c>
      <c r="F7" s="58">
        <v>21.739170074462891</v>
      </c>
      <c r="G7" s="58">
        <v>22.162805557250977</v>
      </c>
      <c r="H7" s="11"/>
      <c r="I7" s="9">
        <v>4</v>
      </c>
      <c r="J7" s="9">
        <f t="shared" si="6"/>
        <v>5.7633402758022942</v>
      </c>
      <c r="K7" s="9">
        <f t="shared" si="6"/>
        <v>3.645733666490921</v>
      </c>
      <c r="L7" s="9"/>
      <c r="M7" s="9">
        <v>4</v>
      </c>
      <c r="N7" s="9">
        <f>J7/J9</f>
        <v>0.83504684917409366</v>
      </c>
      <c r="O7" s="9">
        <f>K7/J9</f>
        <v>0.52822812213831416</v>
      </c>
      <c r="P7" s="9"/>
      <c r="Q7" s="11" t="s">
        <v>57</v>
      </c>
      <c r="R7" s="9">
        <v>7.175436078330236</v>
      </c>
      <c r="S7" s="9">
        <v>6.2222175217462263</v>
      </c>
      <c r="T7" s="44"/>
      <c r="U7" s="9">
        <f t="shared" si="1"/>
        <v>1.0711481715409159</v>
      </c>
      <c r="V7" s="9">
        <f t="shared" si="2"/>
        <v>0.92885182845908398</v>
      </c>
      <c r="Y7" s="9">
        <v>4</v>
      </c>
      <c r="Z7" s="58">
        <v>22.220195770263672</v>
      </c>
      <c r="AA7" s="58">
        <v>22.078680038452148</v>
      </c>
      <c r="AB7" s="11"/>
      <c r="AC7" s="9">
        <v>4</v>
      </c>
      <c r="AD7" s="58">
        <v>21.739170074462891</v>
      </c>
      <c r="AE7" s="58">
        <v>22.162805557250977</v>
      </c>
      <c r="AF7" s="11"/>
      <c r="AG7" s="9">
        <v>4</v>
      </c>
      <c r="AH7" s="9">
        <f t="shared" si="7"/>
        <v>71.646806408037591</v>
      </c>
      <c r="AI7" s="9">
        <f t="shared" si="7"/>
        <v>106.00450064826859</v>
      </c>
      <c r="AJ7" s="9"/>
      <c r="AK7" s="9">
        <v>4</v>
      </c>
      <c r="AL7" s="9">
        <f>AH7/AH9</f>
        <v>1.0349198496185128</v>
      </c>
      <c r="AM7" s="9">
        <f>AI7/AH9</f>
        <v>1.5312079821813864</v>
      </c>
      <c r="AN7" s="9"/>
      <c r="AO7" s="11" t="s">
        <v>77</v>
      </c>
      <c r="AP7" s="9">
        <v>1.1440665731963504</v>
      </c>
      <c r="AQ7" s="9">
        <v>0.59879403108277474</v>
      </c>
      <c r="AR7" s="44"/>
      <c r="AS7" s="9">
        <f t="shared" si="3"/>
        <v>1.3128606732947004</v>
      </c>
      <c r="AT7" s="9">
        <f t="shared" si="0"/>
        <v>0.68713932670529942</v>
      </c>
      <c r="AV7" s="9">
        <v>4</v>
      </c>
      <c r="AW7" s="11">
        <v>25.908468246459961</v>
      </c>
      <c r="AX7" s="11">
        <v>25.989952087402344</v>
      </c>
      <c r="AY7" s="11"/>
      <c r="AZ7" s="9">
        <v>4</v>
      </c>
      <c r="BA7" s="11">
        <v>17.340394973754883</v>
      </c>
      <c r="BB7" s="11">
        <v>17.571949005126953</v>
      </c>
      <c r="BC7" s="11"/>
      <c r="BD7" s="9">
        <v>4</v>
      </c>
      <c r="BE7" s="9">
        <f>POWER(2,(BA7-AW7))*100</f>
        <v>0.26348320641070028</v>
      </c>
      <c r="BF7" s="9">
        <f>POWER(2,(BB7-AX7))*100</f>
        <v>0.29236714622349824</v>
      </c>
      <c r="BG7" s="9"/>
      <c r="BH7" s="9">
        <v>4</v>
      </c>
      <c r="BI7" s="9">
        <f>BE7/BE9</f>
        <v>0.78394502759202156</v>
      </c>
      <c r="BJ7" s="9">
        <f>BF7/BE9</f>
        <v>0.86988379121179893</v>
      </c>
      <c r="BK7" s="9"/>
      <c r="BL7" s="11" t="s">
        <v>288</v>
      </c>
      <c r="BM7" s="9">
        <v>0.11557944304353777</v>
      </c>
      <c r="BN7" s="9">
        <v>8.2768622046524215E-2</v>
      </c>
      <c r="BO7" s="9"/>
      <c r="BP7" s="11" t="s">
        <v>288</v>
      </c>
      <c r="BQ7" s="9">
        <f t="shared" si="4"/>
        <v>1.1654204238499402</v>
      </c>
      <c r="BR7" s="9">
        <f t="shared" si="5"/>
        <v>0.83457957615005995</v>
      </c>
    </row>
    <row r="8" spans="1:70" x14ac:dyDescent="0.2">
      <c r="A8" s="9">
        <v>5</v>
      </c>
      <c r="B8" s="58">
        <v>24.914632797241211</v>
      </c>
      <c r="C8" s="58">
        <v>25.143232345581055</v>
      </c>
      <c r="D8" s="11"/>
      <c r="E8" s="9">
        <v>5</v>
      </c>
      <c r="F8" s="58">
        <v>21.804304122924805</v>
      </c>
      <c r="G8" s="58">
        <v>21.46287727355957</v>
      </c>
      <c r="H8" s="11"/>
      <c r="I8" s="9">
        <v>5</v>
      </c>
      <c r="J8" s="9">
        <f t="shared" si="6"/>
        <v>11.579712386781715</v>
      </c>
      <c r="K8" s="9">
        <f t="shared" si="6"/>
        <v>7.8001459445239565</v>
      </c>
      <c r="L8" s="9"/>
      <c r="M8" s="9">
        <v>5</v>
      </c>
      <c r="N8" s="9">
        <f>J8/J9</f>
        <v>1.6777774485262757</v>
      </c>
      <c r="O8" s="9">
        <f>K8/J9</f>
        <v>1.1301583773250479</v>
      </c>
      <c r="P8" s="9"/>
      <c r="Q8" s="11" t="s">
        <v>58</v>
      </c>
      <c r="R8" s="9">
        <v>3.6941492277061081</v>
      </c>
      <c r="S8" s="9">
        <v>4.8984526124530419</v>
      </c>
      <c r="T8" s="44"/>
      <c r="U8" s="9">
        <f t="shared" si="1"/>
        <v>0.8598441534764949</v>
      </c>
      <c r="V8" s="9">
        <f t="shared" si="2"/>
        <v>1.1401558465235051</v>
      </c>
      <c r="Y8" s="9">
        <v>5</v>
      </c>
      <c r="Z8" s="58">
        <v>21.734945297241211</v>
      </c>
      <c r="AA8" s="58">
        <v>22.282535552978516</v>
      </c>
      <c r="AB8" s="11"/>
      <c r="AC8" s="9">
        <v>5</v>
      </c>
      <c r="AD8" s="58">
        <v>21.804304122924805</v>
      </c>
      <c r="AE8" s="58">
        <v>21.46287727355957</v>
      </c>
      <c r="AF8" s="11"/>
      <c r="AG8" s="9">
        <v>5</v>
      </c>
      <c r="AH8" s="9">
        <f t="shared" si="7"/>
        <v>104.92502636114716</v>
      </c>
      <c r="AI8" s="9">
        <f t="shared" si="7"/>
        <v>56.657612748270047</v>
      </c>
      <c r="AJ8" s="9"/>
      <c r="AK8" s="9">
        <v>5</v>
      </c>
      <c r="AL8" s="9">
        <f>AH8/AH9</f>
        <v>1.5156152513549441</v>
      </c>
      <c r="AM8" s="9">
        <f>AI8/AH9</f>
        <v>0.81840476924042727</v>
      </c>
      <c r="AN8" s="9"/>
      <c r="AO8" s="11" t="s">
        <v>78</v>
      </c>
      <c r="AP8" s="9">
        <v>8.0456342129387597</v>
      </c>
      <c r="AQ8" s="9">
        <v>5.8506429462374765</v>
      </c>
      <c r="AR8" s="44"/>
      <c r="AS8" s="9">
        <f t="shared" si="3"/>
        <v>1.157955345993646</v>
      </c>
      <c r="AT8" s="9">
        <f t="shared" si="0"/>
        <v>0.84204465400635398</v>
      </c>
      <c r="AV8" s="9">
        <v>5</v>
      </c>
      <c r="AW8" s="11">
        <v>25.105794906616211</v>
      </c>
      <c r="AX8" s="11">
        <v>26.137386322021484</v>
      </c>
      <c r="AY8" s="11"/>
      <c r="AZ8" s="9">
        <v>5</v>
      </c>
      <c r="BA8" s="11">
        <v>17.414785385131836</v>
      </c>
      <c r="BB8" s="11">
        <v>17.485939025878906</v>
      </c>
      <c r="BC8" s="9"/>
      <c r="BD8" s="9">
        <v>5</v>
      </c>
      <c r="BE8" s="9">
        <f>POWER(2,(BA8-AW8))*100</f>
        <v>0.48392207877718002</v>
      </c>
      <c r="BF8" s="9">
        <f>POWER(2,(BB8-AX8))*100</f>
        <v>0.24868801620090364</v>
      </c>
      <c r="BG8" s="9"/>
      <c r="BH8" s="9">
        <v>5</v>
      </c>
      <c r="BI8" s="9">
        <f>BE8/BE9</f>
        <v>1.4398196855401497</v>
      </c>
      <c r="BJ8" s="9">
        <f>BF8/BE9</f>
        <v>0.73992470479706862</v>
      </c>
      <c r="BK8" s="9"/>
      <c r="BL8" s="9" t="s">
        <v>289</v>
      </c>
      <c r="BM8" s="9">
        <v>0.24788636294381322</v>
      </c>
      <c r="BN8" s="9">
        <v>0.21788880605548866</v>
      </c>
      <c r="BO8" s="9"/>
      <c r="BP8" s="9" t="s">
        <v>289</v>
      </c>
      <c r="BQ8" s="9">
        <f t="shared" si="4"/>
        <v>1.0644035124344928</v>
      </c>
      <c r="BR8" s="9">
        <f t="shared" si="5"/>
        <v>0.93559648756550717</v>
      </c>
    </row>
    <row r="9" spans="1:70" x14ac:dyDescent="0.2">
      <c r="A9" s="9" t="s">
        <v>39</v>
      </c>
      <c r="B9" s="9">
        <f>AVERAGE(B4:B8)</f>
        <v>25.573263168334961</v>
      </c>
      <c r="C9" s="9">
        <f>AVERAGE(C4:C8)</f>
        <v>26.11106185913086</v>
      </c>
      <c r="D9" s="9"/>
      <c r="E9" s="9" t="s">
        <v>39</v>
      </c>
      <c r="F9" s="9">
        <f>AVERAGE(F4:F8)</f>
        <v>21.64792366027832</v>
      </c>
      <c r="G9" s="9">
        <f>AVERAGE(G4:G8)</f>
        <v>21.698094177246094</v>
      </c>
      <c r="H9" s="9"/>
      <c r="I9" s="9" t="s">
        <v>39</v>
      </c>
      <c r="J9" s="9">
        <f>AVERAGE(J4:J8)</f>
        <v>6.9018166843004654</v>
      </c>
      <c r="K9" s="9">
        <f>AVERAGE(K4:K8)</f>
        <v>4.979037876974016</v>
      </c>
      <c r="L9" s="9"/>
      <c r="M9" s="9" t="s">
        <v>39</v>
      </c>
      <c r="N9" s="9">
        <f>AVERAGE(N4:N8)</f>
        <v>0.99999999999999978</v>
      </c>
      <c r="O9" s="9">
        <f>AVERAGE(O4:O8)</f>
        <v>0.72140975408689334</v>
      </c>
      <c r="P9" s="9"/>
      <c r="Q9" s="11" t="s">
        <v>59</v>
      </c>
      <c r="R9" s="9">
        <v>272.13814858241813</v>
      </c>
      <c r="S9" s="9">
        <v>282.33983054789508</v>
      </c>
      <c r="T9" s="44"/>
      <c r="U9" s="9">
        <f t="shared" si="1"/>
        <v>0.98160128562458315</v>
      </c>
      <c r="V9" s="9">
        <f t="shared" si="2"/>
        <v>1.0183987143754167</v>
      </c>
      <c r="Y9" s="9" t="s">
        <v>39</v>
      </c>
      <c r="Z9" s="9">
        <f>AVERAGE(Z4:Z8)</f>
        <v>22.228642654418945</v>
      </c>
      <c r="AA9" s="9">
        <f>AVERAGE(AA4:AA8)</f>
        <v>22.283107757568359</v>
      </c>
      <c r="AB9" s="9"/>
      <c r="AC9" s="9" t="s">
        <v>39</v>
      </c>
      <c r="AD9" s="9">
        <f>AVERAGE(AD4:AD8)</f>
        <v>21.64792366027832</v>
      </c>
      <c r="AE9" s="9">
        <f>AVERAGE(AE4:AE8)</f>
        <v>21.698094177246094</v>
      </c>
      <c r="AF9" s="9"/>
      <c r="AG9" s="9" t="s">
        <v>39</v>
      </c>
      <c r="AH9" s="9">
        <f>AVERAGE(AH4:AH8)</f>
        <v>69.229328661970968</v>
      </c>
      <c r="AI9" s="9">
        <f>AVERAGE(AI4:AI8)</f>
        <v>69.044932426218679</v>
      </c>
      <c r="AJ9" s="9"/>
      <c r="AK9" s="9" t="s">
        <v>39</v>
      </c>
      <c r="AL9" s="9">
        <f>AVERAGE(AL4:AL8)</f>
        <v>1</v>
      </c>
      <c r="AM9" s="9">
        <f>AVERAGE(AM4:AM8)</f>
        <v>0.99733644339305028</v>
      </c>
      <c r="AN9" s="9"/>
      <c r="AO9" s="11" t="s">
        <v>79</v>
      </c>
      <c r="AP9" s="9">
        <v>20.177559432529822</v>
      </c>
      <c r="AQ9" s="9">
        <v>15.062806446690692</v>
      </c>
      <c r="AR9" s="44"/>
      <c r="AS9" s="9">
        <f t="shared" si="3"/>
        <v>1.1451390432031539</v>
      </c>
      <c r="AT9" s="9">
        <f t="shared" si="0"/>
        <v>0.85486095679684637</v>
      </c>
      <c r="AV9" s="9" t="s">
        <v>39</v>
      </c>
      <c r="AW9" s="9">
        <f>AVERAGE(AW4:AW8)</f>
        <v>25.832475662231445</v>
      </c>
      <c r="AX9" s="9">
        <f>AVERAGE(AX4:AX8)</f>
        <v>25.794746780395506</v>
      </c>
      <c r="AY9" s="9"/>
      <c r="AZ9" s="9" t="s">
        <v>39</v>
      </c>
      <c r="BA9" s="9">
        <f>AVERAGE(BA4:BA8)</f>
        <v>17.58208885192871</v>
      </c>
      <c r="BB9" s="9">
        <f>AVERAGE(BB4:BB8)</f>
        <v>17.51988067626953</v>
      </c>
      <c r="BC9" s="9"/>
      <c r="BD9" s="9" t="s">
        <v>39</v>
      </c>
      <c r="BE9" s="9">
        <f>AVERAGE(BE4:BE8)</f>
        <v>0.33609908493203872</v>
      </c>
      <c r="BF9" s="9">
        <f>AVERAGE(BF4:BF8)</f>
        <v>0.32844708903255643</v>
      </c>
      <c r="BG9" s="9"/>
      <c r="BH9" s="9" t="s">
        <v>39</v>
      </c>
      <c r="BI9" s="9">
        <f>AVERAGE(BI4:BI8)</f>
        <v>1</v>
      </c>
      <c r="BJ9" s="9">
        <f>AVERAGE(BJ4:BJ8)</f>
        <v>0.97723291659354083</v>
      </c>
      <c r="BK9" s="9"/>
      <c r="BL9" s="9" t="s">
        <v>221</v>
      </c>
      <c r="BM9" s="9">
        <v>0.29472791134540555</v>
      </c>
      <c r="BN9" s="9">
        <v>0.26055246627517842</v>
      </c>
      <c r="BO9" s="9"/>
      <c r="BP9" s="9" t="s">
        <v>221</v>
      </c>
      <c r="BQ9" s="9">
        <f t="shared" si="4"/>
        <v>1.0615462862503289</v>
      </c>
      <c r="BR9" s="9">
        <f t="shared" si="5"/>
        <v>0.93845371374967135</v>
      </c>
    </row>
    <row r="10" spans="1:70" x14ac:dyDescent="0.2">
      <c r="A10" s="9" t="s">
        <v>40</v>
      </c>
      <c r="B10" s="9">
        <f>STDEVP(B4:B8)</f>
        <v>0.34709594679870054</v>
      </c>
      <c r="C10" s="9">
        <f>STDEVP(C4:C8)</f>
        <v>0.63365061128582978</v>
      </c>
      <c r="D10" s="9"/>
      <c r="E10" s="9" t="s">
        <v>40</v>
      </c>
      <c r="F10" s="9">
        <f>STDEVP(F4:F8)</f>
        <v>0.18679799835929831</v>
      </c>
      <c r="G10" s="9">
        <f>STDEVP(G4:G8)</f>
        <v>0.24507177729929902</v>
      </c>
      <c r="H10" s="9"/>
      <c r="I10" s="9" t="s">
        <v>40</v>
      </c>
      <c r="J10" s="9">
        <f>STDEVP(J4:J8)</f>
        <v>2.3720957619810714</v>
      </c>
      <c r="K10" s="9">
        <f>STDEVP(K4:K8)</f>
        <v>1.7145507617601654</v>
      </c>
      <c r="L10" s="9"/>
      <c r="M10" s="9" t="s">
        <v>40</v>
      </c>
      <c r="N10" s="9">
        <f>STDEVP(N4:N8)</f>
        <v>0.34369150478552546</v>
      </c>
      <c r="O10" s="9">
        <f>STDEVP(O4:O8)</f>
        <v>0.24842021169009693</v>
      </c>
      <c r="P10" s="9"/>
      <c r="Q10" s="11" t="s">
        <v>60</v>
      </c>
      <c r="R10" s="9">
        <v>138.03749022347216</v>
      </c>
      <c r="S10" s="9">
        <v>130.52441900011695</v>
      </c>
      <c r="T10" s="44"/>
      <c r="U10" s="9">
        <f t="shared" si="1"/>
        <v>1.0279751929269323</v>
      </c>
      <c r="V10" s="9">
        <f t="shared" si="2"/>
        <v>0.9720248070730676</v>
      </c>
      <c r="Y10" s="9" t="s">
        <v>40</v>
      </c>
      <c r="Z10" s="9">
        <f>STDEVP(Z4:Z8)</f>
        <v>0.26138204626889094</v>
      </c>
      <c r="AA10" s="9">
        <f>STDEVP(AA4:AA8)</f>
        <v>0.15690473005745526</v>
      </c>
      <c r="AB10" s="9"/>
      <c r="AC10" s="9" t="s">
        <v>40</v>
      </c>
      <c r="AD10" s="9">
        <f>STDEVP(AD4:AD8)</f>
        <v>0.18679799835929831</v>
      </c>
      <c r="AE10" s="9">
        <f>STDEVP(AE4:AE8)</f>
        <v>0.24507177729929902</v>
      </c>
      <c r="AF10" s="9"/>
      <c r="AG10" s="9" t="s">
        <v>40</v>
      </c>
      <c r="AH10" s="9">
        <f>STDEVP(AH4:AH8)</f>
        <v>19.28817101186883</v>
      </c>
      <c r="AI10" s="9">
        <f>STDEVP(AI4:AI8)</f>
        <v>19.631827459522039</v>
      </c>
      <c r="AJ10" s="9"/>
      <c r="AK10" s="9" t="s">
        <v>40</v>
      </c>
      <c r="AL10" s="9">
        <f>STDEVP(AL4:AL8)</f>
        <v>0.27861271204936872</v>
      </c>
      <c r="AM10" s="9">
        <f>STDEVP(AM4:AM8)</f>
        <v>0.28357674180807446</v>
      </c>
      <c r="AN10" s="9"/>
      <c r="AO10" s="11" t="s">
        <v>80</v>
      </c>
      <c r="AP10" s="9">
        <v>7.5158218771793965</v>
      </c>
      <c r="AQ10" s="9">
        <v>7.6777001849881517</v>
      </c>
      <c r="AR10" s="44"/>
      <c r="AS10" s="9">
        <f t="shared" si="3"/>
        <v>0.98934557062237471</v>
      </c>
      <c r="AT10" s="9">
        <f t="shared" si="0"/>
        <v>1.0106544293776252</v>
      </c>
      <c r="AV10" s="9" t="s">
        <v>40</v>
      </c>
      <c r="AW10" s="9">
        <f>STDEVP(AW4:AW8)</f>
        <v>0.37507724189002239</v>
      </c>
      <c r="AX10" s="9">
        <f>STDEVP(AX4:AX8)</f>
        <v>0.27179295521018942</v>
      </c>
      <c r="AY10" s="9"/>
      <c r="AZ10" s="9" t="s">
        <v>40</v>
      </c>
      <c r="BA10" s="9">
        <f>STDEVP(BA4:BA8)</f>
        <v>0.17250093764333541</v>
      </c>
      <c r="BB10" s="9">
        <f>STDEVP(BB4:BB8)</f>
        <v>3.2692105358586278E-2</v>
      </c>
      <c r="BC10" s="9"/>
      <c r="BD10" s="9" t="s">
        <v>40</v>
      </c>
      <c r="BE10" s="9">
        <f>STDEVP(BE4:BE8)</f>
        <v>7.7322054866578394E-2</v>
      </c>
      <c r="BF10" s="9">
        <f>STDEVP(BF4:BF8)</f>
        <v>6.1330213417068104E-2</v>
      </c>
      <c r="BG10" s="9"/>
      <c r="BH10" s="9" t="s">
        <v>40</v>
      </c>
      <c r="BI10" s="9">
        <f>STDEVP(BI4:BI8)</f>
        <v>0.230057320394709</v>
      </c>
      <c r="BJ10" s="9">
        <f>STDEVP(BJ4:BJ8)</f>
        <v>0.1824765855267643</v>
      </c>
      <c r="BK10" s="9"/>
      <c r="BL10" s="9" t="s">
        <v>220</v>
      </c>
      <c r="BM10" s="9">
        <v>2.5417059843785519</v>
      </c>
      <c r="BN10" s="9">
        <v>2.4876859504225695</v>
      </c>
      <c r="BO10" s="9"/>
      <c r="BP10" s="9" t="s">
        <v>220</v>
      </c>
      <c r="BQ10" s="9">
        <f t="shared" si="4"/>
        <v>1.0107408678138978</v>
      </c>
      <c r="BR10" s="9">
        <f t="shared" si="5"/>
        <v>0.98925913218610217</v>
      </c>
    </row>
    <row r="11" spans="1:70" x14ac:dyDescent="0.2">
      <c r="A11" s="9" t="s">
        <v>41</v>
      </c>
      <c r="B11" s="9">
        <f>B10/SQRT(5)</f>
        <v>0.15522602635130897</v>
      </c>
      <c r="C11" s="9">
        <f>C10/SQRT(5)</f>
        <v>0.28337716816388214</v>
      </c>
      <c r="D11" s="9"/>
      <c r="E11" s="9" t="s">
        <v>41</v>
      </c>
      <c r="F11" s="9">
        <f>F10/SQRT(5)</f>
        <v>8.353860447845704E-2</v>
      </c>
      <c r="G11" s="9">
        <f>G10/SQRT(5)</f>
        <v>0.10959943068158448</v>
      </c>
      <c r="H11" s="9"/>
      <c r="I11" s="9" t="s">
        <v>41</v>
      </c>
      <c r="J11" s="9">
        <f>J10/SQRT(5)</f>
        <v>1.0608334745857673</v>
      </c>
      <c r="K11" s="9">
        <f>K10/SQRT(5)</f>
        <v>0.76677041083395536</v>
      </c>
      <c r="L11" s="9"/>
      <c r="M11" s="9" t="s">
        <v>41</v>
      </c>
      <c r="N11" s="9">
        <f>N10/SQRT(5)</f>
        <v>0.15370351359792583</v>
      </c>
      <c r="O11" s="9">
        <f>O10/SQRT(5)</f>
        <v>0.11109689606478892</v>
      </c>
      <c r="P11" s="9"/>
      <c r="Q11" s="9" t="s">
        <v>61</v>
      </c>
      <c r="R11" s="9">
        <v>219.5470128842388</v>
      </c>
      <c r="S11" s="9">
        <v>236.73704015744414</v>
      </c>
      <c r="T11" s="44"/>
      <c r="U11" s="9">
        <f t="shared" si="1"/>
        <v>0.96232603975831921</v>
      </c>
      <c r="V11" s="9">
        <f t="shared" si="2"/>
        <v>1.0376739602416809</v>
      </c>
      <c r="Y11" s="9" t="s">
        <v>41</v>
      </c>
      <c r="Z11" s="9">
        <f>Z10/SQRT(5)</f>
        <v>0.11689360471104708</v>
      </c>
      <c r="AA11" s="9">
        <f>AA10/SQRT(5)</f>
        <v>7.0169928479944882E-2</v>
      </c>
      <c r="AB11" s="9"/>
      <c r="AC11" s="9" t="s">
        <v>41</v>
      </c>
      <c r="AD11" s="9">
        <f>AD10/SQRT(5)</f>
        <v>8.353860447845704E-2</v>
      </c>
      <c r="AE11" s="9">
        <f>AE10/SQRT(5)</f>
        <v>0.10959943068158448</v>
      </c>
      <c r="AF11" s="9"/>
      <c r="AG11" s="9" t="s">
        <v>41</v>
      </c>
      <c r="AH11" s="9">
        <f>AH10/SQRT(5)</f>
        <v>8.625932308835921</v>
      </c>
      <c r="AI11" s="9">
        <f>AI10/SQRT(5)</f>
        <v>8.7796201444076551</v>
      </c>
      <c r="AJ11" s="9"/>
      <c r="AK11" s="9" t="s">
        <v>41</v>
      </c>
      <c r="AL11" s="9">
        <f>AL10/SQRT(5)</f>
        <v>0.12459939270759263</v>
      </c>
      <c r="AM11" s="9">
        <f>AM10/SQRT(5)</f>
        <v>0.12681937430415222</v>
      </c>
      <c r="AN11" s="9"/>
      <c r="AO11" s="11" t="s">
        <v>81</v>
      </c>
      <c r="AP11" s="9">
        <v>33.454956736181451</v>
      </c>
      <c r="AQ11" s="9">
        <v>30.677876887283389</v>
      </c>
      <c r="AR11" s="44"/>
      <c r="AS11" s="9">
        <f t="shared" si="3"/>
        <v>1.0433019982432521</v>
      </c>
      <c r="AT11" s="9">
        <f t="shared" si="0"/>
        <v>0.95669800175674768</v>
      </c>
      <c r="AV11" s="9" t="s">
        <v>41</v>
      </c>
      <c r="AW11" s="9">
        <f>AW10/SQRT(5)</f>
        <v>0.16773964193584434</v>
      </c>
      <c r="AX11" s="9">
        <f>AX10/SQRT(5)</f>
        <v>0.12154950473110783</v>
      </c>
      <c r="AY11" s="9"/>
      <c r="AZ11" s="9" t="s">
        <v>41</v>
      </c>
      <c r="BA11" s="9">
        <f>BA10/SQRT(5)</f>
        <v>7.7144764550590064E-2</v>
      </c>
      <c r="BB11" s="9">
        <f>BB10/SQRT(5)</f>
        <v>1.462035398187681E-2</v>
      </c>
      <c r="BC11" s="9"/>
      <c r="BD11" s="9" t="s">
        <v>41</v>
      </c>
      <c r="BE11" s="9">
        <f>BE10/SQRT(5)</f>
        <v>3.4579474168327545E-2</v>
      </c>
      <c r="BF11" s="9">
        <f>BF10/SQRT(5)</f>
        <v>2.7427705255026788E-2</v>
      </c>
      <c r="BG11" s="9"/>
      <c r="BH11" s="9" t="s">
        <v>41</v>
      </c>
      <c r="BI11" s="9">
        <f>BI10/SQRT(5)</f>
        <v>0.10288476142480361</v>
      </c>
      <c r="BJ11" s="9">
        <f>BJ10/SQRT(5)</f>
        <v>8.1606009907979837E-2</v>
      </c>
      <c r="BK11" s="9"/>
      <c r="BL11" s="9" t="s">
        <v>219</v>
      </c>
      <c r="BM11" s="9">
        <v>0.35431301452818725</v>
      </c>
      <c r="BN11" s="9">
        <v>0.38487440373620457</v>
      </c>
      <c r="BO11" s="9"/>
      <c r="BP11" s="9" t="s">
        <v>219</v>
      </c>
      <c r="BQ11" s="9">
        <f t="shared" si="4"/>
        <v>0.95865542560264982</v>
      </c>
      <c r="BR11" s="9">
        <f t="shared" si="5"/>
        <v>1.0413445743973502</v>
      </c>
    </row>
    <row r="12" spans="1:70" x14ac:dyDescent="0.2">
      <c r="A12" s="9"/>
      <c r="B12" s="9"/>
      <c r="C12" s="9"/>
      <c r="D12" s="9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9"/>
      <c r="Q12" s="11" t="s">
        <v>62</v>
      </c>
      <c r="R12" s="9">
        <v>37.694758744719735</v>
      </c>
      <c r="S12" s="9">
        <v>39.141996904296974</v>
      </c>
      <c r="T12" s="44"/>
      <c r="U12" s="9">
        <f t="shared" si="1"/>
        <v>0.98116476746899506</v>
      </c>
      <c r="V12" s="9">
        <f t="shared" si="2"/>
        <v>1.0188352325310051</v>
      </c>
      <c r="Y12" s="9"/>
      <c r="Z12" s="9"/>
      <c r="AA12" s="9"/>
      <c r="AB12" s="9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9"/>
      <c r="AO12" s="11" t="s">
        <v>82</v>
      </c>
      <c r="AP12" s="9">
        <v>21.701555893826175</v>
      </c>
      <c r="AQ12" s="9">
        <v>18.94713996272473</v>
      </c>
      <c r="AR12" s="44"/>
      <c r="AS12" s="9">
        <f t="shared" si="3"/>
        <v>1.0677614834390203</v>
      </c>
      <c r="AT12" s="9">
        <f t="shared" si="0"/>
        <v>0.93223851656097989</v>
      </c>
      <c r="AW12" s="9"/>
      <c r="AX12" s="9"/>
      <c r="AY12" s="9"/>
      <c r="BA12" s="9"/>
      <c r="BB12" s="9"/>
      <c r="BC12" s="9"/>
      <c r="BE12" s="9"/>
      <c r="BF12" s="9"/>
      <c r="BG12" s="9"/>
      <c r="BI12" s="9"/>
      <c r="BJ12" s="9">
        <f>TTEST(BI4:BI8,BJ4:BJ8,2,2)</f>
        <v>0.88060850601852225</v>
      </c>
      <c r="BK12" s="9"/>
      <c r="BL12" s="9" t="s">
        <v>218</v>
      </c>
      <c r="BM12" s="9">
        <v>0.62454660708384591</v>
      </c>
      <c r="BN12" s="9">
        <v>0.30632869134727037</v>
      </c>
      <c r="BO12" s="9"/>
      <c r="BP12" s="9" t="s">
        <v>218</v>
      </c>
      <c r="BQ12" s="9">
        <f t="shared" si="4"/>
        <v>1.341848060930283</v>
      </c>
      <c r="BR12" s="9">
        <f t="shared" si="5"/>
        <v>0.65815193906971703</v>
      </c>
    </row>
    <row r="13" spans="1:70" x14ac:dyDescent="0.2">
      <c r="A13" s="9"/>
      <c r="B13" s="9"/>
      <c r="C13" s="9"/>
      <c r="D13" s="9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9"/>
      <c r="Q13" s="11" t="s">
        <v>63</v>
      </c>
      <c r="R13" s="9">
        <v>127.25762886876342</v>
      </c>
      <c r="S13" s="9">
        <v>133.45792708813957</v>
      </c>
      <c r="T13" s="44"/>
      <c r="U13" s="9">
        <f t="shared" si="1"/>
        <v>0.97621815009611046</v>
      </c>
      <c r="V13" s="9">
        <f t="shared" si="2"/>
        <v>1.0237818499038893</v>
      </c>
      <c r="Y13" s="9"/>
      <c r="Z13" s="9"/>
      <c r="AA13" s="9"/>
      <c r="AB13" s="9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9"/>
      <c r="AO13" s="11" t="s">
        <v>83</v>
      </c>
      <c r="AP13" s="9">
        <v>4.9280427153456241</v>
      </c>
      <c r="AQ13" s="9">
        <v>4.4416935319785669</v>
      </c>
      <c r="AR13" s="44"/>
      <c r="AS13" s="9">
        <f t="shared" si="3"/>
        <v>1.0519063899483776</v>
      </c>
      <c r="AT13" s="9">
        <f t="shared" si="0"/>
        <v>0.9480936100516224</v>
      </c>
      <c r="AW13" s="9"/>
      <c r="AX13" s="9"/>
      <c r="AY13" s="9"/>
      <c r="BA13" s="9"/>
      <c r="BB13" s="9"/>
      <c r="BC13" s="9"/>
      <c r="BE13" s="9"/>
      <c r="BF13" s="9"/>
      <c r="BG13" s="9"/>
      <c r="BI13" s="9"/>
      <c r="BJ13" s="9"/>
      <c r="BK13" s="9"/>
      <c r="BL13" s="9" t="s">
        <v>74</v>
      </c>
      <c r="BM13" s="9">
        <v>9.7893135609849538E-2</v>
      </c>
      <c r="BN13" s="9">
        <v>8.6567905353124211E-2</v>
      </c>
      <c r="BO13" s="9"/>
      <c r="BP13" s="9" t="s">
        <v>74</v>
      </c>
      <c r="BQ13" s="9">
        <f t="shared" si="4"/>
        <v>1.0613963262789925</v>
      </c>
      <c r="BR13" s="9">
        <f t="shared" si="5"/>
        <v>0.9386036737210075</v>
      </c>
    </row>
    <row r="14" spans="1:70" x14ac:dyDescent="0.2">
      <c r="A14" s="9"/>
      <c r="B14" s="11" t="s">
        <v>54</v>
      </c>
      <c r="C14" s="9"/>
      <c r="D14" s="9"/>
      <c r="E14" s="9"/>
      <c r="F14" s="11" t="s">
        <v>53</v>
      </c>
      <c r="G14" s="9"/>
      <c r="H14" s="9"/>
      <c r="I14" s="9"/>
      <c r="J14" s="9" t="s">
        <v>277</v>
      </c>
      <c r="K14" s="9"/>
      <c r="L14" s="9"/>
      <c r="M14" s="9"/>
      <c r="N14" s="9" t="s">
        <v>51</v>
      </c>
      <c r="O14" s="9"/>
      <c r="P14" s="9"/>
      <c r="Q14" s="11" t="s">
        <v>64</v>
      </c>
      <c r="R14" s="9">
        <v>7.5656422032885944</v>
      </c>
      <c r="S14" s="9">
        <v>10.719320613537343</v>
      </c>
      <c r="T14" s="44"/>
      <c r="U14" s="9">
        <f t="shared" si="1"/>
        <v>0.82752612396090219</v>
      </c>
      <c r="V14" s="9">
        <f t="shared" si="2"/>
        <v>1.1724738760390978</v>
      </c>
      <c r="Y14" s="9"/>
      <c r="Z14" s="11" t="s">
        <v>74</v>
      </c>
      <c r="AA14" s="9"/>
      <c r="AB14" s="9"/>
      <c r="AC14" s="9"/>
      <c r="AD14" s="11" t="s">
        <v>53</v>
      </c>
      <c r="AE14" s="9"/>
      <c r="AF14" s="9"/>
      <c r="AG14" s="9"/>
      <c r="AH14" s="9" t="s">
        <v>277</v>
      </c>
      <c r="AI14" s="9"/>
      <c r="AJ14" s="9"/>
      <c r="AK14" s="9"/>
      <c r="AL14" s="9" t="s">
        <v>51</v>
      </c>
      <c r="AM14" s="9"/>
      <c r="AN14" s="9"/>
      <c r="AO14" s="11" t="s">
        <v>84</v>
      </c>
      <c r="AP14" s="9">
        <v>46.737776224648741</v>
      </c>
      <c r="AQ14" s="9">
        <v>36.84770087489909</v>
      </c>
      <c r="AR14" s="44"/>
      <c r="AS14" s="9">
        <f t="shared" si="3"/>
        <v>1.1183228916426577</v>
      </c>
      <c r="AT14" s="9">
        <f t="shared" si="0"/>
        <v>0.88167710835734225</v>
      </c>
      <c r="AW14" s="9"/>
      <c r="AX14" s="9"/>
      <c r="AY14" s="9"/>
      <c r="BA14" s="9"/>
      <c r="BB14" s="9"/>
      <c r="BC14" s="9"/>
      <c r="BE14" s="9"/>
      <c r="BF14" s="9"/>
      <c r="BG14" s="9"/>
      <c r="BI14" s="9"/>
      <c r="BJ14" s="9"/>
      <c r="BK14" s="9"/>
      <c r="BL14" s="9" t="s">
        <v>290</v>
      </c>
      <c r="BM14" s="9">
        <v>15.544861007936902</v>
      </c>
      <c r="BN14" s="9">
        <v>13.984117167271894</v>
      </c>
      <c r="BO14" s="9"/>
      <c r="BP14" s="9" t="s">
        <v>290</v>
      </c>
      <c r="BQ14" s="9">
        <f t="shared" si="4"/>
        <v>1.0528546511634913</v>
      </c>
      <c r="BR14" s="9">
        <f t="shared" si="5"/>
        <v>0.94714534883650869</v>
      </c>
    </row>
    <row r="15" spans="1:70" x14ac:dyDescent="0.2">
      <c r="A15" s="9"/>
      <c r="B15" s="11" t="s">
        <v>257</v>
      </c>
      <c r="C15" s="11" t="s">
        <v>90</v>
      </c>
      <c r="D15" s="11"/>
      <c r="E15" s="9"/>
      <c r="F15" s="11" t="s">
        <v>257</v>
      </c>
      <c r="G15" s="11" t="s">
        <v>90</v>
      </c>
      <c r="H15" s="11"/>
      <c r="I15" s="9"/>
      <c r="J15" s="11" t="s">
        <v>257</v>
      </c>
      <c r="K15" s="11" t="s">
        <v>90</v>
      </c>
      <c r="L15" s="9"/>
      <c r="M15" s="9"/>
      <c r="N15" s="11" t="s">
        <v>257</v>
      </c>
      <c r="O15" s="11" t="s">
        <v>90</v>
      </c>
      <c r="P15" s="9"/>
      <c r="Q15" s="11" t="s">
        <v>65</v>
      </c>
      <c r="R15" s="9">
        <v>18.42933917466322</v>
      </c>
      <c r="S15" s="9">
        <v>20.885141281016946</v>
      </c>
      <c r="T15" s="44"/>
      <c r="U15" s="9">
        <f t="shared" si="1"/>
        <v>0.93753441281966843</v>
      </c>
      <c r="V15" s="9">
        <f t="shared" si="2"/>
        <v>1.0624655871803312</v>
      </c>
      <c r="Y15" s="9"/>
      <c r="Z15" s="11" t="s">
        <v>257</v>
      </c>
      <c r="AA15" s="11" t="s">
        <v>90</v>
      </c>
      <c r="AB15" s="11"/>
      <c r="AC15" s="9"/>
      <c r="AD15" s="11" t="s">
        <v>257</v>
      </c>
      <c r="AE15" s="11" t="s">
        <v>90</v>
      </c>
      <c r="AF15" s="11"/>
      <c r="AG15" s="9"/>
      <c r="AH15" s="11" t="s">
        <v>257</v>
      </c>
      <c r="AI15" s="11" t="s">
        <v>90</v>
      </c>
      <c r="AJ15" s="9"/>
      <c r="AK15" s="9"/>
      <c r="AL15" s="11" t="s">
        <v>257</v>
      </c>
      <c r="AM15" s="11" t="s">
        <v>90</v>
      </c>
      <c r="AN15" s="9"/>
      <c r="AO15" s="11" t="s">
        <v>85</v>
      </c>
      <c r="AP15" s="9">
        <v>12.095907114728796</v>
      </c>
      <c r="AQ15" s="9">
        <v>11.619770542857662</v>
      </c>
      <c r="AR15" s="44"/>
      <c r="AS15" s="9">
        <f t="shared" si="3"/>
        <v>1.0200768697713691</v>
      </c>
      <c r="AT15" s="9">
        <f t="shared" si="0"/>
        <v>0.97992313022863076</v>
      </c>
      <c r="AW15" s="9"/>
      <c r="AX15" s="9"/>
      <c r="AY15" s="9"/>
      <c r="BA15" s="9"/>
      <c r="BB15" s="9"/>
      <c r="BC15" s="9"/>
      <c r="BE15" s="9"/>
      <c r="BF15" s="9"/>
      <c r="BG15" s="9"/>
      <c r="BI15" s="9"/>
      <c r="BJ15" s="9"/>
      <c r="BK15" s="9"/>
      <c r="BL15" s="9" t="s">
        <v>217</v>
      </c>
      <c r="BM15" s="9">
        <v>0.37086129779139398</v>
      </c>
      <c r="BN15" s="9">
        <v>0.28112102985994902</v>
      </c>
      <c r="BO15" s="9"/>
      <c r="BP15" s="9" t="s">
        <v>217</v>
      </c>
      <c r="BQ15" s="9">
        <f t="shared" si="4"/>
        <v>1.1376421785153583</v>
      </c>
      <c r="BR15" s="9">
        <f t="shared" si="5"/>
        <v>0.86235782148464168</v>
      </c>
    </row>
    <row r="16" spans="1:70" x14ac:dyDescent="0.2">
      <c r="A16" s="9">
        <v>1</v>
      </c>
      <c r="B16" s="58">
        <v>26.572669982910156</v>
      </c>
      <c r="C16" s="58">
        <v>26.148275375366211</v>
      </c>
      <c r="D16" s="11"/>
      <c r="E16" s="9">
        <v>1</v>
      </c>
      <c r="F16" s="58">
        <v>21.284648895263672</v>
      </c>
      <c r="G16" s="58">
        <v>21.53422737121582</v>
      </c>
      <c r="H16" s="11"/>
      <c r="I16" s="9">
        <v>1</v>
      </c>
      <c r="J16" s="9">
        <f>POWER(2,(F16-B16))*100</f>
        <v>2.5594522694273105</v>
      </c>
      <c r="K16" s="9">
        <f>POWER(2,(G16-C16))*100</f>
        <v>4.0835055418310979</v>
      </c>
      <c r="L16" s="9"/>
      <c r="M16" s="9">
        <v>1</v>
      </c>
      <c r="N16" s="9">
        <f>J16/J21</f>
        <v>0.53771208646340607</v>
      </c>
      <c r="O16" s="9">
        <f>K16/J21</f>
        <v>0.85789850868138706</v>
      </c>
      <c r="P16" s="9"/>
      <c r="Q16" s="11" t="s">
        <v>66</v>
      </c>
      <c r="R16" s="9">
        <v>33.138721518296371</v>
      </c>
      <c r="S16" s="9">
        <v>40.779041844970202</v>
      </c>
      <c r="T16" s="44"/>
      <c r="U16" s="9">
        <f t="shared" si="1"/>
        <v>0.8966375607291347</v>
      </c>
      <c r="V16" s="9">
        <f t="shared" si="2"/>
        <v>1.1033624392708652</v>
      </c>
      <c r="Y16" s="9">
        <v>1</v>
      </c>
      <c r="Z16" s="58">
        <v>27.264547348022461</v>
      </c>
      <c r="AA16" s="58">
        <v>26.887250900268555</v>
      </c>
      <c r="AB16" s="11"/>
      <c r="AC16" s="9">
        <v>1</v>
      </c>
      <c r="AD16" s="58">
        <v>21.284648895263672</v>
      </c>
      <c r="AE16" s="58">
        <v>21.53422737121582</v>
      </c>
      <c r="AF16" s="11"/>
      <c r="AG16" s="9">
        <v>1</v>
      </c>
      <c r="AH16" s="9">
        <f>POWER(2,(AD16-Z16))*100</f>
        <v>1.5844232063347761</v>
      </c>
      <c r="AI16" s="9">
        <f>POWER(2,(AE16-AA16))*100</f>
        <v>2.4466922721357722</v>
      </c>
      <c r="AJ16" s="9"/>
      <c r="AK16" s="9">
        <v>1</v>
      </c>
      <c r="AL16" s="9">
        <f>AH16/AH21</f>
        <v>0.72125870924391422</v>
      </c>
      <c r="AM16" s="9">
        <f>AI16/AH21</f>
        <v>1.1137795148809755</v>
      </c>
      <c r="AN16" s="9"/>
      <c r="AO16" s="11" t="s">
        <v>86</v>
      </c>
      <c r="AP16" s="9">
        <v>7.1583671834400961</v>
      </c>
      <c r="AQ16" s="9">
        <v>6.3410664138521131</v>
      </c>
      <c r="AR16" s="44"/>
      <c r="AS16" s="9">
        <f t="shared" si="3"/>
        <v>1.0605433378887779</v>
      </c>
      <c r="AT16" s="9">
        <f t="shared" si="0"/>
        <v>0.93945666211122203</v>
      </c>
      <c r="AW16" s="11" t="s">
        <v>227</v>
      </c>
      <c r="AX16" s="9"/>
      <c r="AY16" s="9"/>
      <c r="BA16" s="11" t="s">
        <v>45</v>
      </c>
      <c r="BB16" s="9"/>
      <c r="BC16" s="9"/>
      <c r="BE16" s="9" t="s">
        <v>50</v>
      </c>
      <c r="BF16" s="9"/>
      <c r="BG16" s="9"/>
      <c r="BH16" s="9"/>
      <c r="BI16" s="9" t="s">
        <v>51</v>
      </c>
      <c r="BJ16" s="9"/>
      <c r="BK16" s="9"/>
      <c r="BL16" s="9" t="s">
        <v>216</v>
      </c>
      <c r="BM16" s="9">
        <v>0.80930931940311712</v>
      </c>
      <c r="BN16" s="9">
        <v>0.77241468965999061</v>
      </c>
      <c r="BO16" s="9"/>
      <c r="BP16" s="9" t="s">
        <v>216</v>
      </c>
      <c r="BQ16" s="9">
        <f t="shared" si="4"/>
        <v>1.0233255798936631</v>
      </c>
      <c r="BR16" s="9">
        <f t="shared" si="5"/>
        <v>0.97667442010633698</v>
      </c>
    </row>
    <row r="17" spans="1:70" x14ac:dyDescent="0.2">
      <c r="A17" s="9">
        <v>2</v>
      </c>
      <c r="B17" s="58">
        <v>26.238199234008789</v>
      </c>
      <c r="C17" s="58">
        <v>26.106595993041992</v>
      </c>
      <c r="D17" s="11"/>
      <c r="E17" s="9">
        <v>2</v>
      </c>
      <c r="F17" s="58">
        <v>21.666818618774414</v>
      </c>
      <c r="G17" s="58">
        <v>21.662893295288086</v>
      </c>
      <c r="H17" s="11"/>
      <c r="I17" s="9">
        <v>2</v>
      </c>
      <c r="J17" s="9">
        <f t="shared" ref="J17:K20" si="8">POWER(2,(F17-B17))*100</f>
        <v>4.2060779126298229</v>
      </c>
      <c r="K17" s="9">
        <f t="shared" si="8"/>
        <v>4.5952822978355359</v>
      </c>
      <c r="L17" s="9"/>
      <c r="M17" s="9">
        <v>2</v>
      </c>
      <c r="N17" s="9">
        <f>J17/J21</f>
        <v>0.88364958285933848</v>
      </c>
      <c r="O17" s="9">
        <f>K17/J21</f>
        <v>0.96541703933021006</v>
      </c>
      <c r="P17" s="9"/>
      <c r="Q17" s="11" t="s">
        <v>67</v>
      </c>
      <c r="R17" s="9">
        <v>556.13501574864438</v>
      </c>
      <c r="S17" s="9">
        <v>602.75631790709861</v>
      </c>
      <c r="T17" s="44"/>
      <c r="U17" s="9">
        <f t="shared" si="1"/>
        <v>0.95977077332057825</v>
      </c>
      <c r="V17" s="9">
        <f t="shared" si="2"/>
        <v>1.0402292266794217</v>
      </c>
      <c r="Y17" s="9">
        <v>2</v>
      </c>
      <c r="Z17" s="58">
        <v>26.76170539855957</v>
      </c>
      <c r="AA17" s="58">
        <v>27.240863800048828</v>
      </c>
      <c r="AB17" s="11"/>
      <c r="AC17" s="9">
        <v>2</v>
      </c>
      <c r="AD17" s="58">
        <v>21.666818618774414</v>
      </c>
      <c r="AE17" s="58">
        <v>21.662893295288086</v>
      </c>
      <c r="AF17" s="11"/>
      <c r="AG17" s="9">
        <v>2</v>
      </c>
      <c r="AH17" s="9">
        <f t="shared" ref="AH17:AI20" si="9">POWER(2,(AD17-Z17))*100</f>
        <v>2.9260803979578118</v>
      </c>
      <c r="AI17" s="9">
        <f t="shared" si="9"/>
        <v>2.0934546780779417</v>
      </c>
      <c r="AJ17" s="9"/>
      <c r="AK17" s="9">
        <v>2</v>
      </c>
      <c r="AL17" s="9">
        <f>AH17/AH21</f>
        <v>1.3320058444846121</v>
      </c>
      <c r="AM17" s="9">
        <f>AI17/AH21</f>
        <v>0.95297923745008284</v>
      </c>
      <c r="AN17" s="9"/>
      <c r="AO17" s="9"/>
      <c r="AP17" s="9"/>
      <c r="AQ17" s="9"/>
      <c r="AR17" s="9"/>
      <c r="AS17" s="9"/>
      <c r="AT17" s="9"/>
      <c r="AW17" s="11" t="s">
        <v>257</v>
      </c>
      <c r="AX17" s="11" t="s">
        <v>90</v>
      </c>
      <c r="AY17" s="11"/>
      <c r="BA17" s="11" t="s">
        <v>257</v>
      </c>
      <c r="BB17" s="11" t="s">
        <v>90</v>
      </c>
      <c r="BC17" s="11"/>
      <c r="BE17" s="11" t="s">
        <v>257</v>
      </c>
      <c r="BF17" s="11" t="s">
        <v>90</v>
      </c>
      <c r="BG17" s="9"/>
      <c r="BI17" s="11" t="s">
        <v>257</v>
      </c>
      <c r="BJ17" s="11" t="s">
        <v>90</v>
      </c>
      <c r="BK17" s="9"/>
      <c r="BL17" s="9" t="s">
        <v>211</v>
      </c>
      <c r="BM17" s="9">
        <v>0.53117781846818235</v>
      </c>
      <c r="BN17" s="9">
        <v>0.37059436285844771</v>
      </c>
      <c r="BO17" s="9"/>
      <c r="BP17" s="9" t="s">
        <v>211</v>
      </c>
      <c r="BQ17" s="9">
        <f t="shared" si="4"/>
        <v>1.1780754152046411</v>
      </c>
      <c r="BR17" s="9">
        <f t="shared" si="5"/>
        <v>0.82192458479535879</v>
      </c>
    </row>
    <row r="18" spans="1:70" x14ac:dyDescent="0.2">
      <c r="A18" s="9">
        <v>3</v>
      </c>
      <c r="B18" s="58">
        <v>25.804252624511719</v>
      </c>
      <c r="C18" s="58">
        <v>25.994483947753906</v>
      </c>
      <c r="D18" s="11"/>
      <c r="E18" s="9">
        <v>3</v>
      </c>
      <c r="F18" s="58">
        <v>21.74467658996582</v>
      </c>
      <c r="G18" s="58">
        <v>21.667667388916016</v>
      </c>
      <c r="H18" s="11"/>
      <c r="I18" s="9">
        <v>3</v>
      </c>
      <c r="J18" s="9">
        <f t="shared" si="8"/>
        <v>5.9971628758592539</v>
      </c>
      <c r="K18" s="9">
        <f t="shared" si="8"/>
        <v>4.9830865461446345</v>
      </c>
      <c r="L18" s="9"/>
      <c r="M18" s="9">
        <v>3</v>
      </c>
      <c r="N18" s="9">
        <f>J18/J21</f>
        <v>1.2599363548829581</v>
      </c>
      <c r="O18" s="9">
        <f>K18/J21</f>
        <v>1.0468903428133483</v>
      </c>
      <c r="P18" s="9"/>
      <c r="Q18" s="9"/>
      <c r="R18" s="9"/>
      <c r="S18" s="9"/>
      <c r="T18" s="9"/>
      <c r="U18" s="9"/>
      <c r="V18" s="9"/>
      <c r="Y18" s="9">
        <v>3</v>
      </c>
      <c r="Z18" s="58">
        <v>28.71479606628418</v>
      </c>
      <c r="AA18" s="58">
        <v>27.959056854248047</v>
      </c>
      <c r="AB18" s="11"/>
      <c r="AC18" s="9">
        <v>3</v>
      </c>
      <c r="AD18" s="58">
        <v>21.74467658996582</v>
      </c>
      <c r="AE18" s="58">
        <v>21.667667388916016</v>
      </c>
      <c r="AF18" s="11"/>
      <c r="AG18" s="9">
        <v>3</v>
      </c>
      <c r="AH18" s="9">
        <f t="shared" si="9"/>
        <v>0.79759966751777112</v>
      </c>
      <c r="AI18" s="9">
        <f t="shared" si="9"/>
        <v>1.2767417391261464</v>
      </c>
      <c r="AJ18" s="9"/>
      <c r="AK18" s="9">
        <v>3</v>
      </c>
      <c r="AL18" s="9">
        <f>AH18/AH21</f>
        <v>0.36308210103664151</v>
      </c>
      <c r="AM18" s="9">
        <f>AI18/AH21</f>
        <v>0.58119642221737566</v>
      </c>
      <c r="AN18" s="9"/>
      <c r="AO18" s="9"/>
      <c r="AP18" s="9"/>
      <c r="AQ18" s="9"/>
      <c r="AR18" s="9"/>
      <c r="AS18" s="9"/>
      <c r="AT18" s="9"/>
      <c r="AV18" s="9">
        <v>1</v>
      </c>
      <c r="AW18" s="11">
        <v>24.268732070922852</v>
      </c>
      <c r="AX18" s="11">
        <v>23.970409393310547</v>
      </c>
      <c r="AY18" s="11"/>
      <c r="AZ18" s="9">
        <v>1</v>
      </c>
      <c r="BA18" s="11">
        <v>17.652019500732422</v>
      </c>
      <c r="BB18" s="11">
        <v>17.509834289550781</v>
      </c>
      <c r="BC18" s="11"/>
      <c r="BD18" s="9">
        <v>1</v>
      </c>
      <c r="BE18" s="9">
        <f>POWER(2,(BA18-AW18))*100</f>
        <v>1.0189926317848421</v>
      </c>
      <c r="BF18" s="9">
        <f>POWER(2,(BB18-AX18))*100</f>
        <v>1.1354633074301388</v>
      </c>
      <c r="BG18" s="9"/>
      <c r="BH18" s="9">
        <v>1</v>
      </c>
      <c r="BI18" s="9">
        <f>BE18/BE23</f>
        <v>0.67494583942115038</v>
      </c>
      <c r="BJ18" s="9">
        <f>BF18/BE23</f>
        <v>0.75209202820533172</v>
      </c>
      <c r="BK18" s="9"/>
      <c r="BL18" s="9" t="s">
        <v>215</v>
      </c>
      <c r="BM18" s="9">
        <v>0.65947786588777046</v>
      </c>
      <c r="BN18" s="9">
        <v>0.56101705322797357</v>
      </c>
      <c r="BO18" s="9"/>
      <c r="BP18" s="9" t="s">
        <v>215</v>
      </c>
      <c r="BQ18" s="9">
        <f t="shared" si="4"/>
        <v>1.0806728574758282</v>
      </c>
      <c r="BR18" s="9">
        <f t="shared" si="5"/>
        <v>0.91932714252417191</v>
      </c>
    </row>
    <row r="19" spans="1:70" x14ac:dyDescent="0.2">
      <c r="A19" s="9">
        <v>4</v>
      </c>
      <c r="B19" s="58">
        <v>26.032005310058594</v>
      </c>
      <c r="C19" s="58">
        <v>26.461362838745117</v>
      </c>
      <c r="D19" s="11"/>
      <c r="E19" s="9">
        <v>4</v>
      </c>
      <c r="F19" s="58">
        <v>21.739170074462891</v>
      </c>
      <c r="G19" s="58">
        <v>22.162805557250977</v>
      </c>
      <c r="H19" s="11"/>
      <c r="I19" s="9">
        <v>4</v>
      </c>
      <c r="J19" s="9">
        <f t="shared" si="8"/>
        <v>5.1018516671538308</v>
      </c>
      <c r="K19" s="9">
        <f t="shared" si="8"/>
        <v>5.0816566764902547</v>
      </c>
      <c r="L19" s="9"/>
      <c r="M19" s="9">
        <v>4</v>
      </c>
      <c r="N19" s="9">
        <f>J19/J21</f>
        <v>1.07184155670382</v>
      </c>
      <c r="O19" s="9">
        <f>K19/J21</f>
        <v>1.0675988166865387</v>
      </c>
      <c r="P19" s="9"/>
      <c r="Q19" s="9"/>
      <c r="R19" s="9"/>
      <c r="S19" s="9"/>
      <c r="T19" s="9"/>
      <c r="U19" s="9"/>
      <c r="V19" s="9"/>
      <c r="Y19" s="9">
        <v>4</v>
      </c>
      <c r="Z19" s="58">
        <v>27.805398941040039</v>
      </c>
      <c r="AA19" s="58">
        <v>26.344917297363281</v>
      </c>
      <c r="AB19" s="11"/>
      <c r="AC19" s="9">
        <v>4</v>
      </c>
      <c r="AD19" s="58">
        <v>21.739170074462891</v>
      </c>
      <c r="AE19" s="58">
        <v>22.162805557250977</v>
      </c>
      <c r="AF19" s="11"/>
      <c r="AG19" s="9">
        <v>4</v>
      </c>
      <c r="AH19" s="9">
        <f t="shared" si="9"/>
        <v>1.4923928187734197</v>
      </c>
      <c r="AI19" s="9">
        <f t="shared" si="9"/>
        <v>5.5088242990424989</v>
      </c>
      <c r="AJ19" s="9"/>
      <c r="AK19" s="9">
        <v>4</v>
      </c>
      <c r="AL19" s="9">
        <f>AH19/AH21</f>
        <v>0.67936477694203146</v>
      </c>
      <c r="AM19" s="9">
        <f>AI19/AH21</f>
        <v>2.5077185738589711</v>
      </c>
      <c r="AN19" s="9"/>
      <c r="AO19" s="9"/>
      <c r="AP19" s="9"/>
      <c r="AQ19" s="9"/>
      <c r="AR19" s="9"/>
      <c r="AS19" s="9"/>
      <c r="AT19" s="9"/>
      <c r="AV19" s="9">
        <v>2</v>
      </c>
      <c r="AW19" s="11">
        <v>24.031940460205078</v>
      </c>
      <c r="AX19" s="11">
        <v>23.926092147827148</v>
      </c>
      <c r="AY19" s="11"/>
      <c r="AZ19" s="9">
        <v>2</v>
      </c>
      <c r="BA19" s="11">
        <v>17.752862930297852</v>
      </c>
      <c r="BB19" s="11">
        <v>17.541793823242188</v>
      </c>
      <c r="BC19" s="11"/>
      <c r="BD19" s="9">
        <v>2</v>
      </c>
      <c r="BE19" s="9">
        <f>POWER(2,(BA19-AW19))*100</f>
        <v>1.2876840562067826</v>
      </c>
      <c r="BF19" s="9">
        <f>POWER(2,(BB19-AX19))*100</f>
        <v>1.1971117761380263</v>
      </c>
      <c r="BG19" s="9"/>
      <c r="BH19" s="9">
        <v>2</v>
      </c>
      <c r="BI19" s="9">
        <f>BE19/BE23</f>
        <v>0.85291784171529772</v>
      </c>
      <c r="BJ19" s="9">
        <f>BF19/BE23</f>
        <v>0.79292586366515416</v>
      </c>
      <c r="BK19" s="9"/>
      <c r="BL19" s="9" t="s">
        <v>214</v>
      </c>
      <c r="BM19" s="9">
        <v>1.5397820909528712</v>
      </c>
      <c r="BN19" s="9">
        <v>1.3565238692060415</v>
      </c>
      <c r="BO19" s="9"/>
      <c r="BP19" s="9" t="s">
        <v>214</v>
      </c>
      <c r="BQ19" s="9">
        <f t="shared" si="4"/>
        <v>1.0632730879498569</v>
      </c>
      <c r="BR19" s="9">
        <f t="shared" si="5"/>
        <v>0.93672691205014302</v>
      </c>
    </row>
    <row r="20" spans="1:70" x14ac:dyDescent="0.2">
      <c r="A20" s="9">
        <v>5</v>
      </c>
      <c r="B20" s="58">
        <v>25.878931045532227</v>
      </c>
      <c r="C20" s="58">
        <v>25.82618522644043</v>
      </c>
      <c r="D20" s="11"/>
      <c r="E20" s="9">
        <v>5</v>
      </c>
      <c r="F20" s="58">
        <v>21.804304122924805</v>
      </c>
      <c r="G20" s="58">
        <v>21.46287727355957</v>
      </c>
      <c r="H20" s="11"/>
      <c r="I20" s="9">
        <v>5</v>
      </c>
      <c r="J20" s="9">
        <f t="shared" si="8"/>
        <v>5.9349228139721033</v>
      </c>
      <c r="K20" s="9">
        <f t="shared" si="8"/>
        <v>4.8586255075424907</v>
      </c>
      <c r="L20" s="9"/>
      <c r="M20" s="9">
        <v>5</v>
      </c>
      <c r="N20" s="9">
        <f>J20/J21</f>
        <v>1.2468604190904771</v>
      </c>
      <c r="O20" s="9">
        <f>K20/J21</f>
        <v>1.020742480808039</v>
      </c>
      <c r="P20" s="9"/>
      <c r="Q20" s="9"/>
      <c r="R20" s="9"/>
      <c r="S20" s="9"/>
      <c r="T20" s="9"/>
      <c r="U20" s="9"/>
      <c r="V20" s="9"/>
      <c r="Y20" s="9">
        <v>5</v>
      </c>
      <c r="Z20" s="58">
        <v>26.383539199829102</v>
      </c>
      <c r="AA20" s="58">
        <v>27.966703414916992</v>
      </c>
      <c r="AB20" s="11"/>
      <c r="AC20" s="9">
        <v>5</v>
      </c>
      <c r="AD20" s="58">
        <v>21.804304122924805</v>
      </c>
      <c r="AE20" s="58">
        <v>21.46287727355957</v>
      </c>
      <c r="AF20" s="11"/>
      <c r="AG20" s="9">
        <v>5</v>
      </c>
      <c r="AH20" s="9">
        <f t="shared" si="9"/>
        <v>4.1832409931299539</v>
      </c>
      <c r="AI20" s="9">
        <f t="shared" si="9"/>
        <v>1.1019280665686328</v>
      </c>
      <c r="AJ20" s="9"/>
      <c r="AK20" s="9">
        <v>5</v>
      </c>
      <c r="AL20" s="9">
        <f>AH20/AH21</f>
        <v>1.9042885682928012</v>
      </c>
      <c r="AM20" s="9">
        <f>AI20/AH21</f>
        <v>0.50161800950358237</v>
      </c>
      <c r="AN20" s="9"/>
      <c r="AO20" s="9"/>
      <c r="AP20" s="9"/>
      <c r="AQ20" s="9"/>
      <c r="AR20" s="44"/>
      <c r="AS20" s="9"/>
      <c r="AT20" s="49"/>
      <c r="AV20" s="9">
        <v>3</v>
      </c>
      <c r="AW20" s="11">
        <v>23.401166915893555</v>
      </c>
      <c r="AX20" s="11">
        <v>23.600807189941406</v>
      </c>
      <c r="AY20" s="11"/>
      <c r="AZ20" s="9">
        <v>3</v>
      </c>
      <c r="BA20" s="11">
        <v>17.750381469726563</v>
      </c>
      <c r="BB20" s="11">
        <v>17.489887237548828</v>
      </c>
      <c r="BC20" s="11"/>
      <c r="BD20" s="9">
        <v>3</v>
      </c>
      <c r="BE20" s="9">
        <f>POWER(2,(BA20-AW20))*100</f>
        <v>1.9904170428043848</v>
      </c>
      <c r="BF20" s="9">
        <f>POWER(2,(BB20-AX20))*100</f>
        <v>1.446870937277932</v>
      </c>
      <c r="BG20" s="9"/>
      <c r="BH20" s="9">
        <v>3</v>
      </c>
      <c r="BI20" s="9">
        <f>BE20/BE23</f>
        <v>1.3183841176561422</v>
      </c>
      <c r="BJ20" s="9">
        <f>BF20/BE23</f>
        <v>0.95835778280810835</v>
      </c>
      <c r="BK20" s="9"/>
      <c r="BL20" s="9" t="s">
        <v>213</v>
      </c>
      <c r="BM20" s="9">
        <v>0.5876777058263396</v>
      </c>
      <c r="BN20" s="9">
        <v>0.47666175648055792</v>
      </c>
      <c r="BO20" s="9"/>
      <c r="BP20" s="9" t="s">
        <v>213</v>
      </c>
      <c r="BQ20" s="9">
        <f t="shared" si="4"/>
        <v>1.1043050204162876</v>
      </c>
      <c r="BR20" s="9">
        <f t="shared" si="5"/>
        <v>0.89569497958371225</v>
      </c>
    </row>
    <row r="21" spans="1:70" x14ac:dyDescent="0.2">
      <c r="A21" s="9" t="s">
        <v>39</v>
      </c>
      <c r="B21" s="9">
        <f>AVERAGE(B16:B20)</f>
        <v>26.105211639404295</v>
      </c>
      <c r="C21" s="9">
        <f>AVERAGE(C16:C20)</f>
        <v>26.107380676269532</v>
      </c>
      <c r="D21" s="9"/>
      <c r="E21" s="9" t="s">
        <v>39</v>
      </c>
      <c r="F21" s="9">
        <f>AVERAGE(F16:F20)</f>
        <v>21.64792366027832</v>
      </c>
      <c r="G21" s="9">
        <f>AVERAGE(G16:G20)</f>
        <v>21.698094177246094</v>
      </c>
      <c r="H21" s="9"/>
      <c r="I21" s="9" t="s">
        <v>39</v>
      </c>
      <c r="J21" s="9">
        <f>AVERAGE(J16:J20)</f>
        <v>4.7598935078084645</v>
      </c>
      <c r="K21" s="9">
        <f>AVERAGE(K16:K20)</f>
        <v>4.7204313139688026</v>
      </c>
      <c r="L21" s="9"/>
      <c r="M21" s="9" t="s">
        <v>39</v>
      </c>
      <c r="N21" s="9">
        <f>AVERAGE(N16:N20)</f>
        <v>0.99999999999999978</v>
      </c>
      <c r="O21" s="9">
        <f>AVERAGE(O16:O20)</f>
        <v>0.99170943766390462</v>
      </c>
      <c r="P21" s="9"/>
      <c r="Q21" s="9"/>
      <c r="R21" s="9"/>
      <c r="S21" s="9"/>
      <c r="T21" s="44"/>
      <c r="U21" s="9"/>
      <c r="V21" s="49"/>
      <c r="Y21" s="9" t="s">
        <v>39</v>
      </c>
      <c r="Z21" s="9">
        <f>AVERAGE(Z16:Z20)</f>
        <v>27.385997390747072</v>
      </c>
      <c r="AA21" s="9">
        <f>AVERAGE(AA16:AA20)</f>
        <v>27.279758453369141</v>
      </c>
      <c r="AB21" s="9"/>
      <c r="AC21" s="9" t="s">
        <v>39</v>
      </c>
      <c r="AD21" s="9">
        <f>AVERAGE(AD16:AD20)</f>
        <v>21.64792366027832</v>
      </c>
      <c r="AE21" s="9">
        <f>AVERAGE(AE16:AE20)</f>
        <v>21.698094177246094</v>
      </c>
      <c r="AF21" s="9"/>
      <c r="AG21" s="9" t="s">
        <v>39</v>
      </c>
      <c r="AH21" s="9">
        <f>AVERAGE(AH16:AH20)</f>
        <v>2.1967474167427463</v>
      </c>
      <c r="AI21" s="9">
        <f>AVERAGE(AI16:AI20)</f>
        <v>2.4855282109901986</v>
      </c>
      <c r="AJ21" s="9"/>
      <c r="AK21" s="9" t="s">
        <v>39</v>
      </c>
      <c r="AL21" s="9">
        <f>AVERAGE(AL16:AL20)</f>
        <v>1.0000000000000002</v>
      </c>
      <c r="AM21" s="9">
        <f>AVERAGE(AM16:AM20)</f>
        <v>1.1314583515821977</v>
      </c>
      <c r="AN21" s="9"/>
      <c r="AO21" s="9"/>
      <c r="AP21" s="9"/>
      <c r="AQ21" s="9"/>
      <c r="AR21" s="9"/>
      <c r="AS21" s="9"/>
      <c r="AT21" s="9"/>
      <c r="AV21" s="9">
        <v>4</v>
      </c>
      <c r="AW21" s="11">
        <v>23.329286575317383</v>
      </c>
      <c r="AX21" s="11">
        <v>22.898334503173828</v>
      </c>
      <c r="AY21" s="11"/>
      <c r="AZ21" s="9">
        <v>4</v>
      </c>
      <c r="BA21" s="11">
        <v>17.340394973754883</v>
      </c>
      <c r="BB21" s="11">
        <v>17.571949005126953</v>
      </c>
      <c r="BC21" s="11"/>
      <c r="BD21" s="9">
        <v>4</v>
      </c>
      <c r="BE21" s="9">
        <f>POWER(2,(BA21-AW21))*100</f>
        <v>1.5745773037495507</v>
      </c>
      <c r="BF21" s="9">
        <f>POWER(2,(BB21-AX21))*100</f>
        <v>2.492287828955666</v>
      </c>
      <c r="BG21" s="9"/>
      <c r="BH21" s="9">
        <v>4</v>
      </c>
      <c r="BI21" s="9">
        <f>BE21/BE23</f>
        <v>1.0429461086006462</v>
      </c>
      <c r="BJ21" s="9">
        <f>BF21/BE23</f>
        <v>1.6508061474862386</v>
      </c>
      <c r="BK21" s="9"/>
      <c r="BL21" s="9" t="s">
        <v>212</v>
      </c>
      <c r="BM21" s="9">
        <v>0.12734511300582291</v>
      </c>
      <c r="BN21" s="9">
        <v>0.10650935691617962</v>
      </c>
      <c r="BO21" s="9"/>
      <c r="BP21" s="9" t="s">
        <v>212</v>
      </c>
      <c r="BQ21" s="9">
        <f t="shared" si="4"/>
        <v>1.0890971042657112</v>
      </c>
      <c r="BR21" s="9">
        <f t="shared" si="5"/>
        <v>0.91090289573428873</v>
      </c>
    </row>
    <row r="22" spans="1:70" x14ac:dyDescent="0.2">
      <c r="A22" s="9" t="s">
        <v>40</v>
      </c>
      <c r="B22" s="9">
        <f>STDEVP(B16:B20)</f>
        <v>0.27689037747686723</v>
      </c>
      <c r="C22" s="9">
        <f>STDEVP(C16:C20)</f>
        <v>0.20918552330741685</v>
      </c>
      <c r="D22" s="9"/>
      <c r="E22" s="9" t="s">
        <v>40</v>
      </c>
      <c r="F22" s="9">
        <f>STDEVP(F16:F20)</f>
        <v>0.18679799835929831</v>
      </c>
      <c r="G22" s="9">
        <f>STDEVP(G16:G20)</f>
        <v>0.24507177729929902</v>
      </c>
      <c r="H22" s="9"/>
      <c r="I22" s="9" t="s">
        <v>40</v>
      </c>
      <c r="J22" s="9">
        <f>STDEVP(J16:J20)</f>
        <v>1.2788368229945921</v>
      </c>
      <c r="K22" s="9">
        <f>STDEVP(K16:K20)</f>
        <v>0.35774456924121506</v>
      </c>
      <c r="L22" s="9"/>
      <c r="M22" s="9" t="s">
        <v>40</v>
      </c>
      <c r="N22" s="9">
        <f>STDEVP(N16:N20)</f>
        <v>0.2686692088587071</v>
      </c>
      <c r="O22" s="9">
        <f>STDEVP(O16:O20)</f>
        <v>7.5158103569826842E-2</v>
      </c>
      <c r="P22" s="9"/>
      <c r="Q22" s="9"/>
      <c r="R22" s="9"/>
      <c r="S22" s="9"/>
      <c r="T22" s="9"/>
      <c r="U22" s="9"/>
      <c r="V22" s="9"/>
      <c r="W22" s="10"/>
      <c r="X22" s="9"/>
      <c r="Y22" s="9" t="s">
        <v>40</v>
      </c>
      <c r="Z22" s="9">
        <f>STDEVP(Z16:Z20)</f>
        <v>0.81865946637452314</v>
      </c>
      <c r="AA22" s="9">
        <f>STDEVP(AA16:AA20)</f>
        <v>0.62655289607389197</v>
      </c>
      <c r="AB22" s="9"/>
      <c r="AC22" s="9" t="s">
        <v>40</v>
      </c>
      <c r="AD22" s="9">
        <f>STDEVP(AD16:AD20)</f>
        <v>0.18679799835929831</v>
      </c>
      <c r="AE22" s="9">
        <f>STDEVP(AE16:AE20)</f>
        <v>0.24507177729929902</v>
      </c>
      <c r="AF22" s="9"/>
      <c r="AG22" s="9" t="s">
        <v>40</v>
      </c>
      <c r="AH22" s="9">
        <f>STDEVP(AH16:AH20)</f>
        <v>1.2088634405100762</v>
      </c>
      <c r="AI22" s="9">
        <f>STDEVP(AI16:AI20)</f>
        <v>1.5919210542985018</v>
      </c>
      <c r="AJ22" s="9"/>
      <c r="AK22" s="9" t="s">
        <v>40</v>
      </c>
      <c r="AL22" s="9">
        <f>STDEVP(AL16:AL20)</f>
        <v>0.55029696691417174</v>
      </c>
      <c r="AM22" s="9">
        <f>STDEVP(AM16:AM20)</f>
        <v>0.72467186812899109</v>
      </c>
      <c r="AN22" s="9"/>
      <c r="AO22" s="9"/>
      <c r="AP22" s="9"/>
      <c r="AQ22" s="9"/>
      <c r="AR22" s="9"/>
      <c r="AS22" s="9"/>
      <c r="AT22" s="9"/>
      <c r="AV22" s="9">
        <v>5</v>
      </c>
      <c r="AW22" s="11">
        <v>23.312734603881836</v>
      </c>
      <c r="AX22" s="11">
        <v>23.547399520874023</v>
      </c>
      <c r="AY22" s="11"/>
      <c r="AZ22" s="9">
        <v>5</v>
      </c>
      <c r="BA22" s="11">
        <v>17.414785385131836</v>
      </c>
      <c r="BB22" s="11">
        <v>17.485939025878906</v>
      </c>
      <c r="BC22" s="9"/>
      <c r="BD22" s="9">
        <v>5</v>
      </c>
      <c r="BE22" s="9">
        <f>POWER(2,(BA22-AW22))*100</f>
        <v>1.6770282259666203</v>
      </c>
      <c r="BF22" s="9">
        <f>POWER(2,(BB22-AX22))*100</f>
        <v>1.4973336112364024</v>
      </c>
      <c r="BG22" s="9"/>
      <c r="BH22" s="9">
        <v>5</v>
      </c>
      <c r="BI22" s="9">
        <f>BE22/BE23</f>
        <v>1.1108060926067636</v>
      </c>
      <c r="BJ22" s="9">
        <f>BF22/BE23</f>
        <v>0.99178253071298539</v>
      </c>
      <c r="BK22" s="9"/>
      <c r="BL22" s="9" t="s">
        <v>62</v>
      </c>
      <c r="BM22" s="9">
        <v>1.7519267158943563</v>
      </c>
      <c r="BN22" s="9">
        <v>1.6457341898015738</v>
      </c>
      <c r="BO22" s="9"/>
      <c r="BP22" s="9" t="s">
        <v>62</v>
      </c>
      <c r="BQ22" s="9">
        <f t="shared" si="4"/>
        <v>1.0312545981015229</v>
      </c>
      <c r="BR22" s="9">
        <f t="shared" si="5"/>
        <v>0.96874540189847724</v>
      </c>
    </row>
    <row r="23" spans="1:70" x14ac:dyDescent="0.4">
      <c r="A23" s="9" t="s">
        <v>41</v>
      </c>
      <c r="B23" s="9">
        <f>B22/SQRT(5)</f>
        <v>0.12382914127077037</v>
      </c>
      <c r="C23" s="9">
        <f>C22/SQRT(5)</f>
        <v>9.355061000485014E-2</v>
      </c>
      <c r="D23" s="9"/>
      <c r="E23" s="9" t="s">
        <v>41</v>
      </c>
      <c r="F23" s="9">
        <f>F22/SQRT(5)</f>
        <v>8.353860447845704E-2</v>
      </c>
      <c r="G23" s="9">
        <f>G22/SQRT(5)</f>
        <v>0.10959943068158448</v>
      </c>
      <c r="H23" s="9"/>
      <c r="I23" s="9" t="s">
        <v>41</v>
      </c>
      <c r="J23" s="9">
        <f>J22/SQRT(5)</f>
        <v>0.57191321366915482</v>
      </c>
      <c r="K23" s="9">
        <f>K22/SQRT(5)</f>
        <v>0.15998823508094745</v>
      </c>
      <c r="L23" s="9"/>
      <c r="M23" s="9" t="s">
        <v>41</v>
      </c>
      <c r="N23" s="9">
        <f>N22/SQRT(5)</f>
        <v>0.12015252289383155</v>
      </c>
      <c r="O23" s="9">
        <f>O22/SQRT(5)</f>
        <v>3.3611725728420486E-2</v>
      </c>
      <c r="P23" s="9"/>
      <c r="Q23" s="9"/>
      <c r="R23" s="9"/>
      <c r="S23" s="9"/>
      <c r="T23" s="9"/>
      <c r="U23" s="9"/>
      <c r="V23" s="9"/>
      <c r="Y23" s="9" t="s">
        <v>41</v>
      </c>
      <c r="Z23" s="9">
        <f>Z22/SQRT(5)</f>
        <v>0.36611564344742736</v>
      </c>
      <c r="AA23" s="9">
        <f>AA22/SQRT(5)</f>
        <v>0.28020297342411671</v>
      </c>
      <c r="AB23" s="9"/>
      <c r="AC23" s="9" t="s">
        <v>41</v>
      </c>
      <c r="AD23" s="9">
        <f>AD22/SQRT(5)</f>
        <v>8.353860447845704E-2</v>
      </c>
      <c r="AE23" s="9">
        <f>AE22/SQRT(5)</f>
        <v>0.10959943068158448</v>
      </c>
      <c r="AF23" s="9"/>
      <c r="AG23" s="9" t="s">
        <v>41</v>
      </c>
      <c r="AH23" s="9">
        <f>AH22/SQRT(5)</f>
        <v>0.54062016569896065</v>
      </c>
      <c r="AI23" s="9">
        <f>AI22/SQRT(5)</f>
        <v>0.71192873844491678</v>
      </c>
      <c r="AJ23" s="9"/>
      <c r="AK23" s="9" t="s">
        <v>41</v>
      </c>
      <c r="AL23" s="9">
        <f>AL22/SQRT(5)</f>
        <v>0.24610028516640811</v>
      </c>
      <c r="AM23" s="9">
        <f>AM22/SQRT(5)</f>
        <v>0.32408311170363746</v>
      </c>
      <c r="AN23" s="9"/>
      <c r="AO23" s="9"/>
      <c r="AP23" s="9"/>
      <c r="AQ23" s="9"/>
      <c r="AR23" s="9"/>
      <c r="AS23" s="9"/>
      <c r="AT23" s="9"/>
      <c r="AV23" s="9" t="s">
        <v>39</v>
      </c>
      <c r="AW23" s="9">
        <f>AVERAGE(AW18:AW22)</f>
        <v>23.668772125244139</v>
      </c>
      <c r="AX23" s="9">
        <f>AVERAGE(AX18:AX22)</f>
        <v>23.588608551025391</v>
      </c>
      <c r="AY23" s="9"/>
      <c r="AZ23" s="9" t="s">
        <v>39</v>
      </c>
      <c r="BA23" s="9">
        <f>AVERAGE(BA18:BA22)</f>
        <v>17.58208885192871</v>
      </c>
      <c r="BB23" s="9">
        <f>AVERAGE(BB18:BB22)</f>
        <v>17.51988067626953</v>
      </c>
      <c r="BC23" s="9"/>
      <c r="BD23" s="9" t="s">
        <v>39</v>
      </c>
      <c r="BE23" s="9">
        <f>AVERAGE(BE18:BE22)</f>
        <v>1.5097398521024361</v>
      </c>
      <c r="BF23" s="9">
        <f>AVERAGE(BF18:BF22)</f>
        <v>1.5538134922076332</v>
      </c>
      <c r="BG23" s="9"/>
      <c r="BH23" s="9" t="s">
        <v>39</v>
      </c>
      <c r="BI23" s="9">
        <f>AVERAGE(BI18:BI22)</f>
        <v>1</v>
      </c>
      <c r="BJ23" s="9">
        <f>AVERAGE(BJ18:BJ22)</f>
        <v>1.0291928705755637</v>
      </c>
      <c r="BK23" s="9"/>
      <c r="BL23" s="9"/>
      <c r="BM23" s="9"/>
      <c r="BN23" s="9"/>
      <c r="BO23" s="9"/>
      <c r="BP23" s="9"/>
      <c r="BQ23" s="9"/>
      <c r="BR23" s="9"/>
    </row>
    <row r="24" spans="1:70" x14ac:dyDescent="0.4">
      <c r="A24" s="9"/>
      <c r="B24" s="9"/>
      <c r="C24" s="9">
        <f>TTEST(B16:B20,C16:C20,2,2)</f>
        <v>0.99033224617050242</v>
      </c>
      <c r="D24" s="9"/>
      <c r="E24" s="9"/>
      <c r="F24" s="9"/>
      <c r="G24" s="9">
        <f>TTEST(F16:F20,G16:G20,2,2)</f>
        <v>0.7530590323618086</v>
      </c>
      <c r="H24" s="9"/>
      <c r="I24" s="9"/>
      <c r="J24" s="9"/>
      <c r="K24" s="9"/>
      <c r="L24" s="9"/>
      <c r="M24" s="9"/>
      <c r="N24" s="9"/>
      <c r="O24" s="9">
        <f>TTEST(N16:N20,O16:O20,2,2)</f>
        <v>0.95406425648060922</v>
      </c>
      <c r="P24" s="9"/>
      <c r="Q24" s="9"/>
      <c r="R24" s="9"/>
      <c r="S24" s="9"/>
      <c r="T24" s="9"/>
      <c r="U24" s="9"/>
      <c r="V24" s="9"/>
      <c r="Y24" s="9"/>
      <c r="Z24" s="9"/>
      <c r="AA24" s="9">
        <f>TTEST(Z16:Z20,AA16:AA20,2,2)</f>
        <v>0.84185552179146106</v>
      </c>
      <c r="AB24" s="9"/>
      <c r="AC24" s="9"/>
      <c r="AD24" s="9"/>
      <c r="AE24" s="9">
        <f>TTEST(AD16:AD20,AE16:AE20,2,2)</f>
        <v>0.7530590323618086</v>
      </c>
      <c r="AF24" s="9"/>
      <c r="AG24" s="9"/>
      <c r="AH24" s="9"/>
      <c r="AI24" s="9"/>
      <c r="AJ24" s="9"/>
      <c r="AK24" s="9"/>
      <c r="AL24" s="9"/>
      <c r="AM24" s="9">
        <f>TTEST(AL16:AL20,AM16:AM20,2,2)</f>
        <v>0.77997236122356406</v>
      </c>
      <c r="AN24" s="9"/>
      <c r="AO24" s="9"/>
      <c r="AP24" s="9"/>
      <c r="AQ24" s="9"/>
      <c r="AR24" s="9"/>
      <c r="AS24" s="9"/>
      <c r="AT24" s="9"/>
      <c r="AV24" s="9" t="s">
        <v>40</v>
      </c>
      <c r="AW24" s="9">
        <f>STDEVP(AW18:AW22)</f>
        <v>0.40136489114907875</v>
      </c>
      <c r="AX24" s="9">
        <f>STDEVP(AX18:AX22)</f>
        <v>0.38418545349211414</v>
      </c>
      <c r="AY24" s="9"/>
      <c r="AZ24" s="9" t="s">
        <v>40</v>
      </c>
      <c r="BA24" s="9">
        <f>STDEVP(BA18:BA22)</f>
        <v>0.17250093764333541</v>
      </c>
      <c r="BB24" s="9">
        <f>STDEVP(BB18:BB22)</f>
        <v>3.2692105358586278E-2</v>
      </c>
      <c r="BC24" s="9"/>
      <c r="BD24" s="9" t="s">
        <v>40</v>
      </c>
      <c r="BE24" s="9">
        <f>STDEVP(BE18:BE22)</f>
        <v>0.33268046758643038</v>
      </c>
      <c r="BF24" s="9">
        <f>STDEVP(BF18:BF22)</f>
        <v>0.48941061678194991</v>
      </c>
      <c r="BG24" s="9"/>
      <c r="BH24" s="9" t="s">
        <v>40</v>
      </c>
      <c r="BI24" s="9">
        <f>STDEVP(BI18:BI22)</f>
        <v>0.22035615415672147</v>
      </c>
      <c r="BJ24" s="9">
        <f>STDEVP(BJ18:BJ22)</f>
        <v>0.32416884014845643</v>
      </c>
      <c r="BK24" s="9"/>
      <c r="BL24" s="9"/>
      <c r="BM24" s="9"/>
      <c r="BN24" s="9"/>
      <c r="BO24" s="9"/>
      <c r="BP24" s="9"/>
      <c r="BQ24" s="9"/>
      <c r="BR24" s="9"/>
    </row>
    <row r="25" spans="1:70" x14ac:dyDescent="0.4">
      <c r="A25" s="9"/>
      <c r="B25" s="9"/>
      <c r="C25" s="9"/>
      <c r="D25" s="9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9"/>
      <c r="Q25" s="9"/>
      <c r="R25" s="9"/>
      <c r="S25" s="9"/>
      <c r="T25" s="9"/>
      <c r="U25" s="9"/>
      <c r="V25" s="9"/>
      <c r="Y25" s="9"/>
      <c r="Z25" s="9"/>
      <c r="AA25" s="9"/>
      <c r="AB25" s="9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9"/>
      <c r="AO25" s="9"/>
      <c r="AP25" s="9"/>
      <c r="AQ25" s="9"/>
      <c r="AR25" s="9"/>
      <c r="AS25" s="9"/>
      <c r="AT25" s="9"/>
      <c r="AV25" s="9" t="s">
        <v>41</v>
      </c>
      <c r="AW25" s="9">
        <f>AW24/SQRT(5)</f>
        <v>0.17949583607822875</v>
      </c>
      <c r="AX25" s="9">
        <f>AX24/SQRT(5)</f>
        <v>0.17181295799499022</v>
      </c>
      <c r="AY25" s="9"/>
      <c r="AZ25" s="9" t="s">
        <v>41</v>
      </c>
      <c r="BA25" s="9">
        <f>BA24/SQRT(5)</f>
        <v>7.7144764550590064E-2</v>
      </c>
      <c r="BB25" s="9">
        <f>BB24/SQRT(5)</f>
        <v>1.462035398187681E-2</v>
      </c>
      <c r="BC25" s="9"/>
      <c r="BD25" s="9" t="s">
        <v>41</v>
      </c>
      <c r="BE25" s="9">
        <f>BE24/SQRT(5)</f>
        <v>0.14877922806193475</v>
      </c>
      <c r="BF25" s="9">
        <f>BF24/SQRT(5)</f>
        <v>0.21887108160690785</v>
      </c>
      <c r="BG25" s="9"/>
      <c r="BH25" s="9" t="s">
        <v>41</v>
      </c>
      <c r="BI25" s="9">
        <f>BI24/SQRT(5)</f>
        <v>9.854626799097041E-2</v>
      </c>
      <c r="BJ25" s="9">
        <f>BJ24/SQRT(5)</f>
        <v>0.1449727125518423</v>
      </c>
      <c r="BK25" s="9"/>
      <c r="BL25" s="9"/>
      <c r="BM25" s="9"/>
      <c r="BN25" s="9"/>
      <c r="BO25" s="9"/>
      <c r="BP25" s="9"/>
      <c r="BQ25" s="9"/>
      <c r="BR25" s="9"/>
    </row>
    <row r="26" spans="1:70" x14ac:dyDescent="0.4">
      <c r="A26" s="9"/>
      <c r="B26" s="9"/>
      <c r="C26" s="9"/>
      <c r="D26" s="9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9"/>
      <c r="Q26" s="9"/>
      <c r="R26" s="9"/>
      <c r="S26" s="9"/>
      <c r="T26" s="9"/>
      <c r="U26" s="9"/>
      <c r="V26" s="9"/>
      <c r="Y26" s="9"/>
      <c r="Z26" s="9"/>
      <c r="AA26" s="9"/>
      <c r="AB26" s="9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9"/>
      <c r="AO26" s="9"/>
      <c r="AP26" s="9"/>
      <c r="AQ26" s="9"/>
      <c r="AR26" s="9"/>
      <c r="AS26" s="9"/>
      <c r="AT26" s="9"/>
      <c r="AV26" s="44"/>
      <c r="AW26" s="9"/>
      <c r="AX26" s="9"/>
      <c r="AY26" s="9"/>
      <c r="AZ26" s="44"/>
      <c r="BA26" s="9"/>
      <c r="BB26" s="9"/>
      <c r="BC26" s="9"/>
      <c r="BD26" s="44"/>
      <c r="BE26" s="9"/>
      <c r="BF26" s="9"/>
      <c r="BG26" s="9"/>
      <c r="BH26" s="44"/>
      <c r="BI26" s="9"/>
      <c r="BJ26" s="9">
        <f>TTEST(BI18:BI22,BJ18:BJ22,2,2)</f>
        <v>0.88527652482257047</v>
      </c>
      <c r="BK26" s="9"/>
      <c r="BL26" s="9"/>
      <c r="BM26" s="9"/>
      <c r="BN26" s="9"/>
      <c r="BO26" s="9"/>
      <c r="BP26" s="9"/>
      <c r="BQ26" s="9"/>
      <c r="BR26" s="9"/>
    </row>
    <row r="27" spans="1:70" x14ac:dyDescent="0.4">
      <c r="A27" s="9"/>
      <c r="B27" s="9"/>
      <c r="C27" s="9"/>
      <c r="D27" s="9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9"/>
      <c r="Q27" s="9"/>
      <c r="R27" s="9"/>
      <c r="S27" s="9"/>
      <c r="T27" s="9"/>
      <c r="U27" s="9"/>
      <c r="V27" s="9"/>
      <c r="Y27" s="9"/>
      <c r="Z27" s="9"/>
      <c r="AA27" s="9"/>
      <c r="AB27" s="9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9"/>
      <c r="AO27" s="9"/>
      <c r="AP27" s="9"/>
      <c r="AQ27" s="9"/>
      <c r="AR27" s="9"/>
      <c r="AS27" s="9"/>
      <c r="AT27" s="9"/>
      <c r="AV27" s="44"/>
      <c r="AW27" s="9"/>
      <c r="AX27" s="9"/>
      <c r="AY27" s="9"/>
      <c r="AZ27" s="44"/>
      <c r="BA27" s="9"/>
      <c r="BB27" s="9"/>
      <c r="BC27" s="9"/>
      <c r="BD27" s="44"/>
      <c r="BE27" s="9"/>
      <c r="BF27" s="9"/>
      <c r="BG27" s="9"/>
      <c r="BH27" s="44"/>
      <c r="BI27" s="9"/>
      <c r="BJ27" s="9"/>
      <c r="BK27" s="9"/>
      <c r="BL27" s="9"/>
      <c r="BM27" s="9"/>
      <c r="BN27" s="9"/>
      <c r="BO27" s="9"/>
      <c r="BP27" s="9"/>
      <c r="BQ27" s="9"/>
      <c r="BR27" s="9"/>
    </row>
    <row r="28" spans="1:70" x14ac:dyDescent="0.4">
      <c r="A28" s="9"/>
      <c r="B28" s="9"/>
      <c r="C28" s="9"/>
      <c r="D28" s="9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9"/>
      <c r="Q28" s="9"/>
      <c r="R28" s="9"/>
      <c r="S28" s="9"/>
      <c r="T28" s="9"/>
      <c r="U28" s="9"/>
      <c r="V28" s="9"/>
      <c r="Y28" s="9"/>
      <c r="Z28" s="9"/>
      <c r="AA28" s="9"/>
      <c r="AB28" s="9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9"/>
      <c r="AO28" s="9"/>
      <c r="AP28" s="9"/>
      <c r="AQ28" s="9"/>
      <c r="AR28" s="9"/>
      <c r="AS28" s="9"/>
      <c r="AT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</row>
    <row r="29" spans="1:70" x14ac:dyDescent="0.4">
      <c r="A29" s="9"/>
      <c r="B29" s="9"/>
      <c r="C29" s="9"/>
      <c r="D29" s="9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9"/>
      <c r="Q29" s="9"/>
      <c r="R29" s="9"/>
      <c r="S29" s="9"/>
      <c r="T29" s="9"/>
      <c r="U29" s="9"/>
      <c r="V29" s="9"/>
      <c r="Y29" s="9"/>
      <c r="Z29" s="9"/>
      <c r="AA29" s="9"/>
      <c r="AB29" s="9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9"/>
      <c r="AO29" s="9"/>
      <c r="AP29" s="9"/>
      <c r="AQ29" s="9"/>
      <c r="AR29" s="9"/>
      <c r="AS29" s="9"/>
      <c r="AT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</row>
    <row r="30" spans="1:70" x14ac:dyDescent="0.2">
      <c r="A30" s="9"/>
      <c r="B30" s="11" t="s">
        <v>55</v>
      </c>
      <c r="C30" s="9"/>
      <c r="D30" s="9"/>
      <c r="E30" s="9"/>
      <c r="F30" s="11" t="s">
        <v>53</v>
      </c>
      <c r="G30" s="9"/>
      <c r="H30" s="9"/>
      <c r="I30" s="9"/>
      <c r="J30" s="9" t="s">
        <v>277</v>
      </c>
      <c r="K30" s="9"/>
      <c r="L30" s="9"/>
      <c r="M30" s="9"/>
      <c r="N30" s="9" t="s">
        <v>51</v>
      </c>
      <c r="O30" s="9"/>
      <c r="P30" s="9"/>
      <c r="Q30" s="9"/>
      <c r="R30" s="9"/>
      <c r="S30" s="9"/>
      <c r="T30" s="9"/>
      <c r="U30" s="9"/>
      <c r="V30" s="9"/>
      <c r="Y30" s="9"/>
      <c r="Z30" s="11" t="s">
        <v>75</v>
      </c>
      <c r="AA30" s="9"/>
      <c r="AB30" s="9"/>
      <c r="AC30" s="9"/>
      <c r="AD30" s="11" t="s">
        <v>53</v>
      </c>
      <c r="AE30" s="9"/>
      <c r="AF30" s="9"/>
      <c r="AG30" s="9"/>
      <c r="AH30" s="9" t="s">
        <v>277</v>
      </c>
      <c r="AI30" s="9"/>
      <c r="AJ30" s="9"/>
      <c r="AK30" s="9"/>
      <c r="AL30" s="9" t="s">
        <v>51</v>
      </c>
      <c r="AM30" s="9"/>
      <c r="AN30" s="9"/>
      <c r="AO30" s="9"/>
      <c r="AP30" s="9"/>
      <c r="AQ30" s="9"/>
      <c r="AR30" s="9"/>
      <c r="AS30" s="9"/>
      <c r="AT30" s="9"/>
      <c r="AV30" s="9"/>
      <c r="AW30" s="11" t="s">
        <v>286</v>
      </c>
      <c r="AX30" s="9"/>
      <c r="AY30" s="9"/>
      <c r="AZ30" s="9"/>
      <c r="BA30" s="11" t="s">
        <v>45</v>
      </c>
      <c r="BB30" s="9"/>
      <c r="BC30" s="9"/>
      <c r="BD30" s="9"/>
      <c r="BE30" s="9" t="s">
        <v>50</v>
      </c>
      <c r="BF30" s="9"/>
      <c r="BG30" s="9"/>
      <c r="BH30" s="9"/>
      <c r="BI30" s="9" t="s">
        <v>51</v>
      </c>
      <c r="BJ30" s="9"/>
      <c r="BK30" s="9"/>
      <c r="BL30" s="9"/>
      <c r="BM30" s="9"/>
      <c r="BN30" s="9"/>
      <c r="BO30" s="9"/>
      <c r="BP30" s="9"/>
      <c r="BQ30" s="9"/>
      <c r="BR30" s="9"/>
    </row>
    <row r="31" spans="1:70" x14ac:dyDescent="0.2">
      <c r="A31" s="9"/>
      <c r="B31" s="11" t="s">
        <v>257</v>
      </c>
      <c r="C31" s="11" t="s">
        <v>90</v>
      </c>
      <c r="D31" s="11"/>
      <c r="E31" s="9"/>
      <c r="F31" s="11" t="s">
        <v>257</v>
      </c>
      <c r="G31" s="11" t="s">
        <v>90</v>
      </c>
      <c r="H31" s="11"/>
      <c r="I31" s="9"/>
      <c r="J31" s="11" t="s">
        <v>257</v>
      </c>
      <c r="K31" s="11" t="s">
        <v>90</v>
      </c>
      <c r="L31" s="9"/>
      <c r="M31" s="9"/>
      <c r="N31" s="11" t="s">
        <v>257</v>
      </c>
      <c r="O31" s="11" t="s">
        <v>90</v>
      </c>
      <c r="P31" s="9"/>
      <c r="Q31" s="9"/>
      <c r="R31" s="9"/>
      <c r="S31" s="9"/>
      <c r="T31" s="9"/>
      <c r="U31" s="9"/>
      <c r="V31" s="9"/>
      <c r="Y31" s="9"/>
      <c r="Z31" s="11" t="s">
        <v>257</v>
      </c>
      <c r="AA31" s="11" t="s">
        <v>90</v>
      </c>
      <c r="AB31" s="11"/>
      <c r="AC31" s="9"/>
      <c r="AD31" s="11" t="s">
        <v>257</v>
      </c>
      <c r="AE31" s="11" t="s">
        <v>90</v>
      </c>
      <c r="AF31" s="11"/>
      <c r="AG31" s="9"/>
      <c r="AH31" s="11" t="s">
        <v>257</v>
      </c>
      <c r="AI31" s="11" t="s">
        <v>90</v>
      </c>
      <c r="AJ31" s="9"/>
      <c r="AK31" s="9"/>
      <c r="AL31" s="11" t="s">
        <v>257</v>
      </c>
      <c r="AM31" s="11" t="s">
        <v>90</v>
      </c>
      <c r="AN31" s="9"/>
      <c r="AO31" s="9"/>
      <c r="AP31" s="9"/>
      <c r="AQ31" s="9"/>
      <c r="AR31" s="9"/>
      <c r="AS31" s="9"/>
      <c r="AT31" s="9"/>
      <c r="AV31" s="9"/>
      <c r="AW31" s="11" t="s">
        <v>257</v>
      </c>
      <c r="AX31" s="11" t="s">
        <v>90</v>
      </c>
      <c r="AY31" s="11"/>
      <c r="AZ31" s="9"/>
      <c r="BA31" s="11" t="s">
        <v>257</v>
      </c>
      <c r="BB31" s="11" t="s">
        <v>90</v>
      </c>
      <c r="BC31" s="11"/>
      <c r="BD31" s="9"/>
      <c r="BE31" s="11" t="s">
        <v>257</v>
      </c>
      <c r="BF31" s="11" t="s">
        <v>90</v>
      </c>
      <c r="BG31" s="9"/>
      <c r="BH31" s="9"/>
      <c r="BI31" s="11" t="s">
        <v>257</v>
      </c>
      <c r="BJ31" s="11" t="s">
        <v>90</v>
      </c>
      <c r="BK31" s="9"/>
      <c r="BL31" s="9"/>
      <c r="BM31" s="9"/>
      <c r="BN31" s="9"/>
      <c r="BO31" s="9"/>
      <c r="BP31" s="9"/>
      <c r="BQ31" s="9"/>
      <c r="BR31" s="9"/>
    </row>
    <row r="32" spans="1:70" x14ac:dyDescent="0.2">
      <c r="A32" s="9">
        <v>1</v>
      </c>
      <c r="B32" s="58">
        <v>24.079057693481445</v>
      </c>
      <c r="C32" s="58">
        <v>23.570442199707031</v>
      </c>
      <c r="D32" s="11"/>
      <c r="E32" s="9">
        <v>1</v>
      </c>
      <c r="F32" s="58">
        <v>21.284648895263672</v>
      </c>
      <c r="G32" s="58">
        <v>21.53422737121582</v>
      </c>
      <c r="H32" s="11"/>
      <c r="I32" s="9">
        <v>1</v>
      </c>
      <c r="J32" s="9">
        <f>POWER(2,(F32-B32))*100</f>
        <v>14.414485034493687</v>
      </c>
      <c r="K32" s="9">
        <f>POWER(2,(G32-C32))*100</f>
        <v>24.38025585851863</v>
      </c>
      <c r="L32" s="9"/>
      <c r="M32" s="9">
        <v>1</v>
      </c>
      <c r="N32" s="9">
        <f>J32/J37</f>
        <v>0.66834199970235986</v>
      </c>
      <c r="O32" s="9">
        <f>K32/J37</f>
        <v>1.1304149204598941</v>
      </c>
      <c r="P32" s="9"/>
      <c r="Q32" s="9"/>
      <c r="R32" s="9"/>
      <c r="S32" s="9"/>
      <c r="T32" s="9"/>
      <c r="U32" s="9"/>
      <c r="V32" s="9"/>
      <c r="Y32" s="9">
        <v>1</v>
      </c>
      <c r="Z32" s="58">
        <v>23.881481170654297</v>
      </c>
      <c r="AA32" s="58">
        <v>23.527154922485352</v>
      </c>
      <c r="AB32" s="11"/>
      <c r="AC32" s="9">
        <v>1</v>
      </c>
      <c r="AD32" s="58">
        <v>21.284648895263672</v>
      </c>
      <c r="AE32" s="58">
        <v>21.53422737121582</v>
      </c>
      <c r="AF32" s="11"/>
      <c r="AG32" s="9">
        <v>1</v>
      </c>
      <c r="AH32" s="9">
        <f>POWER(2,(AD32-Z32))*100</f>
        <v>16.530104206788707</v>
      </c>
      <c r="AI32" s="9">
        <f>POWER(2,(AE32-AA32))*100</f>
        <v>25.122857089341366</v>
      </c>
      <c r="AJ32" s="9"/>
      <c r="AK32" s="9">
        <v>1</v>
      </c>
      <c r="AL32" s="9">
        <f>AH32/AH37</f>
        <v>0.6206377687093535</v>
      </c>
      <c r="AM32" s="9">
        <f>AI32/AH37</f>
        <v>0.94326047630899201</v>
      </c>
      <c r="AN32" s="9"/>
      <c r="AO32" s="9"/>
      <c r="AP32" s="9"/>
      <c r="AQ32" s="9"/>
      <c r="AR32" s="44"/>
      <c r="AS32" s="9"/>
      <c r="AT32" s="9"/>
      <c r="AV32" s="9">
        <v>1</v>
      </c>
      <c r="AW32" s="11">
        <v>22.39295768737793</v>
      </c>
      <c r="AX32" s="11">
        <v>21.532249450683594</v>
      </c>
      <c r="AY32" s="11"/>
      <c r="AZ32" s="9">
        <v>1</v>
      </c>
      <c r="BA32" s="11">
        <v>17.652019500732422</v>
      </c>
      <c r="BB32" s="11">
        <v>17.509834289550781</v>
      </c>
      <c r="BC32" s="11"/>
      <c r="BD32" s="9">
        <v>1</v>
      </c>
      <c r="BE32" s="9">
        <f>POWER(2,(BA32-AW32))*100</f>
        <v>3.7396882364196324</v>
      </c>
      <c r="BF32" s="9">
        <f>POWER(2,(BB32-AX32))*100</f>
        <v>6.1536441928215595</v>
      </c>
      <c r="BG32" s="9"/>
      <c r="BH32" s="9">
        <v>1</v>
      </c>
      <c r="BI32" s="9">
        <f>BE32/BE37</f>
        <v>0.85647142296696521</v>
      </c>
      <c r="BJ32" s="9">
        <f>BF32/BE37</f>
        <v>1.4093207949612852</v>
      </c>
      <c r="BK32" s="9"/>
      <c r="BL32" s="9"/>
      <c r="BM32" s="9"/>
      <c r="BN32" s="9"/>
      <c r="BO32" s="9"/>
      <c r="BP32" s="9"/>
      <c r="BQ32" s="9"/>
      <c r="BR32" s="9"/>
    </row>
    <row r="33" spans="1:70" x14ac:dyDescent="0.2">
      <c r="A33" s="9">
        <v>2</v>
      </c>
      <c r="B33" s="58">
        <v>23.617809295654297</v>
      </c>
      <c r="C33" s="58">
        <v>23.214277267456055</v>
      </c>
      <c r="D33" s="11"/>
      <c r="E33" s="9">
        <v>2</v>
      </c>
      <c r="F33" s="58">
        <v>21.666818618774414</v>
      </c>
      <c r="G33" s="58">
        <v>21.662893295288086</v>
      </c>
      <c r="H33" s="11"/>
      <c r="I33" s="9">
        <v>2</v>
      </c>
      <c r="J33" s="9">
        <f t="shared" ref="J33:K36" si="10">POWER(2,(F33-B33))*100</f>
        <v>25.863856677289448</v>
      </c>
      <c r="K33" s="9">
        <f t="shared" si="10"/>
        <v>34.118261189835543</v>
      </c>
      <c r="L33" s="9"/>
      <c r="M33" s="9">
        <v>2</v>
      </c>
      <c r="N33" s="9">
        <f>J33/J37</f>
        <v>1.1992035546431183</v>
      </c>
      <c r="O33" s="9">
        <f>K33/J37</f>
        <v>1.5819272665943735</v>
      </c>
      <c r="P33" s="9"/>
      <c r="Q33" s="9"/>
      <c r="R33" s="9"/>
      <c r="S33" s="9"/>
      <c r="T33" s="9"/>
      <c r="U33" s="9"/>
      <c r="V33" s="9"/>
      <c r="Y33" s="9">
        <v>2</v>
      </c>
      <c r="Z33" s="58">
        <v>23.712989807128906</v>
      </c>
      <c r="AA33" s="58">
        <v>24.189062118530273</v>
      </c>
      <c r="AB33" s="11"/>
      <c r="AC33" s="9">
        <v>2</v>
      </c>
      <c r="AD33" s="58">
        <v>21.666818618774414</v>
      </c>
      <c r="AE33" s="58">
        <v>21.662893295288086</v>
      </c>
      <c r="AF33" s="11"/>
      <c r="AG33" s="9">
        <v>2</v>
      </c>
      <c r="AH33" s="9">
        <f t="shared" ref="AH33:AI36" si="11">POWER(2,(AD33-Z33))*100</f>
        <v>24.212581526144504</v>
      </c>
      <c r="AI33" s="9">
        <f t="shared" si="11"/>
        <v>17.359907633017507</v>
      </c>
      <c r="AJ33" s="9"/>
      <c r="AK33" s="9">
        <v>2</v>
      </c>
      <c r="AL33" s="9">
        <f>AH33/AH37</f>
        <v>0.90908335392756545</v>
      </c>
      <c r="AM33" s="9">
        <f>AI33/AH37</f>
        <v>0.65179349165455491</v>
      </c>
      <c r="AN33" s="9"/>
      <c r="AO33" s="9"/>
      <c r="AP33" s="9"/>
      <c r="AQ33" s="9"/>
      <c r="AR33" s="44"/>
      <c r="AS33" s="9"/>
      <c r="AT33" s="9"/>
      <c r="AV33" s="9">
        <v>2</v>
      </c>
      <c r="AW33" s="11">
        <v>21.912656784057617</v>
      </c>
      <c r="AX33" s="11">
        <v>22.034196853637695</v>
      </c>
      <c r="AY33" s="11"/>
      <c r="AZ33" s="9">
        <v>2</v>
      </c>
      <c r="BA33" s="11">
        <v>17.752862930297852</v>
      </c>
      <c r="BB33" s="11">
        <v>17.541793823242188</v>
      </c>
      <c r="BC33" s="11"/>
      <c r="BD33" s="9">
        <v>2</v>
      </c>
      <c r="BE33" s="9">
        <f>POWER(2,(BA33-AW33))*100</f>
        <v>5.5947060619756899</v>
      </c>
      <c r="BF33" s="9">
        <f>POWER(2,(BB33-AX33))*100</f>
        <v>4.442750610642844</v>
      </c>
      <c r="BG33" s="9"/>
      <c r="BH33" s="9">
        <v>2</v>
      </c>
      <c r="BI33" s="9">
        <f>BE33/BE37</f>
        <v>1.2813115850988135</v>
      </c>
      <c r="BJ33" s="9">
        <f>BF33/BE37</f>
        <v>1.0174882762493624</v>
      </c>
      <c r="BK33" s="9"/>
      <c r="BL33" s="9"/>
      <c r="BM33" s="9"/>
      <c r="BN33" s="9"/>
      <c r="BO33" s="9"/>
      <c r="BP33" s="9"/>
      <c r="BQ33" s="9"/>
      <c r="BR33" s="9"/>
    </row>
    <row r="34" spans="1:70" x14ac:dyDescent="0.2">
      <c r="A34" s="9">
        <v>3</v>
      </c>
      <c r="B34" s="58">
        <v>24.050308227539063</v>
      </c>
      <c r="C34" s="58">
        <v>23.199312210083008</v>
      </c>
      <c r="D34" s="11"/>
      <c r="E34" s="9">
        <v>3</v>
      </c>
      <c r="F34" s="58">
        <v>21.74467658996582</v>
      </c>
      <c r="G34" s="58">
        <v>21.667667388916016</v>
      </c>
      <c r="H34" s="11"/>
      <c r="I34" s="9">
        <v>3</v>
      </c>
      <c r="J34" s="9">
        <f t="shared" si="10"/>
        <v>20.227197647547374</v>
      </c>
      <c r="K34" s="9">
        <f t="shared" si="10"/>
        <v>34.588280007552932</v>
      </c>
      <c r="L34" s="9"/>
      <c r="M34" s="9">
        <v>3</v>
      </c>
      <c r="N34" s="9">
        <f>J34/J37</f>
        <v>0.93785422731277823</v>
      </c>
      <c r="O34" s="9">
        <f>K34/J37</f>
        <v>1.6037201586594916</v>
      </c>
      <c r="P34" s="9"/>
      <c r="Q34" s="9"/>
      <c r="R34" s="9"/>
      <c r="S34" s="9"/>
      <c r="T34" s="9"/>
      <c r="U34" s="9"/>
      <c r="V34" s="9"/>
      <c r="Y34" s="9">
        <v>3</v>
      </c>
      <c r="Z34" s="58">
        <v>23.875467300415039</v>
      </c>
      <c r="AA34" s="58">
        <v>25.201452255249023</v>
      </c>
      <c r="AB34" s="11"/>
      <c r="AC34" s="9">
        <v>3</v>
      </c>
      <c r="AD34" s="58">
        <v>21.74467658996582</v>
      </c>
      <c r="AE34" s="58">
        <v>21.667667388916016</v>
      </c>
      <c r="AF34" s="11"/>
      <c r="AG34" s="9">
        <v>3</v>
      </c>
      <c r="AH34" s="9">
        <f t="shared" si="11"/>
        <v>22.83326839717979</v>
      </c>
      <c r="AI34" s="9">
        <f t="shared" si="11"/>
        <v>8.6342527385846264</v>
      </c>
      <c r="AJ34" s="9"/>
      <c r="AK34" s="9">
        <v>3</v>
      </c>
      <c r="AL34" s="9">
        <f>AH34/AH37</f>
        <v>0.85729579034036152</v>
      </c>
      <c r="AM34" s="9">
        <f>AI34/AH37</f>
        <v>0.3241808573685227</v>
      </c>
      <c r="AN34" s="9"/>
      <c r="AO34" s="9"/>
      <c r="AP34" s="9"/>
      <c r="AQ34" s="9"/>
      <c r="AR34" s="44"/>
      <c r="AS34" s="9"/>
      <c r="AT34" s="9"/>
      <c r="AV34" s="9">
        <v>3</v>
      </c>
      <c r="AW34" s="11">
        <v>22.295467376708984</v>
      </c>
      <c r="AX34" s="11">
        <v>21.739749908447266</v>
      </c>
      <c r="AY34" s="11"/>
      <c r="AZ34" s="9">
        <v>3</v>
      </c>
      <c r="BA34" s="11">
        <v>17.750381469726563</v>
      </c>
      <c r="BB34" s="11">
        <v>17.489887237548828</v>
      </c>
      <c r="BC34" s="11"/>
      <c r="BD34" s="9">
        <v>3</v>
      </c>
      <c r="BE34" s="9">
        <f>POWER(2,(BA34-AW34))*100</f>
        <v>4.2834411953956035</v>
      </c>
      <c r="BF34" s="9">
        <f>POWER(2,(BB34-AX34))*100</f>
        <v>5.2561028961716643</v>
      </c>
      <c r="BG34" s="9"/>
      <c r="BH34" s="9">
        <v>3</v>
      </c>
      <c r="BI34" s="9">
        <f>BE34/BE37</f>
        <v>0.98100289218978909</v>
      </c>
      <c r="BJ34" s="9">
        <f>BF34/BE37</f>
        <v>1.2037639616330291</v>
      </c>
      <c r="BK34" s="9"/>
      <c r="BL34" s="9"/>
      <c r="BM34" s="9"/>
      <c r="BN34" s="9"/>
      <c r="BO34" s="9"/>
      <c r="BP34" s="9"/>
      <c r="BQ34" s="9"/>
      <c r="BR34" s="9"/>
    </row>
    <row r="35" spans="1:70" x14ac:dyDescent="0.2">
      <c r="A35" s="9">
        <v>4</v>
      </c>
      <c r="B35" s="58">
        <v>23.811237335205078</v>
      </c>
      <c r="C35" s="58">
        <v>23.668428421020508</v>
      </c>
      <c r="D35" s="11"/>
      <c r="E35" s="9">
        <v>4</v>
      </c>
      <c r="F35" s="58">
        <v>21.739170074462891</v>
      </c>
      <c r="G35" s="58">
        <v>22.162805557250977</v>
      </c>
      <c r="H35" s="11"/>
      <c r="I35" s="9">
        <v>4</v>
      </c>
      <c r="J35" s="9">
        <f t="shared" si="10"/>
        <v>23.781848134785008</v>
      </c>
      <c r="K35" s="9">
        <f t="shared" si="10"/>
        <v>35.217810789727658</v>
      </c>
      <c r="L35" s="9"/>
      <c r="M35" s="9">
        <v>4</v>
      </c>
      <c r="N35" s="9">
        <f>J35/J37</f>
        <v>1.1026691484978426</v>
      </c>
      <c r="O35" s="9">
        <f>K35/J37</f>
        <v>1.6329089823202756</v>
      </c>
      <c r="P35" s="9"/>
      <c r="Q35" s="9"/>
      <c r="R35" s="9"/>
      <c r="S35" s="9"/>
      <c r="T35" s="9"/>
      <c r="U35" s="9"/>
      <c r="V35" s="9"/>
      <c r="Y35" s="9">
        <v>4</v>
      </c>
      <c r="Z35" s="58">
        <v>23.495397567749023</v>
      </c>
      <c r="AA35" s="58">
        <v>25.32591438293457</v>
      </c>
      <c r="AB35" s="11"/>
      <c r="AC35" s="9">
        <v>4</v>
      </c>
      <c r="AD35" s="58">
        <v>21.739170074462891</v>
      </c>
      <c r="AE35" s="58">
        <v>22.162805557250977</v>
      </c>
      <c r="AF35" s="11"/>
      <c r="AG35" s="9">
        <v>4</v>
      </c>
      <c r="AH35" s="9">
        <f t="shared" si="11"/>
        <v>29.602122078306238</v>
      </c>
      <c r="AI35" s="9">
        <f t="shared" si="11"/>
        <v>11.163731017681023</v>
      </c>
      <c r="AJ35" s="9"/>
      <c r="AK35" s="9">
        <v>4</v>
      </c>
      <c r="AL35" s="9">
        <f>AH35/AH37</f>
        <v>1.1114385466606218</v>
      </c>
      <c r="AM35" s="9">
        <f>AI35/AH37</f>
        <v>0.41915241565382555</v>
      </c>
      <c r="AN35" s="9"/>
      <c r="AO35" s="9"/>
      <c r="AP35" s="9"/>
      <c r="AQ35" s="9"/>
      <c r="AR35" s="44"/>
      <c r="AS35" s="9"/>
      <c r="AT35" s="9"/>
      <c r="AV35" s="9">
        <v>4</v>
      </c>
      <c r="AW35" s="11">
        <v>21.749263763427734</v>
      </c>
      <c r="AX35" s="11">
        <v>21.697816848754883</v>
      </c>
      <c r="AY35" s="11"/>
      <c r="AZ35" s="9">
        <v>4</v>
      </c>
      <c r="BA35" s="11">
        <v>17.340394973754883</v>
      </c>
      <c r="BB35" s="11">
        <v>17.571949005126953</v>
      </c>
      <c r="BC35" s="11"/>
      <c r="BD35" s="9">
        <v>4</v>
      </c>
      <c r="BE35" s="9">
        <f>POWER(2,(BA35-AW35))*100</f>
        <v>4.7075858345998576</v>
      </c>
      <c r="BF35" s="9">
        <f>POWER(2,(BB35-AX35))*100</f>
        <v>5.7278286961597678</v>
      </c>
      <c r="BG35" s="9"/>
      <c r="BH35" s="9">
        <v>4</v>
      </c>
      <c r="BI35" s="9">
        <f>BE35/BE37</f>
        <v>1.0781414074128841</v>
      </c>
      <c r="BJ35" s="9">
        <f>BF35/BE37</f>
        <v>1.3117996163786365</v>
      </c>
      <c r="BK35" s="9"/>
      <c r="BL35" s="9"/>
      <c r="BM35" s="9"/>
      <c r="BN35" s="9"/>
      <c r="BO35" s="9"/>
      <c r="BP35" s="9"/>
      <c r="BQ35" s="9"/>
      <c r="BR35" s="9"/>
    </row>
    <row r="36" spans="1:70" x14ac:dyDescent="0.2">
      <c r="A36" s="9">
        <v>5</v>
      </c>
      <c r="B36" s="58">
        <v>23.89048957824707</v>
      </c>
      <c r="C36" s="58">
        <v>23.205923080444336</v>
      </c>
      <c r="D36" s="11"/>
      <c r="E36" s="9">
        <v>5</v>
      </c>
      <c r="F36" s="58">
        <v>21.804304122924805</v>
      </c>
      <c r="G36" s="58">
        <v>21.46287727355957</v>
      </c>
      <c r="H36" s="11"/>
      <c r="I36" s="9">
        <v>5</v>
      </c>
      <c r="J36" s="9">
        <f t="shared" si="10"/>
        <v>23.55025431885635</v>
      </c>
      <c r="K36" s="9">
        <f t="shared" si="10"/>
        <v>29.873831584932798</v>
      </c>
      <c r="L36" s="9"/>
      <c r="M36" s="9">
        <v>5</v>
      </c>
      <c r="N36" s="9">
        <f>J36/J37</f>
        <v>1.0919310698439009</v>
      </c>
      <c r="O36" s="9">
        <f>K36/J37</f>
        <v>1.3851300474812152</v>
      </c>
      <c r="P36" s="9"/>
      <c r="Q36" s="9"/>
      <c r="R36" s="9"/>
      <c r="S36" s="9"/>
      <c r="T36" s="9"/>
      <c r="U36" s="9"/>
      <c r="V36" s="9"/>
      <c r="Y36" s="9">
        <v>5</v>
      </c>
      <c r="Z36" s="58">
        <v>23.12651252746582</v>
      </c>
      <c r="AA36" s="58">
        <v>24.369665145874023</v>
      </c>
      <c r="AB36" s="11"/>
      <c r="AC36" s="9">
        <v>5</v>
      </c>
      <c r="AD36" s="58">
        <v>21.804304122924805</v>
      </c>
      <c r="AE36" s="58">
        <v>21.46287727355957</v>
      </c>
      <c r="AF36" s="11"/>
      <c r="AG36" s="9">
        <v>5</v>
      </c>
      <c r="AH36" s="9">
        <f t="shared" si="11"/>
        <v>39.992228921124081</v>
      </c>
      <c r="AI36" s="9">
        <f t="shared" si="11"/>
        <v>13.334282731954767</v>
      </c>
      <c r="AJ36" s="9"/>
      <c r="AK36" s="9">
        <v>5</v>
      </c>
      <c r="AL36" s="9">
        <f>AH36/AH37</f>
        <v>1.5015445403620975</v>
      </c>
      <c r="AM36" s="9">
        <f>AI36/AH37</f>
        <v>0.50064775022418295</v>
      </c>
      <c r="AN36" s="9"/>
      <c r="AO36" s="9"/>
      <c r="AP36" s="9"/>
      <c r="AQ36" s="9"/>
      <c r="AR36" s="44"/>
      <c r="AS36" s="9"/>
      <c r="AT36" s="9"/>
      <c r="AV36" s="9">
        <v>5</v>
      </c>
      <c r="AW36" s="11">
        <v>22.248598098754883</v>
      </c>
      <c r="AX36" s="11">
        <v>21.865421295166016</v>
      </c>
      <c r="AY36" s="11"/>
      <c r="AZ36" s="9">
        <v>5</v>
      </c>
      <c r="BA36" s="11">
        <v>17.414785385131836</v>
      </c>
      <c r="BB36" s="11">
        <v>17.485939025878906</v>
      </c>
      <c r="BC36" s="9"/>
      <c r="BD36" s="9">
        <v>5</v>
      </c>
      <c r="BE36" s="9">
        <f>POWER(2,(BA36-AW36))*100</f>
        <v>3.5065285542142064</v>
      </c>
      <c r="BF36" s="9">
        <f>POWER(2,(BB36-AX36))*100</f>
        <v>4.8044587774912948</v>
      </c>
      <c r="BG36" s="9"/>
      <c r="BH36" s="9">
        <v>5</v>
      </c>
      <c r="BI36" s="9">
        <f>BE36/BE37</f>
        <v>0.80307269233154899</v>
      </c>
      <c r="BJ36" s="9">
        <f>BF36/BE37</f>
        <v>1.1003274566234089</v>
      </c>
      <c r="BK36" s="9"/>
      <c r="BL36" s="9"/>
      <c r="BM36" s="9"/>
      <c r="BN36" s="9"/>
      <c r="BO36" s="9"/>
      <c r="BP36" s="9"/>
      <c r="BQ36" s="9"/>
      <c r="BR36" s="9"/>
    </row>
    <row r="37" spans="1:70" x14ac:dyDescent="0.4">
      <c r="A37" s="9" t="s">
        <v>39</v>
      </c>
      <c r="B37" s="9">
        <f>AVERAGE(B32:B36)</f>
        <v>23.889780426025389</v>
      </c>
      <c r="C37" s="9">
        <f>AVERAGE(C32:C36)</f>
        <v>23.371676635742187</v>
      </c>
      <c r="D37" s="9"/>
      <c r="E37" s="9" t="s">
        <v>39</v>
      </c>
      <c r="F37" s="9">
        <f>AVERAGE(F32:F36)</f>
        <v>21.64792366027832</v>
      </c>
      <c r="G37" s="9">
        <f>AVERAGE(G32:G36)</f>
        <v>21.698094177246094</v>
      </c>
      <c r="H37" s="9"/>
      <c r="I37" s="9" t="s">
        <v>39</v>
      </c>
      <c r="J37" s="9">
        <f>AVERAGE(J32:J36)</f>
        <v>21.567528362594373</v>
      </c>
      <c r="K37" s="9">
        <f>AVERAGE(K32:K36)</f>
        <v>31.635687886113509</v>
      </c>
      <c r="L37" s="9"/>
      <c r="M37" s="9" t="s">
        <v>39</v>
      </c>
      <c r="N37" s="9">
        <f>AVERAGE(N32:N36)</f>
        <v>1</v>
      </c>
      <c r="O37" s="9">
        <f>AVERAGE(O32:O36)</f>
        <v>1.4668202751030499</v>
      </c>
      <c r="P37" s="9"/>
      <c r="Q37" s="9"/>
      <c r="R37" s="9"/>
      <c r="S37" s="9"/>
      <c r="T37" s="9"/>
      <c r="U37" s="9"/>
      <c r="V37" s="9"/>
      <c r="Y37" s="9" t="s">
        <v>39</v>
      </c>
      <c r="Z37" s="9">
        <f>AVERAGE(Z32:Z36)</f>
        <v>23.618369674682619</v>
      </c>
      <c r="AA37" s="9">
        <f>AVERAGE(AA32:AA36)</f>
        <v>24.522649765014648</v>
      </c>
      <c r="AB37" s="9"/>
      <c r="AC37" s="9" t="s">
        <v>39</v>
      </c>
      <c r="AD37" s="9">
        <f>AVERAGE(AD32:AD36)</f>
        <v>21.64792366027832</v>
      </c>
      <c r="AE37" s="9">
        <f>AVERAGE(AE32:AE36)</f>
        <v>21.698094177246094</v>
      </c>
      <c r="AF37" s="9"/>
      <c r="AG37" s="9" t="s">
        <v>39</v>
      </c>
      <c r="AH37" s="9">
        <f>AVERAGE(AH32:AH36)</f>
        <v>26.634061025908665</v>
      </c>
      <c r="AI37" s="9">
        <f>AVERAGE(AI32:AI36)</f>
        <v>15.123006242115858</v>
      </c>
      <c r="AJ37" s="9"/>
      <c r="AK37" s="9" t="s">
        <v>39</v>
      </c>
      <c r="AL37" s="9">
        <f>AVERAGE(AL32:AL36)</f>
        <v>1</v>
      </c>
      <c r="AM37" s="9">
        <f>AVERAGE(AM32:AM36)</f>
        <v>0.56780699824201564</v>
      </c>
      <c r="AN37" s="9"/>
      <c r="AO37" s="9"/>
      <c r="AP37" s="9"/>
      <c r="AQ37" s="9"/>
      <c r="AR37" s="44"/>
      <c r="AS37" s="9"/>
      <c r="AT37" s="9"/>
      <c r="AV37" s="9" t="s">
        <v>39</v>
      </c>
      <c r="AW37" s="9">
        <f>AVERAGE(AW32:AW36)</f>
        <v>22.119788742065431</v>
      </c>
      <c r="AX37" s="9">
        <f>AVERAGE(AX32:AX36)</f>
        <v>21.77388687133789</v>
      </c>
      <c r="AY37" s="9"/>
      <c r="AZ37" s="9" t="s">
        <v>39</v>
      </c>
      <c r="BA37" s="9">
        <f>AVERAGE(BA32:BA36)</f>
        <v>17.58208885192871</v>
      </c>
      <c r="BB37" s="9">
        <f>AVERAGE(BB32:BB36)</f>
        <v>17.51988067626953</v>
      </c>
      <c r="BC37" s="9"/>
      <c r="BD37" s="9" t="s">
        <v>39</v>
      </c>
      <c r="BE37" s="9">
        <f>AVERAGE(BE32:BE36)</f>
        <v>4.3663899765209973</v>
      </c>
      <c r="BF37" s="9">
        <f>AVERAGE(BF32:BF36)</f>
        <v>5.2769570346574266</v>
      </c>
      <c r="BG37" s="9"/>
      <c r="BH37" s="9" t="s">
        <v>39</v>
      </c>
      <c r="BI37" s="9">
        <f>AVERAGE(BI32:BI36)</f>
        <v>1.0000000000000002</v>
      </c>
      <c r="BJ37" s="9">
        <f>AVERAGE(BJ32:BJ36)</f>
        <v>1.2085400211691444</v>
      </c>
      <c r="BK37" s="9"/>
      <c r="BL37" s="9"/>
      <c r="BM37" s="9"/>
      <c r="BN37" s="9"/>
      <c r="BO37" s="9"/>
      <c r="BP37" s="9"/>
      <c r="BQ37" s="9"/>
      <c r="BR37" s="9"/>
    </row>
    <row r="38" spans="1:70" x14ac:dyDescent="0.4">
      <c r="A38" s="9" t="s">
        <v>40</v>
      </c>
      <c r="B38" s="9">
        <f>STDEVP(B32:B36)</f>
        <v>0.16836441120513296</v>
      </c>
      <c r="C38" s="9">
        <f>STDEVP(C32:C36)</f>
        <v>0.20470841162380365</v>
      </c>
      <c r="D38" s="9"/>
      <c r="E38" s="9" t="s">
        <v>40</v>
      </c>
      <c r="F38" s="9">
        <f>STDEVP(F32:F36)</f>
        <v>0.18679799835929831</v>
      </c>
      <c r="G38" s="9">
        <f>STDEVP(G32:G36)</f>
        <v>0.24507177729929902</v>
      </c>
      <c r="H38" s="9"/>
      <c r="I38" s="9" t="s">
        <v>40</v>
      </c>
      <c r="J38" s="9">
        <f>STDEVP(J32:J36)</f>
        <v>4.0063790768768701</v>
      </c>
      <c r="K38" s="9">
        <f>STDEVP(K32:K36)</f>
        <v>4.0855356190736414</v>
      </c>
      <c r="L38" s="9"/>
      <c r="M38" s="9" t="s">
        <v>40</v>
      </c>
      <c r="N38" s="9">
        <f>STDEVP(N32:N36)</f>
        <v>0.18575976855212292</v>
      </c>
      <c r="O38" s="9">
        <f>STDEVP(O32:O36)</f>
        <v>0.18942994071399383</v>
      </c>
      <c r="P38" s="9"/>
      <c r="Q38" s="9"/>
      <c r="R38" s="9"/>
      <c r="S38" s="9"/>
      <c r="T38" s="9"/>
      <c r="U38" s="9"/>
      <c r="V38" s="9"/>
      <c r="Y38" s="9" t="s">
        <v>40</v>
      </c>
      <c r="Z38" s="9">
        <f>STDEVP(Z32:Z36)</f>
        <v>0.2833109282346129</v>
      </c>
      <c r="AA38" s="9">
        <f>STDEVP(AA32:AA36)</f>
        <v>0.66808709914702635</v>
      </c>
      <c r="AB38" s="9"/>
      <c r="AC38" s="9" t="s">
        <v>40</v>
      </c>
      <c r="AD38" s="9">
        <f>STDEVP(AD32:AD36)</f>
        <v>0.18679799835929831</v>
      </c>
      <c r="AE38" s="9">
        <f>STDEVP(AE32:AE36)</f>
        <v>0.24507177729929902</v>
      </c>
      <c r="AF38" s="9"/>
      <c r="AG38" s="9" t="s">
        <v>40</v>
      </c>
      <c r="AH38" s="9">
        <f>STDEVP(AH32:AH36)</f>
        <v>7.8695561107922885</v>
      </c>
      <c r="AI38" s="9">
        <f>STDEVP(AI32:AI36)</f>
        <v>5.7615980235970916</v>
      </c>
      <c r="AJ38" s="9"/>
      <c r="AK38" s="9" t="s">
        <v>40</v>
      </c>
      <c r="AL38" s="9">
        <f>STDEVP(AL32:AL36)</f>
        <v>0.29546962827550277</v>
      </c>
      <c r="AM38" s="9">
        <f>STDEVP(AM32:AM36)</f>
        <v>0.21632442825720097</v>
      </c>
      <c r="AN38" s="9"/>
      <c r="AO38" s="9"/>
      <c r="AP38" s="9"/>
      <c r="AQ38" s="9"/>
      <c r="AR38" s="44"/>
      <c r="AS38" s="9"/>
      <c r="AT38" s="9"/>
      <c r="AV38" s="9" t="s">
        <v>40</v>
      </c>
      <c r="AW38" s="9">
        <f>STDEVP(AW32:AW36)</f>
        <v>0.24587334688686072</v>
      </c>
      <c r="AX38" s="9">
        <f>STDEVP(AX32:AX36)</f>
        <v>0.16821442343753301</v>
      </c>
      <c r="AY38" s="9"/>
      <c r="AZ38" s="9" t="s">
        <v>40</v>
      </c>
      <c r="BA38" s="9">
        <f>STDEVP(BA32:BA36)</f>
        <v>0.17250093764333541</v>
      </c>
      <c r="BB38" s="9">
        <f>STDEVP(BB32:BB36)</f>
        <v>3.2692105358586278E-2</v>
      </c>
      <c r="BC38" s="9"/>
      <c r="BD38" s="9" t="s">
        <v>40</v>
      </c>
      <c r="BE38" s="9">
        <f>STDEVP(BE32:BE36)</f>
        <v>0.74352837958811591</v>
      </c>
      <c r="BF38" s="9">
        <f>STDEVP(BF32:BF36)</f>
        <v>0.61505373495654436</v>
      </c>
      <c r="BG38" s="9"/>
      <c r="BH38" s="9" t="s">
        <v>40</v>
      </c>
      <c r="BI38" s="9">
        <f>STDEVP(BI32:BI36)</f>
        <v>0.1702844646461317</v>
      </c>
      <c r="BJ38" s="9">
        <f>STDEVP(BJ32:BJ36)</f>
        <v>0.14086092590534269</v>
      </c>
      <c r="BK38" s="9"/>
      <c r="BL38" s="9"/>
      <c r="BM38" s="9"/>
      <c r="BN38" s="9"/>
      <c r="BO38" s="9"/>
      <c r="BP38" s="9"/>
      <c r="BQ38" s="9"/>
      <c r="BR38" s="9"/>
    </row>
    <row r="39" spans="1:70" x14ac:dyDescent="0.4">
      <c r="A39" s="9" t="s">
        <v>41</v>
      </c>
      <c r="B39" s="9">
        <f>B38/SQRT(5)</f>
        <v>7.5294853689280919E-2</v>
      </c>
      <c r="C39" s="9">
        <f>C38/SQRT(5)</f>
        <v>9.1548384791366608E-2</v>
      </c>
      <c r="D39" s="9"/>
      <c r="E39" s="9" t="s">
        <v>41</v>
      </c>
      <c r="F39" s="9">
        <f>F38/SQRT(5)</f>
        <v>8.353860447845704E-2</v>
      </c>
      <c r="G39" s="9">
        <f>G38/SQRT(5)</f>
        <v>0.10959943068158448</v>
      </c>
      <c r="H39" s="9"/>
      <c r="I39" s="9" t="s">
        <v>41</v>
      </c>
      <c r="J39" s="9">
        <f>J38/SQRT(5)</f>
        <v>1.7917071919059073</v>
      </c>
      <c r="K39" s="9">
        <f>K38/SQRT(5)</f>
        <v>1.8271070737490696</v>
      </c>
      <c r="L39" s="9"/>
      <c r="M39" s="9" t="s">
        <v>41</v>
      </c>
      <c r="N39" s="9">
        <f>N38/SQRT(5)</f>
        <v>8.3074293993434897E-2</v>
      </c>
      <c r="O39" s="9">
        <f>O38/SQRT(5)</f>
        <v>8.4715644882049052E-2</v>
      </c>
      <c r="P39" s="9"/>
      <c r="Q39" s="9"/>
      <c r="R39" s="9"/>
      <c r="S39" s="9"/>
      <c r="T39" s="9"/>
      <c r="U39" s="9"/>
      <c r="V39" s="9"/>
      <c r="Y39" s="9" t="s">
        <v>41</v>
      </c>
      <c r="Z39" s="9">
        <f>Z38/SQRT(5)</f>
        <v>0.12670049886023177</v>
      </c>
      <c r="AA39" s="9">
        <f>AA38/SQRT(5)</f>
        <v>0.29877763371667854</v>
      </c>
      <c r="AB39" s="9"/>
      <c r="AC39" s="9" t="s">
        <v>41</v>
      </c>
      <c r="AD39" s="9">
        <f>AD38/SQRT(5)</f>
        <v>8.353860447845704E-2</v>
      </c>
      <c r="AE39" s="9">
        <f>AE38/SQRT(5)</f>
        <v>0.10959943068158448</v>
      </c>
      <c r="AF39" s="9"/>
      <c r="AG39" s="9" t="s">
        <v>41</v>
      </c>
      <c r="AH39" s="9">
        <f>AH38/SQRT(5)</f>
        <v>3.5193724832960847</v>
      </c>
      <c r="AI39" s="9">
        <f>AI38/SQRT(5)</f>
        <v>2.5766649679583069</v>
      </c>
      <c r="AJ39" s="9"/>
      <c r="AK39" s="9" t="s">
        <v>41</v>
      </c>
      <c r="AL39" s="9">
        <f>AL38/SQRT(5)</f>
        <v>0.13213803482212363</v>
      </c>
      <c r="AM39" s="9">
        <f>AM38/SQRT(5)</f>
        <v>9.6743225355375537E-2</v>
      </c>
      <c r="AN39" s="9"/>
      <c r="AO39" s="9"/>
      <c r="AP39" s="9"/>
      <c r="AQ39" s="9"/>
      <c r="AR39" s="44"/>
      <c r="AS39" s="9"/>
      <c r="AT39" s="9"/>
      <c r="AV39" s="9" t="s">
        <v>41</v>
      </c>
      <c r="AW39" s="9">
        <f>AW38/SQRT(5)</f>
        <v>0.10995790349888136</v>
      </c>
      <c r="AX39" s="9">
        <f>AX38/SQRT(5)</f>
        <v>7.5227777120451533E-2</v>
      </c>
      <c r="AY39" s="9"/>
      <c r="AZ39" s="9" t="s">
        <v>41</v>
      </c>
      <c r="BA39" s="9">
        <f>BA38/SQRT(5)</f>
        <v>7.7144764550590064E-2</v>
      </c>
      <c r="BB39" s="9">
        <f>BB38/SQRT(5)</f>
        <v>1.462035398187681E-2</v>
      </c>
      <c r="BC39" s="9"/>
      <c r="BD39" s="9" t="s">
        <v>41</v>
      </c>
      <c r="BE39" s="9">
        <f>BE38/SQRT(5)</f>
        <v>0.33251599999185882</v>
      </c>
      <c r="BF39" s="9">
        <f>BF38/SQRT(5)</f>
        <v>0.27506039223559436</v>
      </c>
      <c r="BG39" s="9"/>
      <c r="BH39" s="9" t="s">
        <v>41</v>
      </c>
      <c r="BI39" s="9">
        <f>BI38/SQRT(5)</f>
        <v>7.6153527692182033E-2</v>
      </c>
      <c r="BJ39" s="9">
        <f>BJ38/SQRT(5)</f>
        <v>6.2994921139581467E-2</v>
      </c>
      <c r="BK39" s="9"/>
      <c r="BL39" s="9"/>
      <c r="BM39" s="9"/>
      <c r="BN39" s="9"/>
      <c r="BO39" s="9"/>
      <c r="BP39" s="9"/>
      <c r="BQ39" s="9"/>
      <c r="BR39" s="9"/>
    </row>
    <row r="40" spans="1:70" x14ac:dyDescent="0.4">
      <c r="A40" s="9"/>
      <c r="B40" s="9"/>
      <c r="C40" s="9">
        <f>TTEST(B32:B36,C32:C36,2,2)</f>
        <v>4.4844408520179216E-3</v>
      </c>
      <c r="D40" s="9"/>
      <c r="E40" s="9"/>
      <c r="F40" s="9"/>
      <c r="G40" s="9">
        <f>TTEST(F32:F36,G32:G36,2,2)</f>
        <v>0.7530590323618086</v>
      </c>
      <c r="H40" s="9"/>
      <c r="I40" s="9"/>
      <c r="J40" s="9"/>
      <c r="K40" s="9"/>
      <c r="L40" s="9"/>
      <c r="M40" s="9"/>
      <c r="N40" s="9"/>
      <c r="O40" s="9">
        <f>TTEST(N32:N36,O32:O36,2,2)</f>
        <v>7.8570421534177246E-3</v>
      </c>
      <c r="P40" s="9"/>
      <c r="Q40" s="9"/>
      <c r="R40" s="9"/>
      <c r="S40" s="9"/>
      <c r="T40" s="9"/>
      <c r="U40" s="9"/>
      <c r="V40" s="9"/>
      <c r="Y40" s="9"/>
      <c r="Z40" s="9"/>
      <c r="AA40" s="9">
        <f>TTEST(Z32:Z36,AA32:AA36,2,2)</f>
        <v>3.7391329111799342E-2</v>
      </c>
      <c r="AB40" s="9"/>
      <c r="AC40" s="9"/>
      <c r="AD40" s="9"/>
      <c r="AE40" s="9">
        <f>TTEST(AD32:AD36,AE32:AE36,2,2)</f>
        <v>0.7530590323618086</v>
      </c>
      <c r="AF40" s="9"/>
      <c r="AG40" s="9"/>
      <c r="AH40" s="9"/>
      <c r="AI40" s="9"/>
      <c r="AJ40" s="9"/>
      <c r="AK40" s="9"/>
      <c r="AL40" s="9"/>
      <c r="AM40" s="9">
        <f>TTEST(AL32:AL36,AM32:AM36,2,2)</f>
        <v>4.5925615157864634E-2</v>
      </c>
      <c r="AN40" s="9"/>
      <c r="AO40" s="9"/>
      <c r="AP40" s="9"/>
      <c r="AQ40" s="9"/>
      <c r="AR40" s="44"/>
      <c r="AS40" s="9"/>
      <c r="AT40" s="9"/>
      <c r="AV40" s="44"/>
      <c r="AW40" s="9"/>
      <c r="AX40" s="9"/>
      <c r="AY40" s="9"/>
      <c r="AZ40" s="44"/>
      <c r="BA40" s="9"/>
      <c r="BB40" s="9"/>
      <c r="BC40" s="9"/>
      <c r="BD40" s="44"/>
      <c r="BE40" s="9"/>
      <c r="BF40" s="9"/>
      <c r="BG40" s="9"/>
      <c r="BH40" s="44"/>
      <c r="BI40" s="9"/>
      <c r="BJ40" s="9">
        <f>TTEST(BI32:BI36,BJ32:BJ36,2,2)</f>
        <v>9.5825276783993996E-2</v>
      </c>
      <c r="BK40" s="9"/>
      <c r="BL40" s="9"/>
      <c r="BM40" s="9"/>
      <c r="BN40" s="9"/>
      <c r="BO40" s="9"/>
      <c r="BP40" s="9"/>
      <c r="BQ40" s="9"/>
      <c r="BR40" s="9"/>
    </row>
    <row r="41" spans="1:70" x14ac:dyDescent="0.4">
      <c r="A41" s="9"/>
      <c r="B41" s="9"/>
      <c r="C41" s="9"/>
      <c r="D41" s="9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9"/>
      <c r="AO41" s="9"/>
      <c r="AP41" s="9"/>
      <c r="AQ41" s="9"/>
      <c r="AR41" s="44"/>
      <c r="AS41" s="9"/>
      <c r="AT41" s="9"/>
      <c r="AV41" s="44"/>
      <c r="AW41" s="9"/>
      <c r="AX41" s="9"/>
      <c r="AY41" s="9"/>
      <c r="AZ41" s="44"/>
      <c r="BA41" s="9"/>
      <c r="BB41" s="9"/>
      <c r="BC41" s="9"/>
      <c r="BD41" s="44"/>
      <c r="BE41" s="9"/>
      <c r="BF41" s="9"/>
      <c r="BG41" s="9"/>
      <c r="BH41" s="44"/>
      <c r="BI41" s="9"/>
      <c r="BJ41" s="9"/>
      <c r="BK41" s="9"/>
      <c r="BL41" s="9"/>
      <c r="BM41" s="9"/>
      <c r="BN41" s="9"/>
      <c r="BO41" s="9"/>
      <c r="BP41" s="9"/>
      <c r="BQ41" s="9"/>
      <c r="BR41" s="9"/>
    </row>
    <row r="42" spans="1:70" x14ac:dyDescent="0.4">
      <c r="A42" s="9"/>
      <c r="B42" s="9"/>
      <c r="C42" s="9"/>
      <c r="D42" s="9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9"/>
      <c r="Q42" s="9"/>
      <c r="R42" s="9"/>
      <c r="S42" s="9"/>
      <c r="T42" s="44"/>
      <c r="U42" s="9"/>
      <c r="V42" s="9"/>
      <c r="Y42" s="9"/>
      <c r="Z42" s="9"/>
      <c r="AA42" s="9"/>
      <c r="AB42" s="9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9"/>
      <c r="AO42" s="9"/>
      <c r="AP42" s="9"/>
      <c r="AQ42" s="9"/>
      <c r="AR42" s="44"/>
      <c r="AS42" s="9"/>
      <c r="AT42" s="9"/>
      <c r="AV42" s="44"/>
      <c r="AW42" s="9"/>
      <c r="AX42" s="9"/>
      <c r="AY42" s="9"/>
      <c r="AZ42" s="44"/>
      <c r="BA42" s="9"/>
      <c r="BB42" s="9"/>
      <c r="BC42" s="9"/>
      <c r="BD42" s="44"/>
      <c r="BE42" s="9"/>
      <c r="BF42" s="9"/>
      <c r="BG42" s="9"/>
      <c r="BH42" s="44"/>
      <c r="BI42" s="9"/>
      <c r="BJ42" s="9"/>
      <c r="BK42" s="9"/>
      <c r="BL42" s="9"/>
      <c r="BM42" s="9"/>
      <c r="BN42" s="9"/>
      <c r="BO42" s="9"/>
      <c r="BP42" s="9"/>
      <c r="BQ42" s="9"/>
      <c r="BR42" s="9"/>
    </row>
    <row r="43" spans="1:70" x14ac:dyDescent="0.4">
      <c r="A43" s="9"/>
      <c r="B43" s="9"/>
      <c r="C43" s="9"/>
      <c r="D43" s="9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9"/>
      <c r="Q43" s="9"/>
      <c r="R43" s="9"/>
      <c r="S43" s="9"/>
      <c r="T43" s="44"/>
      <c r="U43" s="9"/>
      <c r="V43" s="9"/>
      <c r="Y43" s="9"/>
      <c r="Z43" s="9"/>
      <c r="AA43" s="9"/>
      <c r="AB43" s="9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9"/>
      <c r="AO43" s="9"/>
      <c r="AP43" s="9"/>
      <c r="AQ43" s="9"/>
      <c r="AR43" s="44"/>
      <c r="AS43" s="9"/>
      <c r="AT43" s="9"/>
      <c r="AV43" s="44"/>
      <c r="AW43" s="9"/>
      <c r="AX43" s="9"/>
      <c r="AY43" s="9"/>
      <c r="AZ43" s="44"/>
      <c r="BA43" s="9"/>
      <c r="BB43" s="9"/>
      <c r="BC43" s="9"/>
      <c r="BD43" s="44"/>
      <c r="BE43" s="9"/>
      <c r="BF43" s="9"/>
      <c r="BG43" s="9"/>
      <c r="BH43" s="44"/>
      <c r="BI43" s="9"/>
      <c r="BJ43" s="9"/>
      <c r="BK43" s="9"/>
      <c r="BL43" s="9"/>
      <c r="BM43" s="9"/>
      <c r="BN43" s="9"/>
      <c r="BO43" s="9"/>
      <c r="BP43" s="9"/>
      <c r="BQ43" s="9"/>
      <c r="BR43" s="9"/>
    </row>
    <row r="44" spans="1:70" x14ac:dyDescent="0.2">
      <c r="A44" s="9"/>
      <c r="B44" s="9"/>
      <c r="C44" s="9"/>
      <c r="D44" s="9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9"/>
      <c r="Q44" s="9"/>
      <c r="R44" s="9"/>
      <c r="S44" s="9"/>
      <c r="T44" s="44"/>
      <c r="U44" s="9"/>
      <c r="V44" s="9"/>
      <c r="Y44" s="9"/>
      <c r="Z44" s="9"/>
      <c r="AA44" s="9"/>
      <c r="AB44" s="9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9"/>
      <c r="AO44" s="9"/>
      <c r="AP44" s="9"/>
      <c r="AQ44" s="9"/>
      <c r="AR44" s="44"/>
      <c r="AS44" s="9"/>
      <c r="AT44" s="9"/>
      <c r="AV44" s="9"/>
      <c r="AW44" s="11" t="s">
        <v>224</v>
      </c>
      <c r="AX44" s="9"/>
      <c r="AY44" s="9"/>
      <c r="AZ44" s="9"/>
      <c r="BA44" s="11" t="s">
        <v>45</v>
      </c>
      <c r="BB44" s="9"/>
      <c r="BC44" s="9"/>
      <c r="BD44" s="9"/>
      <c r="BE44" s="9" t="s">
        <v>50</v>
      </c>
      <c r="BF44" s="9"/>
      <c r="BG44" s="9"/>
      <c r="BH44" s="9"/>
      <c r="BI44" s="9" t="s">
        <v>51</v>
      </c>
      <c r="BJ44" s="9"/>
      <c r="BK44" s="9"/>
      <c r="BL44" s="9"/>
      <c r="BM44" s="9"/>
      <c r="BN44" s="9"/>
      <c r="BO44" s="9"/>
      <c r="BP44" s="9"/>
      <c r="BQ44" s="9"/>
      <c r="BR44" s="9"/>
    </row>
    <row r="45" spans="1:70" x14ac:dyDescent="0.2">
      <c r="A45" s="9"/>
      <c r="B45" s="9"/>
      <c r="C45" s="9"/>
      <c r="D45" s="9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9"/>
      <c r="Q45" s="9"/>
      <c r="R45" s="9"/>
      <c r="S45" s="9"/>
      <c r="T45" s="44"/>
      <c r="U45" s="9"/>
      <c r="V45" s="9"/>
      <c r="Y45" s="9"/>
      <c r="Z45" s="9"/>
      <c r="AA45" s="9"/>
      <c r="AB45" s="9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9"/>
      <c r="AO45" s="9"/>
      <c r="AP45" s="9"/>
      <c r="AQ45" s="9"/>
      <c r="AR45" s="44"/>
      <c r="AS45" s="9"/>
      <c r="AT45" s="9"/>
      <c r="AV45" s="9"/>
      <c r="AW45" s="11" t="s">
        <v>257</v>
      </c>
      <c r="AX45" s="11" t="s">
        <v>90</v>
      </c>
      <c r="AY45" s="11"/>
      <c r="AZ45" s="9"/>
      <c r="BA45" s="11" t="s">
        <v>257</v>
      </c>
      <c r="BB45" s="11" t="s">
        <v>90</v>
      </c>
      <c r="BC45" s="11"/>
      <c r="BD45" s="9"/>
      <c r="BE45" s="11" t="s">
        <v>257</v>
      </c>
      <c r="BF45" s="11" t="s">
        <v>90</v>
      </c>
      <c r="BG45" s="9"/>
      <c r="BH45" s="9"/>
      <c r="BI45" s="11" t="s">
        <v>257</v>
      </c>
      <c r="BJ45" s="11" t="s">
        <v>90</v>
      </c>
      <c r="BK45" s="9"/>
      <c r="BL45" s="9"/>
      <c r="BM45" s="9"/>
      <c r="BN45" s="9"/>
      <c r="BO45" s="9"/>
      <c r="BP45" s="9"/>
      <c r="BQ45" s="9"/>
      <c r="BR45" s="9"/>
    </row>
    <row r="46" spans="1:70" x14ac:dyDescent="0.2">
      <c r="A46" s="9"/>
      <c r="B46" s="11" t="s">
        <v>56</v>
      </c>
      <c r="C46" s="9"/>
      <c r="D46" s="9"/>
      <c r="E46" s="9"/>
      <c r="F46" s="11" t="s">
        <v>53</v>
      </c>
      <c r="G46" s="9"/>
      <c r="H46" s="9"/>
      <c r="I46" s="9"/>
      <c r="J46" s="9" t="s">
        <v>277</v>
      </c>
      <c r="K46" s="9"/>
      <c r="L46" s="9"/>
      <c r="M46" s="9"/>
      <c r="N46" s="9" t="s">
        <v>51</v>
      </c>
      <c r="O46" s="9"/>
      <c r="P46" s="9"/>
      <c r="Q46" s="9"/>
      <c r="R46" s="9"/>
      <c r="S46" s="9"/>
      <c r="T46" s="44"/>
      <c r="U46" s="9"/>
      <c r="V46" s="9"/>
      <c r="Y46" s="9"/>
      <c r="Z46" s="11" t="s">
        <v>76</v>
      </c>
      <c r="AA46" s="9"/>
      <c r="AB46" s="9"/>
      <c r="AC46" s="9"/>
      <c r="AD46" s="11" t="s">
        <v>53</v>
      </c>
      <c r="AE46" s="9"/>
      <c r="AF46" s="9"/>
      <c r="AG46" s="9"/>
      <c r="AH46" s="9" t="s">
        <v>277</v>
      </c>
      <c r="AI46" s="9"/>
      <c r="AJ46" s="9"/>
      <c r="AK46" s="9"/>
      <c r="AL46" s="9" t="s">
        <v>51</v>
      </c>
      <c r="AM46" s="9"/>
      <c r="AN46" s="9"/>
      <c r="AO46" s="9"/>
      <c r="AP46" s="9"/>
      <c r="AQ46" s="9"/>
      <c r="AR46" s="44"/>
      <c r="AS46" s="9"/>
      <c r="AT46" s="9"/>
      <c r="AV46" s="9">
        <v>1</v>
      </c>
      <c r="AW46" s="11">
        <v>26.539121627807617</v>
      </c>
      <c r="AX46" s="11">
        <v>26.251668930053711</v>
      </c>
      <c r="AY46" s="11"/>
      <c r="AZ46" s="9">
        <v>1</v>
      </c>
      <c r="BA46" s="11">
        <v>17.652019500732422</v>
      </c>
      <c r="BB46" s="11">
        <v>17.509834289550781</v>
      </c>
      <c r="BC46" s="11"/>
      <c r="BD46" s="9">
        <v>1</v>
      </c>
      <c r="BE46" s="9">
        <f>POWER(2,(BA46-AW46))*100</f>
        <v>0.21121058780748064</v>
      </c>
      <c r="BF46" s="9">
        <f>POWER(2,(BB46-AX46))*100</f>
        <v>0.23358532571599899</v>
      </c>
      <c r="BG46" s="9"/>
      <c r="BH46" s="9">
        <v>1</v>
      </c>
      <c r="BI46" s="9">
        <f>BE46/BE51</f>
        <v>0.89944620114762586</v>
      </c>
      <c r="BJ46" s="9">
        <f>BF46/BE51</f>
        <v>0.99472964892551141</v>
      </c>
      <c r="BK46" s="9"/>
      <c r="BL46" s="9"/>
      <c r="BM46" s="9"/>
      <c r="BN46" s="9"/>
      <c r="BO46" s="9"/>
      <c r="BP46" s="9"/>
      <c r="BQ46" s="9"/>
      <c r="BR46" s="9"/>
    </row>
    <row r="47" spans="1:70" x14ac:dyDescent="0.2">
      <c r="A47" s="9"/>
      <c r="B47" s="11" t="s">
        <v>257</v>
      </c>
      <c r="C47" s="11" t="s">
        <v>90</v>
      </c>
      <c r="D47" s="11"/>
      <c r="E47" s="9"/>
      <c r="F47" s="11" t="s">
        <v>257</v>
      </c>
      <c r="G47" s="11" t="s">
        <v>90</v>
      </c>
      <c r="H47" s="11"/>
      <c r="I47" s="9"/>
      <c r="J47" s="11" t="s">
        <v>257</v>
      </c>
      <c r="K47" s="11" t="s">
        <v>90</v>
      </c>
      <c r="L47" s="9"/>
      <c r="M47" s="9"/>
      <c r="N47" s="11" t="s">
        <v>257</v>
      </c>
      <c r="O47" s="11" t="s">
        <v>90</v>
      </c>
      <c r="P47" s="9"/>
      <c r="Q47" s="9"/>
      <c r="R47" s="9"/>
      <c r="S47" s="9"/>
      <c r="T47" s="44"/>
      <c r="U47" s="9"/>
      <c r="V47" s="9"/>
      <c r="Y47" s="9"/>
      <c r="Z47" s="11" t="s">
        <v>257</v>
      </c>
      <c r="AA47" s="11" t="s">
        <v>90</v>
      </c>
      <c r="AB47" s="11"/>
      <c r="AC47" s="9"/>
      <c r="AD47" s="11" t="s">
        <v>257</v>
      </c>
      <c r="AE47" s="11" t="s">
        <v>90</v>
      </c>
      <c r="AF47" s="11"/>
      <c r="AG47" s="9"/>
      <c r="AH47" s="11" t="s">
        <v>257</v>
      </c>
      <c r="AI47" s="11" t="s">
        <v>90</v>
      </c>
      <c r="AJ47" s="9"/>
      <c r="AK47" s="9"/>
      <c r="AL47" s="11" t="s">
        <v>257</v>
      </c>
      <c r="AM47" s="11" t="s">
        <v>90</v>
      </c>
      <c r="AN47" s="9"/>
      <c r="AO47" s="9"/>
      <c r="AP47" s="9"/>
      <c r="AQ47" s="9"/>
      <c r="AR47" s="44"/>
      <c r="AS47" s="9"/>
      <c r="AT47" s="9"/>
      <c r="AV47" s="9">
        <v>2</v>
      </c>
      <c r="AW47" s="11">
        <v>26.244592666625977</v>
      </c>
      <c r="AX47" s="11">
        <v>26.466772079467773</v>
      </c>
      <c r="AY47" s="11"/>
      <c r="AZ47" s="9">
        <v>2</v>
      </c>
      <c r="BA47" s="11">
        <v>17.752862930297852</v>
      </c>
      <c r="BB47" s="11">
        <v>17.541793823242188</v>
      </c>
      <c r="BC47" s="11"/>
      <c r="BD47" s="9">
        <v>2</v>
      </c>
      <c r="BE47" s="9">
        <f>POWER(2,(BA47-AW47))*100</f>
        <v>0.2778015306369625</v>
      </c>
      <c r="BF47" s="9">
        <f>POWER(2,(BB47-AX47))*100</f>
        <v>0.20573767811494359</v>
      </c>
      <c r="BG47" s="9"/>
      <c r="BH47" s="9">
        <v>2</v>
      </c>
      <c r="BI47" s="9">
        <f>BE47/BE51</f>
        <v>1.1830255954411104</v>
      </c>
      <c r="BJ47" s="9">
        <f>BF47/BE51</f>
        <v>0.87613966200450566</v>
      </c>
      <c r="BK47" s="9"/>
      <c r="BL47" s="9"/>
      <c r="BM47" s="9"/>
      <c r="BN47" s="9"/>
      <c r="BO47" s="9"/>
      <c r="BP47" s="9"/>
      <c r="BQ47" s="9"/>
      <c r="BR47" s="9"/>
    </row>
    <row r="48" spans="1:70" x14ac:dyDescent="0.2">
      <c r="A48" s="9">
        <v>1</v>
      </c>
      <c r="B48" s="58">
        <v>22.479825973510742</v>
      </c>
      <c r="C48" s="58">
        <v>22.564231872558594</v>
      </c>
      <c r="D48" s="11"/>
      <c r="E48" s="9">
        <v>1</v>
      </c>
      <c r="F48" s="58">
        <v>21.284648895263672</v>
      </c>
      <c r="G48" s="58">
        <v>21.53422737121582</v>
      </c>
      <c r="H48" s="11"/>
      <c r="I48" s="9">
        <v>1</v>
      </c>
      <c r="J48" s="9">
        <f>POWER(2,(F48-B48))*100</f>
        <v>43.67328395173287</v>
      </c>
      <c r="K48" s="9">
        <f>POWER(2,(G48-C48))*100</f>
        <v>48.970862085461427</v>
      </c>
      <c r="L48" s="9"/>
      <c r="M48" s="9">
        <v>1</v>
      </c>
      <c r="N48" s="9">
        <f>J48/J53</f>
        <v>0.81046283059604729</v>
      </c>
      <c r="O48" s="9">
        <f>K48/J53</f>
        <v>0.90877213507405441</v>
      </c>
      <c r="P48" s="9"/>
      <c r="Q48" s="9"/>
      <c r="R48" s="9"/>
      <c r="S48" s="9"/>
      <c r="T48" s="44"/>
      <c r="U48" s="9"/>
      <c r="V48" s="9"/>
      <c r="Y48" s="9">
        <v>1</v>
      </c>
      <c r="Z48" s="58">
        <v>25.3323974609375</v>
      </c>
      <c r="AA48" s="58">
        <v>25.572126388549805</v>
      </c>
      <c r="AB48" s="11"/>
      <c r="AC48" s="9">
        <v>1</v>
      </c>
      <c r="AD48" s="58">
        <v>21.284648895263672</v>
      </c>
      <c r="AE48" s="58">
        <v>21.53422737121582</v>
      </c>
      <c r="AF48" s="11"/>
      <c r="AG48" s="9">
        <v>1</v>
      </c>
      <c r="AH48" s="9">
        <f>POWER(2,(AD48-Z48))*100</f>
        <v>6.0465307636576027</v>
      </c>
      <c r="AI48" s="9">
        <f>POWER(2,(AE48-AA48))*100</f>
        <v>6.0879527949139538</v>
      </c>
      <c r="AJ48" s="9"/>
      <c r="AK48" s="9">
        <v>1</v>
      </c>
      <c r="AL48" s="9">
        <f>AH48/AH53</f>
        <v>0.67398214641514231</v>
      </c>
      <c r="AM48" s="9">
        <f>AI48/AH53</f>
        <v>0.6785992914568626</v>
      </c>
      <c r="AN48" s="9"/>
      <c r="AO48" s="9"/>
      <c r="AP48" s="9"/>
      <c r="AQ48" s="9"/>
      <c r="AR48" s="44"/>
      <c r="AS48" s="9"/>
      <c r="AT48" s="9"/>
      <c r="AV48" s="9">
        <v>3</v>
      </c>
      <c r="AW48" s="11">
        <v>26.571090698242188</v>
      </c>
      <c r="AX48" s="11">
        <v>26.295736312866211</v>
      </c>
      <c r="AY48" s="11"/>
      <c r="AZ48" s="9">
        <v>3</v>
      </c>
      <c r="BA48" s="11">
        <v>17.750381469726563</v>
      </c>
      <c r="BB48" s="11">
        <v>17.489887237548828</v>
      </c>
      <c r="BC48" s="11"/>
      <c r="BD48" s="9">
        <v>3</v>
      </c>
      <c r="BE48" s="9">
        <f>POWER(2,(BA48-AW48))*100</f>
        <v>0.22115763608112018</v>
      </c>
      <c r="BF48" s="9">
        <f>POWER(2,(BB48-AX48))*100</f>
        <v>0.22344739248736459</v>
      </c>
      <c r="BG48" s="9"/>
      <c r="BH48" s="9">
        <v>3</v>
      </c>
      <c r="BI48" s="9">
        <f>BE48/BE51</f>
        <v>0.94180598469461452</v>
      </c>
      <c r="BJ48" s="9">
        <f>BF48/BE51</f>
        <v>0.95155697645373616</v>
      </c>
      <c r="BK48" s="9"/>
      <c r="BL48" s="9"/>
      <c r="BM48" s="9"/>
      <c r="BN48" s="9"/>
      <c r="BO48" s="9"/>
      <c r="BP48" s="9"/>
      <c r="BQ48" s="9"/>
      <c r="BR48" s="9"/>
    </row>
    <row r="49" spans="1:70" x14ac:dyDescent="0.2">
      <c r="A49" s="9">
        <v>2</v>
      </c>
      <c r="B49" s="58">
        <v>22.575408935546875</v>
      </c>
      <c r="C49" s="58">
        <v>22.470193862915039</v>
      </c>
      <c r="D49" s="11"/>
      <c r="E49" s="9">
        <v>2</v>
      </c>
      <c r="F49" s="58">
        <v>21.666818618774414</v>
      </c>
      <c r="G49" s="58">
        <v>21.662893295288086</v>
      </c>
      <c r="H49" s="11"/>
      <c r="I49" s="9">
        <v>2</v>
      </c>
      <c r="J49" s="9">
        <f t="shared" ref="J49:K52" si="12">POWER(2,(F49-B49))*100</f>
        <v>53.270535297166766</v>
      </c>
      <c r="K49" s="9">
        <f t="shared" si="12"/>
        <v>57.145010076005242</v>
      </c>
      <c r="L49" s="9"/>
      <c r="M49" s="9">
        <v>2</v>
      </c>
      <c r="N49" s="9">
        <f>J49/J53</f>
        <v>0.98856291347413949</v>
      </c>
      <c r="O49" s="9">
        <f>K49/J53</f>
        <v>1.0604631122272454</v>
      </c>
      <c r="P49" s="9"/>
      <c r="Q49" s="9"/>
      <c r="R49" s="9"/>
      <c r="S49" s="9"/>
      <c r="T49" s="44"/>
      <c r="U49" s="9"/>
      <c r="V49" s="9"/>
      <c r="Y49" s="9">
        <v>2</v>
      </c>
      <c r="Z49" s="58">
        <v>25.811735153198242</v>
      </c>
      <c r="AA49" s="58">
        <v>25.061622619628906</v>
      </c>
      <c r="AB49" s="11"/>
      <c r="AC49" s="9">
        <v>2</v>
      </c>
      <c r="AD49" s="58">
        <v>21.666818618774414</v>
      </c>
      <c r="AE49" s="58">
        <v>21.662893295288086</v>
      </c>
      <c r="AF49" s="11"/>
      <c r="AG49" s="9">
        <v>2</v>
      </c>
      <c r="AH49" s="9">
        <f t="shared" ref="AH49:AI52" si="13">POWER(2,(AD49-Z49))*100</f>
        <v>5.6526981310921656</v>
      </c>
      <c r="AI49" s="9">
        <f t="shared" si="13"/>
        <v>9.4815759066946388</v>
      </c>
      <c r="AJ49" s="9"/>
      <c r="AK49" s="9">
        <v>2</v>
      </c>
      <c r="AL49" s="9">
        <f>AH49/AH53</f>
        <v>0.6300832276136088</v>
      </c>
      <c r="AM49" s="9">
        <f>AI49/AH53</f>
        <v>1.0568726317248622</v>
      </c>
      <c r="AN49" s="9"/>
      <c r="AO49" s="9"/>
      <c r="AP49" s="9"/>
      <c r="AQ49" s="9"/>
      <c r="AR49" s="44"/>
      <c r="AS49" s="9"/>
      <c r="AT49" s="9"/>
      <c r="AV49" s="9">
        <v>4</v>
      </c>
      <c r="AW49" s="11">
        <v>26.377950668334961</v>
      </c>
      <c r="AX49" s="11">
        <v>26.391950607299805</v>
      </c>
      <c r="AY49" s="11"/>
      <c r="AZ49" s="9">
        <v>4</v>
      </c>
      <c r="BA49" s="11">
        <v>17.340394973754883</v>
      </c>
      <c r="BB49" s="11">
        <v>17.571949005126953</v>
      </c>
      <c r="BC49" s="11"/>
      <c r="BD49" s="9">
        <v>4</v>
      </c>
      <c r="BE49" s="9">
        <f>POWER(2,(BA49-AW49))*100</f>
        <v>0.19029380427853457</v>
      </c>
      <c r="BF49" s="9">
        <f>POWER(2,(BB49-AX49))*100</f>
        <v>0.22126613812144946</v>
      </c>
      <c r="BG49" s="9"/>
      <c r="BH49" s="9">
        <v>4</v>
      </c>
      <c r="BI49" s="9">
        <f>BE49/BE51</f>
        <v>0.81037149291147248</v>
      </c>
      <c r="BJ49" s="9">
        <f>BF49/BE51</f>
        <v>0.94226804367093775</v>
      </c>
      <c r="BK49" s="9"/>
      <c r="BL49" s="9"/>
      <c r="BM49" s="9"/>
      <c r="BN49" s="9"/>
      <c r="BO49" s="9"/>
      <c r="BP49" s="9"/>
      <c r="BQ49" s="9"/>
      <c r="BR49" s="9"/>
    </row>
    <row r="50" spans="1:70" x14ac:dyDescent="0.2">
      <c r="A50" s="9">
        <v>3</v>
      </c>
      <c r="B50" s="58">
        <v>22.600589752197266</v>
      </c>
      <c r="C50" s="58">
        <v>22.514976501464844</v>
      </c>
      <c r="D50" s="11"/>
      <c r="E50" s="9">
        <v>3</v>
      </c>
      <c r="F50" s="58">
        <v>21.74467658996582</v>
      </c>
      <c r="G50" s="58">
        <v>21.667667388916016</v>
      </c>
      <c r="H50" s="11"/>
      <c r="I50" s="9">
        <v>3</v>
      </c>
      <c r="J50" s="9">
        <f t="shared" si="12"/>
        <v>55.251549805527119</v>
      </c>
      <c r="K50" s="9">
        <f t="shared" si="12"/>
        <v>55.582047563105839</v>
      </c>
      <c r="L50" s="9"/>
      <c r="M50" s="9">
        <v>3</v>
      </c>
      <c r="N50" s="9">
        <f>J50/J53</f>
        <v>1.0253254025892695</v>
      </c>
      <c r="O50" s="9">
        <f>K50/J53</f>
        <v>1.0314585834237799</v>
      </c>
      <c r="P50" s="9"/>
      <c r="Q50" s="9"/>
      <c r="R50" s="9"/>
      <c r="S50" s="9"/>
      <c r="T50" s="44"/>
      <c r="U50" s="9"/>
      <c r="V50" s="9"/>
      <c r="Y50" s="9">
        <v>3</v>
      </c>
      <c r="Z50" s="58">
        <v>25.239866256713867</v>
      </c>
      <c r="AA50" s="58">
        <v>24.4842529296875</v>
      </c>
      <c r="AB50" s="11"/>
      <c r="AC50" s="9">
        <v>3</v>
      </c>
      <c r="AD50" s="58">
        <v>21.74467658996582</v>
      </c>
      <c r="AE50" s="58">
        <v>21.667667388916016</v>
      </c>
      <c r="AF50" s="11"/>
      <c r="AG50" s="9">
        <v>3</v>
      </c>
      <c r="AH50" s="9">
        <f t="shared" si="13"/>
        <v>8.8683550038347274</v>
      </c>
      <c r="AI50" s="9">
        <f t="shared" si="13"/>
        <v>14.194603534523583</v>
      </c>
      <c r="AJ50" s="9"/>
      <c r="AK50" s="9">
        <v>3</v>
      </c>
      <c r="AL50" s="9">
        <f>AH50/AH53</f>
        <v>0.988519396375383</v>
      </c>
      <c r="AM50" s="9">
        <f>AI50/AH53</f>
        <v>1.5822146172168083</v>
      </c>
      <c r="AN50" s="9"/>
      <c r="AO50" s="9"/>
      <c r="AP50" s="9"/>
      <c r="AQ50" s="9"/>
      <c r="AR50" s="44"/>
      <c r="AS50" s="9"/>
      <c r="AT50" s="9"/>
      <c r="AV50" s="9">
        <v>5</v>
      </c>
      <c r="AW50" s="11">
        <v>25.928232192993164</v>
      </c>
      <c r="AX50" s="11">
        <v>26.301122665405273</v>
      </c>
      <c r="AY50" s="11"/>
      <c r="AZ50" s="9">
        <v>5</v>
      </c>
      <c r="BA50" s="11">
        <v>17.414785385131836</v>
      </c>
      <c r="BB50" s="11">
        <v>17.485939025878906</v>
      </c>
      <c r="BC50" s="9"/>
      <c r="BD50" s="9">
        <v>5</v>
      </c>
      <c r="BE50" s="9">
        <f>POWER(2,(BA50-AW50))*100</f>
        <v>0.2736510660505726</v>
      </c>
      <c r="BF50" s="9">
        <f>POWER(2,(BB50-AX50))*100</f>
        <v>0.22200630427725582</v>
      </c>
      <c r="BG50" s="9"/>
      <c r="BH50" s="9">
        <v>5</v>
      </c>
      <c r="BI50" s="9">
        <f>BE50/BE51</f>
        <v>1.1653507258051767</v>
      </c>
      <c r="BJ50" s="9">
        <f>BF50/BE51</f>
        <v>0.94542006196684292</v>
      </c>
      <c r="BK50" s="9"/>
      <c r="BL50" s="9"/>
      <c r="BM50" s="9"/>
      <c r="BN50" s="9"/>
      <c r="BO50" s="9"/>
      <c r="BP50" s="9"/>
      <c r="BQ50" s="9"/>
      <c r="BR50" s="9"/>
    </row>
    <row r="51" spans="1:70" x14ac:dyDescent="0.2">
      <c r="A51" s="9">
        <v>4</v>
      </c>
      <c r="B51" s="58">
        <v>22.565441131591797</v>
      </c>
      <c r="C51" s="58">
        <v>22.663576126098633</v>
      </c>
      <c r="D51" s="11"/>
      <c r="E51" s="9">
        <v>4</v>
      </c>
      <c r="F51" s="58">
        <v>21.739170074462891</v>
      </c>
      <c r="G51" s="58">
        <v>22.162805557250977</v>
      </c>
      <c r="H51" s="11"/>
      <c r="I51" s="9">
        <v>4</v>
      </c>
      <c r="J51" s="9">
        <f t="shared" si="12"/>
        <v>56.398509585221724</v>
      </c>
      <c r="K51" s="9">
        <f t="shared" si="12"/>
        <v>70.672920383687327</v>
      </c>
      <c r="L51" s="9"/>
      <c r="M51" s="9">
        <v>4</v>
      </c>
      <c r="N51" s="9">
        <f>J51/J53</f>
        <v>1.0466100000713012</v>
      </c>
      <c r="O51" s="9">
        <f>K51/J53</f>
        <v>1.3115060265208118</v>
      </c>
      <c r="P51" s="9"/>
      <c r="Q51" s="9"/>
      <c r="R51" s="9"/>
      <c r="S51" s="9"/>
      <c r="T51" s="44"/>
      <c r="U51" s="9"/>
      <c r="V51" s="9"/>
      <c r="Y51" s="9">
        <v>4</v>
      </c>
      <c r="Z51" s="58">
        <v>24.888921737670898</v>
      </c>
      <c r="AA51" s="58">
        <v>26.276176452636719</v>
      </c>
      <c r="AB51" s="11"/>
      <c r="AC51" s="9">
        <v>4</v>
      </c>
      <c r="AD51" s="58">
        <v>21.739170074462891</v>
      </c>
      <c r="AE51" s="58">
        <v>22.162805557250977</v>
      </c>
      <c r="AF51" s="11"/>
      <c r="AG51" s="9">
        <v>4</v>
      </c>
      <c r="AH51" s="9">
        <f t="shared" si="13"/>
        <v>11.267570147040114</v>
      </c>
      <c r="AI51" s="9">
        <f t="shared" si="13"/>
        <v>5.7776599470308296</v>
      </c>
      <c r="AJ51" s="9"/>
      <c r="AK51" s="9">
        <v>4</v>
      </c>
      <c r="AL51" s="9">
        <f>AH51/AH53</f>
        <v>1.2559501323022311</v>
      </c>
      <c r="AM51" s="9">
        <f>AI51/AH53</f>
        <v>0.64401221205415571</v>
      </c>
      <c r="AN51" s="9"/>
      <c r="AO51" s="9"/>
      <c r="AP51" s="9"/>
      <c r="AQ51" s="9"/>
      <c r="AR51" s="44"/>
      <c r="AS51" s="9"/>
      <c r="AT51" s="9"/>
      <c r="AV51" s="9" t="s">
        <v>39</v>
      </c>
      <c r="AW51" s="9">
        <f>AVERAGE(AW46:AW50)</f>
        <v>26.33219757080078</v>
      </c>
      <c r="AX51" s="9">
        <f>AVERAGE(AX46:AX50)</f>
        <v>26.341450119018553</v>
      </c>
      <c r="AY51" s="9"/>
      <c r="AZ51" s="9" t="s">
        <v>39</v>
      </c>
      <c r="BA51" s="9">
        <f>AVERAGE(BA46:BA50)</f>
        <v>17.58208885192871</v>
      </c>
      <c r="BB51" s="9">
        <f>AVERAGE(BB46:BB50)</f>
        <v>17.51988067626953</v>
      </c>
      <c r="BC51" s="9"/>
      <c r="BD51" s="9" t="s">
        <v>39</v>
      </c>
      <c r="BE51" s="9">
        <f>AVERAGE(BE46:BE50)</f>
        <v>0.2348229249709341</v>
      </c>
      <c r="BF51" s="9">
        <f>AVERAGE(BF46:BF50)</f>
        <v>0.2212085677434025</v>
      </c>
      <c r="BG51" s="9"/>
      <c r="BH51" s="9" t="s">
        <v>39</v>
      </c>
      <c r="BI51" s="9">
        <f>AVERAGE(BI46:BI50)</f>
        <v>1</v>
      </c>
      <c r="BJ51" s="9">
        <f>AVERAGE(BJ46:BJ50)</f>
        <v>0.94202287860430689</v>
      </c>
      <c r="BK51" s="9"/>
      <c r="BL51" s="9"/>
      <c r="BM51" s="9"/>
      <c r="BN51" s="9"/>
      <c r="BO51" s="9"/>
      <c r="BP51" s="9"/>
      <c r="BQ51" s="9"/>
      <c r="BR51" s="9"/>
    </row>
    <row r="52" spans="1:70" x14ac:dyDescent="0.2">
      <c r="A52" s="9">
        <v>5</v>
      </c>
      <c r="B52" s="58">
        <v>22.521203994750977</v>
      </c>
      <c r="C52" s="58">
        <v>22.409357070922852</v>
      </c>
      <c r="D52" s="11"/>
      <c r="E52" s="9">
        <v>5</v>
      </c>
      <c r="F52" s="58">
        <v>21.804304122924805</v>
      </c>
      <c r="G52" s="58">
        <v>21.46287727355957</v>
      </c>
      <c r="H52" s="11"/>
      <c r="I52" s="9">
        <v>5</v>
      </c>
      <c r="J52" s="9">
        <f t="shared" si="12"/>
        <v>60.840340321471345</v>
      </c>
      <c r="K52" s="9">
        <f t="shared" si="12"/>
        <v>51.889703688664113</v>
      </c>
      <c r="L52" s="9"/>
      <c r="M52" s="9">
        <v>5</v>
      </c>
      <c r="N52" s="9">
        <f>J52/J53</f>
        <v>1.1290388532692426</v>
      </c>
      <c r="O52" s="9">
        <f>K52/J53</f>
        <v>0.96293826167922558</v>
      </c>
      <c r="P52" s="9"/>
      <c r="Q52" s="9"/>
      <c r="R52" s="9"/>
      <c r="S52" s="9"/>
      <c r="T52" s="44"/>
      <c r="U52" s="9"/>
      <c r="V52" s="9"/>
      <c r="Y52" s="9">
        <v>5</v>
      </c>
      <c r="Z52" s="58">
        <v>24.745325088500977</v>
      </c>
      <c r="AA52" s="58">
        <v>25.006790161132813</v>
      </c>
      <c r="AB52" s="11"/>
      <c r="AC52" s="9">
        <v>5</v>
      </c>
      <c r="AD52" s="58">
        <v>21.804304122924805</v>
      </c>
      <c r="AE52" s="58">
        <v>21.46287727355957</v>
      </c>
      <c r="AF52" s="11"/>
      <c r="AG52" s="9">
        <v>5</v>
      </c>
      <c r="AH52" s="9">
        <f t="shared" si="13"/>
        <v>13.02160362828872</v>
      </c>
      <c r="AI52" s="9">
        <f t="shared" si="13"/>
        <v>8.5738507420278953</v>
      </c>
      <c r="AJ52" s="9"/>
      <c r="AK52" s="9">
        <v>5</v>
      </c>
      <c r="AL52" s="9">
        <f>AH52/AH53</f>
        <v>1.4514650972936345</v>
      </c>
      <c r="AM52" s="9">
        <f>AI52/AH53</f>
        <v>0.95569220632882035</v>
      </c>
      <c r="AN52" s="9"/>
      <c r="AO52" s="9"/>
      <c r="AP52" s="9"/>
      <c r="AQ52" s="9"/>
      <c r="AR52" s="44"/>
      <c r="AS52" s="9"/>
      <c r="AT52" s="9"/>
      <c r="AV52" s="9" t="s">
        <v>40</v>
      </c>
      <c r="AW52" s="9">
        <f>STDEVP(AW46:AW50)</f>
        <v>0.23359943636216421</v>
      </c>
      <c r="AX52" s="9">
        <f>STDEVP(AX46:AX50)</f>
        <v>7.7501755550808793E-2</v>
      </c>
      <c r="AY52" s="9"/>
      <c r="AZ52" s="9" t="s">
        <v>40</v>
      </c>
      <c r="BA52" s="9">
        <f>STDEVP(BA46:BA50)</f>
        <v>0.17250093764333541</v>
      </c>
      <c r="BB52" s="9">
        <f>STDEVP(BB46:BB50)</f>
        <v>3.2692105358586278E-2</v>
      </c>
      <c r="BC52" s="9"/>
      <c r="BD52" s="9" t="s">
        <v>40</v>
      </c>
      <c r="BE52" s="9">
        <f>STDEVP(BE46:BE50)</f>
        <v>3.4876669167502955E-2</v>
      </c>
      <c r="BF52" s="9">
        <f>STDEVP(BF46:BF50)</f>
        <v>8.9239520165478019E-3</v>
      </c>
      <c r="BG52" s="9"/>
      <c r="BH52" s="9" t="s">
        <v>40</v>
      </c>
      <c r="BI52" s="9">
        <f>STDEVP(BI46:BI50)</f>
        <v>0.14852327204347632</v>
      </c>
      <c r="BJ52" s="9">
        <f>STDEVP(BJ46:BJ50)</f>
        <v>3.8002899493958638E-2</v>
      </c>
      <c r="BK52" s="9"/>
      <c r="BL52" s="9"/>
      <c r="BM52" s="9"/>
      <c r="BN52" s="9"/>
      <c r="BO52" s="9"/>
      <c r="BP52" s="9"/>
      <c r="BQ52" s="9"/>
      <c r="BR52" s="9"/>
    </row>
    <row r="53" spans="1:70" x14ac:dyDescent="0.4">
      <c r="A53" s="9" t="s">
        <v>39</v>
      </c>
      <c r="B53" s="9">
        <f>AVERAGE(B48:B52)</f>
        <v>22.548493957519533</v>
      </c>
      <c r="C53" s="9">
        <f>AVERAGE(C48:C52)</f>
        <v>22.524467086791994</v>
      </c>
      <c r="D53" s="9"/>
      <c r="E53" s="9" t="s">
        <v>39</v>
      </c>
      <c r="F53" s="9">
        <f>AVERAGE(F48:F52)</f>
        <v>21.64792366027832</v>
      </c>
      <c r="G53" s="9">
        <f>AVERAGE(G48:G52)</f>
        <v>21.698094177246094</v>
      </c>
      <c r="H53" s="9"/>
      <c r="I53" s="9" t="s">
        <v>39</v>
      </c>
      <c r="J53" s="9">
        <f>AVERAGE(J48:J52)</f>
        <v>53.886843792223964</v>
      </c>
      <c r="K53" s="9">
        <f>AVERAGE(K48:K52)</f>
        <v>56.852108759384784</v>
      </c>
      <c r="L53" s="9"/>
      <c r="M53" s="9" t="s">
        <v>39</v>
      </c>
      <c r="N53" s="9">
        <f>AVERAGE(N48:N52)</f>
        <v>1</v>
      </c>
      <c r="O53" s="9">
        <f>AVERAGE(O48:O52)</f>
        <v>1.0550276237850233</v>
      </c>
      <c r="P53" s="9"/>
      <c r="Q53" s="9"/>
      <c r="R53" s="9"/>
      <c r="S53" s="9"/>
      <c r="T53" s="44"/>
      <c r="U53" s="9"/>
      <c r="V53" s="9"/>
      <c r="Y53" s="9" t="s">
        <v>39</v>
      </c>
      <c r="Z53" s="9">
        <f>AVERAGE(Z48:Z52)</f>
        <v>25.203649139404298</v>
      </c>
      <c r="AA53" s="9">
        <f>AVERAGE(AA48:AA52)</f>
        <v>25.280193710327147</v>
      </c>
      <c r="AB53" s="9"/>
      <c r="AC53" s="9" t="s">
        <v>39</v>
      </c>
      <c r="AD53" s="9">
        <f>AVERAGE(AD48:AD52)</f>
        <v>21.64792366027832</v>
      </c>
      <c r="AE53" s="9">
        <f>AVERAGE(AE48:AE52)</f>
        <v>21.698094177246094</v>
      </c>
      <c r="AF53" s="9"/>
      <c r="AG53" s="9" t="s">
        <v>39</v>
      </c>
      <c r="AH53" s="9">
        <f>AVERAGE(AH48:AH52)</f>
        <v>8.9713515347826664</v>
      </c>
      <c r="AI53" s="9">
        <f>AVERAGE(AI48:AI52)</f>
        <v>8.8231285850381802</v>
      </c>
      <c r="AJ53" s="9"/>
      <c r="AK53" s="9" t="s">
        <v>39</v>
      </c>
      <c r="AL53" s="9">
        <f>AVERAGE(AL48:AL52)</f>
        <v>0.99999999999999978</v>
      </c>
      <c r="AM53" s="9">
        <f>AVERAGE(AM48:AM52)</f>
        <v>0.98347819175630191</v>
      </c>
      <c r="AN53" s="9"/>
      <c r="AO53" s="9"/>
      <c r="AP53" s="9"/>
      <c r="AQ53" s="9"/>
      <c r="AR53" s="44"/>
      <c r="AS53" s="9"/>
      <c r="AT53" s="9"/>
      <c r="AV53" s="9" t="s">
        <v>41</v>
      </c>
      <c r="AW53" s="9">
        <f>AW52/SQRT(5)</f>
        <v>0.10446884384228707</v>
      </c>
      <c r="AX53" s="9">
        <f>AX52/SQRT(5)</f>
        <v>3.4659838757436022E-2</v>
      </c>
      <c r="AY53" s="9"/>
      <c r="AZ53" s="9" t="s">
        <v>41</v>
      </c>
      <c r="BA53" s="9">
        <f>BA52/SQRT(5)</f>
        <v>7.7144764550590064E-2</v>
      </c>
      <c r="BB53" s="9">
        <f>BB52/SQRT(5)</f>
        <v>1.462035398187681E-2</v>
      </c>
      <c r="BC53" s="9"/>
      <c r="BD53" s="9" t="s">
        <v>41</v>
      </c>
      <c r="BE53" s="9">
        <f>BE52/SQRT(5)</f>
        <v>1.5597320617461521E-2</v>
      </c>
      <c r="BF53" s="9">
        <f>BF52/SQRT(5)</f>
        <v>3.9909126673894424E-3</v>
      </c>
      <c r="BG53" s="9"/>
      <c r="BH53" s="9" t="s">
        <v>41</v>
      </c>
      <c r="BI53" s="9">
        <f>BI52/SQRT(5)</f>
        <v>6.6421626505981421E-2</v>
      </c>
      <c r="BJ53" s="9">
        <f>BJ52/SQRT(5)</f>
        <v>1.6995413322116775E-2</v>
      </c>
      <c r="BK53" s="9"/>
      <c r="BL53" s="9"/>
      <c r="BM53" s="9"/>
      <c r="BN53" s="9"/>
      <c r="BO53" s="9"/>
      <c r="BP53" s="9"/>
      <c r="BQ53" s="9"/>
      <c r="BR53" s="9"/>
    </row>
    <row r="54" spans="1:70" x14ac:dyDescent="0.4">
      <c r="A54" s="9" t="s">
        <v>40</v>
      </c>
      <c r="B54" s="9">
        <f>STDEVP(B48:B52)</f>
        <v>4.2861704749328711E-2</v>
      </c>
      <c r="C54" s="9">
        <f>STDEVP(C48:C52)</f>
        <v>8.627691788320184E-2</v>
      </c>
      <c r="D54" s="9"/>
      <c r="E54" s="9" t="s">
        <v>40</v>
      </c>
      <c r="F54" s="9">
        <f>STDEVP(F48:F52)</f>
        <v>0.18679799835929831</v>
      </c>
      <c r="G54" s="9">
        <f>STDEVP(G48:G52)</f>
        <v>0.24507177729929902</v>
      </c>
      <c r="H54" s="9"/>
      <c r="I54" s="9" t="s">
        <v>40</v>
      </c>
      <c r="J54" s="9">
        <f>STDEVP(J48:J52)</f>
        <v>5.6783561409459056</v>
      </c>
      <c r="K54" s="9">
        <f>STDEVP(K48:K52)</f>
        <v>7.476004197419587</v>
      </c>
      <c r="L54" s="9"/>
      <c r="M54" s="9" t="s">
        <v>40</v>
      </c>
      <c r="N54" s="9">
        <f>STDEVP(N48:N52)</f>
        <v>0.10537555628309649</v>
      </c>
      <c r="O54" s="9">
        <f>STDEVP(O48:O52)</f>
        <v>0.1387352398341487</v>
      </c>
      <c r="P54" s="9"/>
      <c r="Q54" s="9"/>
      <c r="R54" s="9"/>
      <c r="S54" s="9"/>
      <c r="T54" s="44"/>
      <c r="U54" s="9"/>
      <c r="V54" s="9"/>
      <c r="Y54" s="9" t="s">
        <v>40</v>
      </c>
      <c r="Z54" s="9">
        <f>STDEVP(Z48:Z52)</f>
        <v>0.37330166972407924</v>
      </c>
      <c r="AA54" s="9">
        <f>STDEVP(AA48:AA52)</f>
        <v>0.60551645068966986</v>
      </c>
      <c r="AB54" s="9"/>
      <c r="AC54" s="9" t="s">
        <v>40</v>
      </c>
      <c r="AD54" s="9">
        <f>STDEVP(AD48:AD52)</f>
        <v>0.18679799835929831</v>
      </c>
      <c r="AE54" s="9">
        <f>STDEVP(AE48:AE52)</f>
        <v>0.24507177729929902</v>
      </c>
      <c r="AF54" s="9"/>
      <c r="AG54" s="9" t="s">
        <v>40</v>
      </c>
      <c r="AH54" s="9">
        <f>STDEVP(AH48:AH52)</f>
        <v>2.8724834961630759</v>
      </c>
      <c r="AI54" s="9">
        <f>STDEVP(AI48:AI52)</f>
        <v>3.0365935282592473</v>
      </c>
      <c r="AJ54" s="9"/>
      <c r="AK54" s="9" t="s">
        <v>40</v>
      </c>
      <c r="AL54" s="9">
        <f>STDEVP(AL48:AL52)</f>
        <v>0.32018403080363328</v>
      </c>
      <c r="AM54" s="9">
        <f>STDEVP(AM48:AM52)</f>
        <v>0.33847670738195018</v>
      </c>
      <c r="AN54" s="9"/>
      <c r="AO54" s="9"/>
      <c r="AP54" s="9"/>
      <c r="AQ54" s="9"/>
      <c r="AR54" s="44"/>
      <c r="AS54" s="9"/>
      <c r="AT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>
        <f>TTEST(BI46:BI50,BJ46:BJ50,2,2)</f>
        <v>0.47112432653972947</v>
      </c>
      <c r="BK54" s="9"/>
      <c r="BL54" s="9"/>
      <c r="BM54" s="9"/>
      <c r="BN54" s="9"/>
      <c r="BO54" s="9"/>
      <c r="BP54" s="9"/>
      <c r="BQ54" s="9"/>
      <c r="BR54" s="9"/>
    </row>
    <row r="55" spans="1:70" x14ac:dyDescent="0.4">
      <c r="A55" s="9" t="s">
        <v>41</v>
      </c>
      <c r="B55" s="9">
        <f>B54/SQRT(5)</f>
        <v>1.9168337090204914E-2</v>
      </c>
      <c r="C55" s="9">
        <f>C54/SQRT(5)</f>
        <v>3.8584210655201311E-2</v>
      </c>
      <c r="D55" s="9"/>
      <c r="E55" s="9" t="s">
        <v>41</v>
      </c>
      <c r="F55" s="9">
        <f>F54/SQRT(5)</f>
        <v>8.353860447845704E-2</v>
      </c>
      <c r="G55" s="9">
        <f>G54/SQRT(5)</f>
        <v>0.10959943068158448</v>
      </c>
      <c r="H55" s="9"/>
      <c r="I55" s="9" t="s">
        <v>41</v>
      </c>
      <c r="J55" s="9">
        <f>J54/SQRT(5)</f>
        <v>2.5394380663216842</v>
      </c>
      <c r="K55" s="9">
        <f>K54/SQRT(5)</f>
        <v>3.3433707171007909</v>
      </c>
      <c r="L55" s="9"/>
      <c r="M55" s="9" t="s">
        <v>41</v>
      </c>
      <c r="N55" s="9">
        <f>N54/SQRT(5)</f>
        <v>4.7125381403171761E-2</v>
      </c>
      <c r="O55" s="9">
        <f>O54/SQRT(5)</f>
        <v>6.2044285428778628E-2</v>
      </c>
      <c r="P55" s="9"/>
      <c r="Q55" s="9"/>
      <c r="R55" s="9"/>
      <c r="S55" s="9"/>
      <c r="T55" s="44"/>
      <c r="U55" s="9"/>
      <c r="V55" s="9"/>
      <c r="Y55" s="9" t="s">
        <v>41</v>
      </c>
      <c r="Z55" s="9">
        <f>Z54/SQRT(5)</f>
        <v>0.16694558192344328</v>
      </c>
      <c r="AA55" s="9">
        <f>AA54/SQRT(5)</f>
        <v>0.27079518904730021</v>
      </c>
      <c r="AB55" s="9"/>
      <c r="AC55" s="9" t="s">
        <v>41</v>
      </c>
      <c r="AD55" s="9">
        <f>AD54/SQRT(5)</f>
        <v>8.353860447845704E-2</v>
      </c>
      <c r="AE55" s="9">
        <f>AE54/SQRT(5)</f>
        <v>0.10959943068158448</v>
      </c>
      <c r="AF55" s="9"/>
      <c r="AG55" s="9" t="s">
        <v>41</v>
      </c>
      <c r="AH55" s="9">
        <f>AH54/SQRT(5)</f>
        <v>1.2846136723333788</v>
      </c>
      <c r="AI55" s="9">
        <f>AI54/SQRT(5)</f>
        <v>1.358005909844721</v>
      </c>
      <c r="AJ55" s="9"/>
      <c r="AK55" s="9" t="s">
        <v>41</v>
      </c>
      <c r="AL55" s="9">
        <f>AL54/SQRT(5)</f>
        <v>0.14319065163736211</v>
      </c>
      <c r="AM55" s="9">
        <f>AM54/SQRT(5)</f>
        <v>0.15137138530126909</v>
      </c>
      <c r="AN55" s="9"/>
      <c r="AO55" s="9"/>
      <c r="AP55" s="9"/>
      <c r="AQ55" s="9"/>
      <c r="AR55" s="44"/>
      <c r="AS55" s="9"/>
      <c r="AT55" s="9"/>
      <c r="AV55" s="44"/>
      <c r="AW55" s="9"/>
      <c r="AX55" s="9"/>
      <c r="AY55" s="9"/>
      <c r="AZ55" s="44"/>
      <c r="BA55" s="9"/>
      <c r="BB55" s="9"/>
      <c r="BC55" s="9"/>
      <c r="BD55" s="44"/>
      <c r="BE55" s="9"/>
      <c r="BF55" s="9"/>
      <c r="BG55" s="9"/>
      <c r="BH55" s="44"/>
      <c r="BI55" s="9"/>
      <c r="BJ55" s="9"/>
      <c r="BK55" s="9"/>
      <c r="BL55" s="9"/>
      <c r="BM55" s="9"/>
      <c r="BN55" s="9"/>
      <c r="BO55" s="9"/>
      <c r="BP55" s="9"/>
      <c r="BQ55" s="9"/>
      <c r="BR55" s="9"/>
    </row>
    <row r="56" spans="1:70" x14ac:dyDescent="0.4">
      <c r="A56" s="9"/>
      <c r="B56" s="9"/>
      <c r="C56" s="9">
        <f>TTEST(B48:B52,C48:C52,2,2)</f>
        <v>0.63133875554419805</v>
      </c>
      <c r="D56" s="9"/>
      <c r="E56" s="9"/>
      <c r="F56" s="9"/>
      <c r="G56" s="9">
        <f>TTEST(F48:F52,G48:G52,2,2)</f>
        <v>0.7530590323618086</v>
      </c>
      <c r="H56" s="9"/>
      <c r="I56" s="9"/>
      <c r="J56" s="9"/>
      <c r="K56" s="9"/>
      <c r="L56" s="9"/>
      <c r="M56" s="9"/>
      <c r="N56" s="9"/>
      <c r="O56" s="9">
        <f>TTEST(N48:N52,O48:O52,2,2)</f>
        <v>0.5451975441022372</v>
      </c>
      <c r="P56" s="9"/>
      <c r="Q56" s="9"/>
      <c r="R56" s="9"/>
      <c r="S56" s="9"/>
      <c r="T56" s="44"/>
      <c r="U56" s="9"/>
      <c r="V56" s="9"/>
      <c r="Y56" s="9"/>
      <c r="Z56" s="9"/>
      <c r="AA56" s="9">
        <f>TTEST(Z48:Z52,AA48:AA52,2,2)</f>
        <v>0.83498692981409128</v>
      </c>
      <c r="AB56" s="9"/>
      <c r="AC56" s="9"/>
      <c r="AD56" s="9"/>
      <c r="AE56" s="9">
        <f>TTEST(AD48:AD52,AE48:AE52,2,2)</f>
        <v>0.7530590323618086</v>
      </c>
      <c r="AF56" s="9"/>
      <c r="AG56" s="9"/>
      <c r="AH56" s="9"/>
      <c r="AI56" s="9"/>
      <c r="AJ56" s="9"/>
      <c r="AK56" s="9"/>
      <c r="AL56" s="9"/>
      <c r="AM56" s="9">
        <f>TTEST(AL48:AL52,AM48:AM52,2,2)</f>
        <v>0.94520169868004911</v>
      </c>
      <c r="AN56" s="9"/>
      <c r="AO56" s="9"/>
      <c r="AP56" s="9"/>
      <c r="AQ56" s="9"/>
      <c r="AR56" s="44"/>
      <c r="AS56" s="9"/>
      <c r="AT56" s="9"/>
      <c r="AV56" s="44"/>
      <c r="AW56" s="9"/>
      <c r="AX56" s="9"/>
      <c r="AY56" s="9"/>
      <c r="AZ56" s="44"/>
      <c r="BA56" s="9"/>
      <c r="BB56" s="9"/>
      <c r="BC56" s="9"/>
      <c r="BD56" s="44"/>
      <c r="BE56" s="9"/>
      <c r="BF56" s="9"/>
      <c r="BG56" s="9"/>
      <c r="BH56" s="44"/>
      <c r="BI56" s="9"/>
      <c r="BJ56" s="9"/>
      <c r="BK56" s="9"/>
      <c r="BL56" s="9"/>
      <c r="BM56" s="9"/>
      <c r="BN56" s="9"/>
      <c r="BO56" s="9"/>
      <c r="BP56" s="9"/>
      <c r="BQ56" s="9"/>
      <c r="BR56" s="9"/>
    </row>
    <row r="57" spans="1:70" x14ac:dyDescent="0.4">
      <c r="A57" s="9"/>
      <c r="B57" s="9"/>
      <c r="C57" s="9"/>
      <c r="D57" s="9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9"/>
      <c r="Q57" s="9"/>
      <c r="R57" s="9"/>
      <c r="S57" s="9"/>
      <c r="T57" s="44"/>
      <c r="U57" s="9"/>
      <c r="V57" s="9"/>
      <c r="Y57" s="9"/>
      <c r="Z57" s="9"/>
      <c r="AA57" s="9"/>
      <c r="AB57" s="9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9"/>
      <c r="AO57" s="9"/>
      <c r="AP57" s="9"/>
      <c r="AQ57" s="9"/>
      <c r="AR57" s="44"/>
      <c r="AS57" s="9"/>
      <c r="AT57" s="9"/>
      <c r="AV57" s="44"/>
      <c r="AW57" s="9"/>
      <c r="AX57" s="9"/>
      <c r="AY57" s="9"/>
      <c r="AZ57" s="44"/>
      <c r="BA57" s="9"/>
      <c r="BB57" s="9"/>
      <c r="BC57" s="9"/>
      <c r="BD57" s="44"/>
      <c r="BE57" s="9"/>
      <c r="BF57" s="9"/>
      <c r="BG57" s="9"/>
      <c r="BH57" s="44"/>
      <c r="BI57" s="9"/>
      <c r="BJ57" s="9"/>
      <c r="BK57" s="9"/>
      <c r="BL57" s="9"/>
      <c r="BM57" s="9"/>
      <c r="BN57" s="9"/>
      <c r="BO57" s="9"/>
      <c r="BP57" s="9"/>
      <c r="BQ57" s="9"/>
      <c r="BR57" s="9"/>
    </row>
    <row r="58" spans="1:70" x14ac:dyDescent="0.2">
      <c r="A58" s="9"/>
      <c r="B58" s="9"/>
      <c r="C58" s="9"/>
      <c r="D58" s="9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9"/>
      <c r="Q58" s="9"/>
      <c r="R58" s="9"/>
      <c r="S58" s="9"/>
      <c r="T58" s="44"/>
      <c r="U58" s="9"/>
      <c r="V58" s="9"/>
      <c r="Y58" s="9"/>
      <c r="Z58" s="9"/>
      <c r="AA58" s="9"/>
      <c r="AB58" s="9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9"/>
      <c r="AO58" s="9"/>
      <c r="AP58" s="9"/>
      <c r="AQ58" s="9"/>
      <c r="AR58" s="44"/>
      <c r="AS58" s="9"/>
      <c r="AT58" s="9"/>
      <c r="AV58" s="44"/>
      <c r="AW58" s="11" t="s">
        <v>288</v>
      </c>
      <c r="AX58" s="9"/>
      <c r="AY58" s="9"/>
      <c r="AZ58" s="44"/>
      <c r="BA58" s="11" t="s">
        <v>45</v>
      </c>
      <c r="BB58" s="9"/>
      <c r="BC58" s="9"/>
      <c r="BD58" s="44"/>
      <c r="BE58" s="9" t="s">
        <v>50</v>
      </c>
      <c r="BF58" s="9"/>
      <c r="BG58" s="9"/>
      <c r="BH58" s="9"/>
      <c r="BI58" s="9" t="s">
        <v>51</v>
      </c>
      <c r="BJ58" s="9"/>
      <c r="BK58" s="9"/>
      <c r="BL58" s="9"/>
      <c r="BM58" s="9"/>
      <c r="BN58" s="9"/>
      <c r="BO58" s="9"/>
      <c r="BP58" s="9"/>
      <c r="BQ58" s="9"/>
      <c r="BR58" s="9"/>
    </row>
    <row r="59" spans="1:70" x14ac:dyDescent="0.2">
      <c r="A59" s="9"/>
      <c r="B59" s="9"/>
      <c r="C59" s="9"/>
      <c r="D59" s="9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9"/>
      <c r="Q59" s="9"/>
      <c r="R59" s="9"/>
      <c r="S59" s="9"/>
      <c r="T59" s="44"/>
      <c r="U59" s="9"/>
      <c r="V59" s="9"/>
      <c r="Y59" s="9"/>
      <c r="Z59" s="9"/>
      <c r="AA59" s="9"/>
      <c r="AB59" s="9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9"/>
      <c r="AO59" s="9"/>
      <c r="AP59" s="9"/>
      <c r="AQ59" s="9"/>
      <c r="AR59" s="44"/>
      <c r="AS59" s="9"/>
      <c r="AT59" s="9"/>
      <c r="AV59" s="44"/>
      <c r="AW59" s="11" t="s">
        <v>257</v>
      </c>
      <c r="AX59" s="11" t="s">
        <v>90</v>
      </c>
      <c r="AY59" s="11"/>
      <c r="AZ59" s="44"/>
      <c r="BA59" s="11" t="s">
        <v>257</v>
      </c>
      <c r="BB59" s="11" t="s">
        <v>90</v>
      </c>
      <c r="BC59" s="11"/>
      <c r="BD59" s="44"/>
      <c r="BE59" s="11" t="s">
        <v>257</v>
      </c>
      <c r="BF59" s="11" t="s">
        <v>90</v>
      </c>
      <c r="BG59" s="9"/>
      <c r="BH59" s="44"/>
      <c r="BI59" s="11" t="s">
        <v>257</v>
      </c>
      <c r="BJ59" s="11" t="s">
        <v>90</v>
      </c>
      <c r="BK59" s="9"/>
      <c r="BL59" s="9"/>
      <c r="BM59" s="9"/>
      <c r="BN59" s="9"/>
      <c r="BO59" s="9"/>
      <c r="BP59" s="9"/>
      <c r="BQ59" s="9"/>
      <c r="BR59" s="9"/>
    </row>
    <row r="60" spans="1:70" x14ac:dyDescent="0.2">
      <c r="A60" s="9"/>
      <c r="B60" s="9"/>
      <c r="C60" s="9"/>
      <c r="D60" s="9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9"/>
      <c r="Q60" s="9"/>
      <c r="R60" s="9"/>
      <c r="S60" s="9"/>
      <c r="T60" s="44"/>
      <c r="U60" s="9"/>
      <c r="V60" s="9"/>
      <c r="Y60" s="9"/>
      <c r="Z60" s="9"/>
      <c r="AA60" s="9"/>
      <c r="AB60" s="9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9"/>
      <c r="AO60" s="9"/>
      <c r="AP60" s="9"/>
      <c r="AQ60" s="9"/>
      <c r="AR60" s="44"/>
      <c r="AS60" s="9"/>
      <c r="AT60" s="9"/>
      <c r="AV60" s="9">
        <v>1</v>
      </c>
      <c r="AW60" s="11">
        <v>27.533082962036133</v>
      </c>
      <c r="AX60" s="11">
        <v>27.591463088989258</v>
      </c>
      <c r="AY60" s="11"/>
      <c r="AZ60" s="9">
        <v>1</v>
      </c>
      <c r="BA60" s="11">
        <v>17.652019500732422</v>
      </c>
      <c r="BB60" s="11">
        <v>17.509834289550781</v>
      </c>
      <c r="BC60" s="11"/>
      <c r="BD60" s="9">
        <v>1</v>
      </c>
      <c r="BE60" s="9">
        <f>POWER(2,(BA60-AW60))*100</f>
        <v>0.10604825070090412</v>
      </c>
      <c r="BF60" s="9">
        <f>POWER(2,(BB60-AX60))*100</f>
        <v>9.2284194579555515E-2</v>
      </c>
      <c r="BG60" s="9"/>
      <c r="BH60" s="9">
        <v>1</v>
      </c>
      <c r="BI60" s="9">
        <f>BE60/BE65</f>
        <v>0.91753557473846514</v>
      </c>
      <c r="BJ60" s="9">
        <f>BF60/BE65</f>
        <v>0.79844816819884534</v>
      </c>
      <c r="BK60" s="9"/>
      <c r="BL60" s="9"/>
      <c r="BM60" s="9"/>
      <c r="BN60" s="9"/>
      <c r="BO60" s="9"/>
      <c r="BP60" s="9"/>
      <c r="BQ60" s="9"/>
      <c r="BR60" s="9"/>
    </row>
    <row r="61" spans="1:70" x14ac:dyDescent="0.2">
      <c r="A61" s="9"/>
      <c r="B61" s="9"/>
      <c r="C61" s="9"/>
      <c r="D61" s="9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9"/>
      <c r="Q61" s="9"/>
      <c r="R61" s="9"/>
      <c r="S61" s="9"/>
      <c r="T61" s="44"/>
      <c r="U61" s="9"/>
      <c r="V61" s="9"/>
      <c r="Y61" s="9"/>
      <c r="Z61" s="9"/>
      <c r="AA61" s="9"/>
      <c r="AB61" s="9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9"/>
      <c r="AO61" s="9"/>
      <c r="AP61" s="9"/>
      <c r="AQ61" s="9"/>
      <c r="AR61" s="44"/>
      <c r="AS61" s="9"/>
      <c r="AT61" s="9"/>
      <c r="AV61" s="9">
        <v>2</v>
      </c>
      <c r="AW61" s="11">
        <v>27.310539245605469</v>
      </c>
      <c r="AX61" s="11">
        <v>27.824148178100586</v>
      </c>
      <c r="AY61" s="11"/>
      <c r="AZ61" s="9">
        <v>2</v>
      </c>
      <c r="BA61" s="11">
        <v>17.752862930297852</v>
      </c>
      <c r="BB61" s="11">
        <v>17.541793823242188</v>
      </c>
      <c r="BC61" s="11"/>
      <c r="BD61" s="9">
        <v>2</v>
      </c>
      <c r="BE61" s="9">
        <f>POWER(2,(BA61-AW61))*100</f>
        <v>0.13269444436168754</v>
      </c>
      <c r="BF61" s="9">
        <f>POWER(2,(BB61-AX61))*100</f>
        <v>8.0297664382327522E-2</v>
      </c>
      <c r="BG61" s="9"/>
      <c r="BH61" s="9">
        <v>2</v>
      </c>
      <c r="BI61" s="9">
        <f>BE61/BE65</f>
        <v>1.1480799774377066</v>
      </c>
      <c r="BJ61" s="9">
        <f>BF61/BE65</f>
        <v>0.69474001836191657</v>
      </c>
      <c r="BK61" s="9"/>
      <c r="BL61" s="9"/>
      <c r="BM61" s="9"/>
      <c r="BN61" s="9"/>
      <c r="BO61" s="9"/>
      <c r="BP61" s="9"/>
      <c r="BQ61" s="9"/>
      <c r="BR61" s="9"/>
    </row>
    <row r="62" spans="1:70" x14ac:dyDescent="0.2">
      <c r="A62" s="9"/>
      <c r="B62" s="11" t="s">
        <v>57</v>
      </c>
      <c r="C62" s="9"/>
      <c r="D62" s="9"/>
      <c r="E62" s="9"/>
      <c r="F62" s="11" t="s">
        <v>53</v>
      </c>
      <c r="G62" s="9"/>
      <c r="H62" s="9"/>
      <c r="I62" s="9"/>
      <c r="J62" s="9" t="s">
        <v>277</v>
      </c>
      <c r="K62" s="9"/>
      <c r="L62" s="9"/>
      <c r="M62" s="9"/>
      <c r="N62" s="9" t="s">
        <v>51</v>
      </c>
      <c r="O62" s="9"/>
      <c r="P62" s="9"/>
      <c r="Q62" s="9"/>
      <c r="R62" s="9"/>
      <c r="S62" s="9"/>
      <c r="T62" s="44"/>
      <c r="U62" s="9"/>
      <c r="V62" s="9"/>
      <c r="Y62" s="9"/>
      <c r="Z62" s="11" t="s">
        <v>77</v>
      </c>
      <c r="AA62" s="9"/>
      <c r="AB62" s="9"/>
      <c r="AC62" s="9"/>
      <c r="AD62" s="11" t="s">
        <v>53</v>
      </c>
      <c r="AE62" s="9"/>
      <c r="AF62" s="9"/>
      <c r="AG62" s="9"/>
      <c r="AH62" s="9" t="s">
        <v>277</v>
      </c>
      <c r="AI62" s="9"/>
      <c r="AJ62" s="9"/>
      <c r="AK62" s="9"/>
      <c r="AL62" s="9" t="s">
        <v>51</v>
      </c>
      <c r="AM62" s="9"/>
      <c r="AN62" s="9"/>
      <c r="AO62" s="9"/>
      <c r="AP62" s="9"/>
      <c r="AQ62" s="9"/>
      <c r="AR62" s="44"/>
      <c r="AS62" s="9"/>
      <c r="AT62" s="9"/>
      <c r="AV62" s="9">
        <v>3</v>
      </c>
      <c r="AW62" s="11">
        <v>27.387527465820313</v>
      </c>
      <c r="AX62" s="11">
        <v>27.249267578125</v>
      </c>
      <c r="AY62" s="11"/>
      <c r="AZ62" s="9">
        <v>3</v>
      </c>
      <c r="BA62" s="11">
        <v>17.750381469726563</v>
      </c>
      <c r="BB62" s="11">
        <v>17.489887237548828</v>
      </c>
      <c r="BC62" s="11"/>
      <c r="BD62" s="9">
        <v>3</v>
      </c>
      <c r="BE62" s="9">
        <f>POWER(2,(BA62-AW62))*100</f>
        <v>0.12558274815338347</v>
      </c>
      <c r="BF62" s="9">
        <f>POWER(2,(BB62-AX62))*100</f>
        <v>0.11538086178324029</v>
      </c>
      <c r="BG62" s="9"/>
      <c r="BH62" s="9">
        <v>3</v>
      </c>
      <c r="BI62" s="9">
        <f>BE62/BE65</f>
        <v>1.0865491721229141</v>
      </c>
      <c r="BJ62" s="9">
        <f>BF62/BE65</f>
        <v>0.99828186349520065</v>
      </c>
      <c r="BK62" s="9"/>
      <c r="BL62" s="9"/>
      <c r="BM62" s="9"/>
      <c r="BN62" s="9"/>
      <c r="BO62" s="9"/>
      <c r="BP62" s="9"/>
      <c r="BQ62" s="9"/>
      <c r="BR62" s="9"/>
    </row>
    <row r="63" spans="1:70" x14ac:dyDescent="0.2">
      <c r="A63" s="9"/>
      <c r="B63" s="11" t="s">
        <v>257</v>
      </c>
      <c r="C63" s="11" t="s">
        <v>90</v>
      </c>
      <c r="D63" s="11"/>
      <c r="E63" s="9"/>
      <c r="F63" s="11" t="s">
        <v>257</v>
      </c>
      <c r="G63" s="11" t="s">
        <v>90</v>
      </c>
      <c r="H63" s="11"/>
      <c r="I63" s="9"/>
      <c r="J63" s="11" t="s">
        <v>257</v>
      </c>
      <c r="K63" s="11" t="s">
        <v>90</v>
      </c>
      <c r="L63" s="9"/>
      <c r="M63" s="9"/>
      <c r="N63" s="11" t="s">
        <v>257</v>
      </c>
      <c r="O63" s="11" t="s">
        <v>90</v>
      </c>
      <c r="P63" s="9"/>
      <c r="Q63" s="9"/>
      <c r="R63" s="9"/>
      <c r="S63" s="9"/>
      <c r="T63" s="44"/>
      <c r="U63" s="9"/>
      <c r="V63" s="9"/>
      <c r="Y63" s="9"/>
      <c r="Z63" s="11" t="s">
        <v>257</v>
      </c>
      <c r="AA63" s="11" t="s">
        <v>90</v>
      </c>
      <c r="AB63" s="11"/>
      <c r="AC63" s="9"/>
      <c r="AD63" s="11" t="s">
        <v>257</v>
      </c>
      <c r="AE63" s="11" t="s">
        <v>90</v>
      </c>
      <c r="AF63" s="11"/>
      <c r="AG63" s="9"/>
      <c r="AH63" s="11" t="s">
        <v>257</v>
      </c>
      <c r="AI63" s="11" t="s">
        <v>90</v>
      </c>
      <c r="AJ63" s="9"/>
      <c r="AK63" s="9"/>
      <c r="AL63" s="11" t="s">
        <v>257</v>
      </c>
      <c r="AM63" s="11" t="s">
        <v>90</v>
      </c>
      <c r="AN63" s="9"/>
      <c r="AO63" s="9"/>
      <c r="AP63" s="9"/>
      <c r="AQ63" s="9"/>
      <c r="AR63" s="44"/>
      <c r="AS63" s="9"/>
      <c r="AT63" s="9"/>
      <c r="AV63" s="9">
        <v>4</v>
      </c>
      <c r="AW63" s="11">
        <v>27.059259414672852</v>
      </c>
      <c r="AX63" s="11">
        <v>28.638101577758789</v>
      </c>
      <c r="AY63" s="11"/>
      <c r="AZ63" s="9">
        <v>4</v>
      </c>
      <c r="BA63" s="11">
        <v>17.340394973754883</v>
      </c>
      <c r="BB63" s="11">
        <v>17.571949005126953</v>
      </c>
      <c r="BC63" s="11"/>
      <c r="BD63" s="9">
        <v>4</v>
      </c>
      <c r="BE63" s="9">
        <f>POWER(2,(BA63-AW63))*100</f>
        <v>0.11866708642934783</v>
      </c>
      <c r="BF63" s="9">
        <f>POWER(2,(BB63-AX63))*100</f>
        <v>4.6639741967807735E-2</v>
      </c>
      <c r="BG63" s="9"/>
      <c r="BH63" s="9">
        <v>4</v>
      </c>
      <c r="BI63" s="9">
        <f>BE63/BE65</f>
        <v>1.0267144684599923</v>
      </c>
      <c r="BJ63" s="9">
        <f>BF63/BE65</f>
        <v>0.40352973452414848</v>
      </c>
      <c r="BK63" s="9"/>
      <c r="BL63" s="9"/>
      <c r="BM63" s="9"/>
      <c r="BN63" s="9"/>
      <c r="BO63" s="9"/>
      <c r="BP63" s="9"/>
      <c r="BQ63" s="9"/>
      <c r="BR63" s="9"/>
    </row>
    <row r="64" spans="1:70" x14ac:dyDescent="0.2">
      <c r="A64" s="9">
        <v>1</v>
      </c>
      <c r="B64" s="58">
        <v>25.964115142822266</v>
      </c>
      <c r="C64" s="58">
        <v>28.288463592529297</v>
      </c>
      <c r="D64" s="11"/>
      <c r="E64" s="9">
        <v>1</v>
      </c>
      <c r="F64" s="58">
        <v>21.284648895263672</v>
      </c>
      <c r="G64" s="58">
        <v>21.53422737121582</v>
      </c>
      <c r="H64" s="11"/>
      <c r="I64" s="9">
        <v>1</v>
      </c>
      <c r="J64" s="9">
        <f>POWER(2,(F64-B64))*100</f>
        <v>3.9024764935960974</v>
      </c>
      <c r="K64" s="9">
        <f>POWER(2,(G64-C64))*100</f>
        <v>0.92634401425588475</v>
      </c>
      <c r="L64" s="9"/>
      <c r="M64" s="9">
        <v>1</v>
      </c>
      <c r="N64" s="9">
        <f>J64/J69</f>
        <v>0.54386610806575886</v>
      </c>
      <c r="O64" s="9">
        <f>K64/J69</f>
        <v>0.12909933335667734</v>
      </c>
      <c r="P64" s="9"/>
      <c r="Q64" s="9"/>
      <c r="R64" s="9"/>
      <c r="S64" s="9"/>
      <c r="T64" s="44"/>
      <c r="U64" s="9"/>
      <c r="V64" s="9"/>
      <c r="Y64" s="9">
        <v>1</v>
      </c>
      <c r="Z64" s="58">
        <v>28.375843048095703</v>
      </c>
      <c r="AA64" s="58">
        <v>28.483833312988281</v>
      </c>
      <c r="AB64" s="11"/>
      <c r="AC64" s="9">
        <v>1</v>
      </c>
      <c r="AD64" s="58">
        <v>21.284648895263672</v>
      </c>
      <c r="AE64" s="58">
        <v>21.53422737121582</v>
      </c>
      <c r="AF64" s="11"/>
      <c r="AG64" s="9">
        <v>1</v>
      </c>
      <c r="AH64" s="9">
        <f>POWER(2,(AD64-Z64))*100</f>
        <v>0.73339484824562151</v>
      </c>
      <c r="AI64" s="9">
        <f>POWER(2,(AE64-AA64))*100</f>
        <v>0.80902166803610531</v>
      </c>
      <c r="AJ64" s="9"/>
      <c r="AK64" s="9">
        <v>1</v>
      </c>
      <c r="AL64" s="9">
        <f>AH64/AH69</f>
        <v>0.6410421084121235</v>
      </c>
      <c r="AM64" s="9">
        <f>AI64/AH69</f>
        <v>0.70714562158373362</v>
      </c>
      <c r="AN64" s="9"/>
      <c r="AO64" s="9"/>
      <c r="AP64" s="9"/>
      <c r="AQ64" s="9"/>
      <c r="AR64" s="44"/>
      <c r="AS64" s="9"/>
      <c r="AT64" s="9"/>
      <c r="AV64" s="9">
        <v>5</v>
      </c>
      <c r="AW64" s="11">
        <v>27.456018447875977</v>
      </c>
      <c r="AX64" s="11">
        <v>27.787410736083984</v>
      </c>
      <c r="AY64" s="11"/>
      <c r="AZ64" s="9">
        <v>5</v>
      </c>
      <c r="BA64" s="11">
        <v>17.414785385131836</v>
      </c>
      <c r="BB64" s="11">
        <v>17.485939025878906</v>
      </c>
      <c r="BC64" s="9"/>
      <c r="BD64" s="9">
        <v>5</v>
      </c>
      <c r="BE64" s="9">
        <f>POWER(2,(BA64-AW64))*100</f>
        <v>9.4904685572365977E-2</v>
      </c>
      <c r="BF64" s="9">
        <f>POWER(2,(BB64-AX64))*100</f>
        <v>7.9240647519690038E-2</v>
      </c>
      <c r="BG64" s="9"/>
      <c r="BH64" s="9">
        <v>5</v>
      </c>
      <c r="BI64" s="9">
        <f>BE64/BE65</f>
        <v>0.82112080724092262</v>
      </c>
      <c r="BJ64" s="9">
        <f>BF64/BE65</f>
        <v>0.68559464756929811</v>
      </c>
      <c r="BK64" s="9"/>
      <c r="BL64" s="9"/>
      <c r="BM64" s="9"/>
      <c r="BN64" s="9"/>
      <c r="BO64" s="9"/>
      <c r="BP64" s="9"/>
      <c r="BQ64" s="9"/>
      <c r="BR64" s="9"/>
    </row>
    <row r="65" spans="1:70" x14ac:dyDescent="0.2">
      <c r="A65" s="9">
        <v>2</v>
      </c>
      <c r="B65" s="58">
        <v>25.523744583129883</v>
      </c>
      <c r="C65" s="58">
        <v>26.418704986572266</v>
      </c>
      <c r="D65" s="11"/>
      <c r="E65" s="9">
        <v>2</v>
      </c>
      <c r="F65" s="58">
        <v>21.666818618774414</v>
      </c>
      <c r="G65" s="58">
        <v>21.662893295288086</v>
      </c>
      <c r="H65" s="11"/>
      <c r="I65" s="9">
        <v>2</v>
      </c>
      <c r="J65" s="9">
        <f t="shared" ref="J65:K68" si="14">POWER(2,(F65-B65))*100</f>
        <v>6.9015969590619743</v>
      </c>
      <c r="K65" s="9">
        <f t="shared" si="14"/>
        <v>3.7013318742831895</v>
      </c>
      <c r="L65" s="9"/>
      <c r="M65" s="9">
        <v>2</v>
      </c>
      <c r="N65" s="9">
        <f>J65/J69</f>
        <v>0.96183658856703447</v>
      </c>
      <c r="O65" s="9">
        <f>K65/J69</f>
        <v>0.51583371851937809</v>
      </c>
      <c r="P65" s="9"/>
      <c r="Q65" s="9"/>
      <c r="R65" s="9"/>
      <c r="S65" s="9"/>
      <c r="T65" s="44"/>
      <c r="U65" s="9"/>
      <c r="V65" s="9"/>
      <c r="Y65" s="9">
        <v>2</v>
      </c>
      <c r="Z65" s="58">
        <v>28.825105667114258</v>
      </c>
      <c r="AA65" s="58">
        <v>28.812639236450195</v>
      </c>
      <c r="AB65" s="11"/>
      <c r="AC65" s="9">
        <v>2</v>
      </c>
      <c r="AD65" s="58">
        <v>21.666818618774414</v>
      </c>
      <c r="AE65" s="58">
        <v>21.662893295288086</v>
      </c>
      <c r="AF65" s="11"/>
      <c r="AG65" s="9">
        <v>2</v>
      </c>
      <c r="AH65" s="9">
        <f t="shared" ref="AH65:AI68" si="15">POWER(2,(AD65-Z65))*100</f>
        <v>0.70006905471778802</v>
      </c>
      <c r="AI65" s="9">
        <f t="shared" si="15"/>
        <v>0.7042259272994128</v>
      </c>
      <c r="AJ65" s="9"/>
      <c r="AK65" s="9">
        <v>2</v>
      </c>
      <c r="AL65" s="9">
        <f>AH65/AH69</f>
        <v>0.61191286514201715</v>
      </c>
      <c r="AM65" s="9">
        <f>AI65/AH69</f>
        <v>0.61554628358025631</v>
      </c>
      <c r="AN65" s="9"/>
      <c r="AO65" s="9"/>
      <c r="AP65" s="9"/>
      <c r="AQ65" s="9"/>
      <c r="AR65" s="44"/>
      <c r="AS65" s="9"/>
      <c r="AT65" s="9"/>
      <c r="AV65" s="9" t="s">
        <v>39</v>
      </c>
      <c r="AW65" s="9">
        <f>AVERAGE(AW60:AW64)</f>
        <v>27.349285507202147</v>
      </c>
      <c r="AX65" s="9">
        <f>AVERAGE(AX60:AX64)</f>
        <v>27.818078231811523</v>
      </c>
      <c r="AY65" s="9"/>
      <c r="AZ65" s="9" t="s">
        <v>39</v>
      </c>
      <c r="BA65" s="9">
        <f>AVERAGE(BA60:BA64)</f>
        <v>17.58208885192871</v>
      </c>
      <c r="BB65" s="9">
        <f>AVERAGE(BB60:BB64)</f>
        <v>17.51988067626953</v>
      </c>
      <c r="BC65" s="9"/>
      <c r="BD65" s="9" t="s">
        <v>39</v>
      </c>
      <c r="BE65" s="9">
        <f>AVERAGE(BE60:BE64)</f>
        <v>0.11557944304353777</v>
      </c>
      <c r="BF65" s="9">
        <f>AVERAGE(BF60:BF64)</f>
        <v>8.2768622046524215E-2</v>
      </c>
      <c r="BG65" s="9"/>
      <c r="BH65" s="9" t="s">
        <v>39</v>
      </c>
      <c r="BI65" s="9">
        <f>AVERAGE(BI60:BI64)</f>
        <v>1.0000000000000002</v>
      </c>
      <c r="BJ65" s="9">
        <f>AVERAGE(BJ60:BJ64)</f>
        <v>0.71611888642988186</v>
      </c>
      <c r="BK65" s="9"/>
      <c r="BL65" s="9"/>
      <c r="BM65" s="9"/>
      <c r="BN65" s="9"/>
      <c r="BO65" s="9"/>
      <c r="BP65" s="9"/>
      <c r="BQ65" s="9"/>
      <c r="BR65" s="9"/>
    </row>
    <row r="66" spans="1:70" x14ac:dyDescent="0.2">
      <c r="A66" s="9">
        <v>3</v>
      </c>
      <c r="B66" s="58">
        <v>26.19036865234375</v>
      </c>
      <c r="C66" s="58">
        <v>24.409589767456055</v>
      </c>
      <c r="D66" s="11"/>
      <c r="E66" s="9">
        <v>3</v>
      </c>
      <c r="F66" s="58">
        <v>21.74467658996582</v>
      </c>
      <c r="G66" s="58">
        <v>21.667667388916016</v>
      </c>
      <c r="H66" s="11"/>
      <c r="I66" s="9">
        <v>3</v>
      </c>
      <c r="J66" s="9">
        <f t="shared" si="14"/>
        <v>4.5889501265619721</v>
      </c>
      <c r="K66" s="9">
        <f t="shared" si="14"/>
        <v>14.948551716430503</v>
      </c>
      <c r="L66" s="9"/>
      <c r="M66" s="9">
        <v>3</v>
      </c>
      <c r="N66" s="9">
        <f>J66/J69</f>
        <v>0.63953606114903139</v>
      </c>
      <c r="O66" s="9">
        <f>K66/J69</f>
        <v>2.0832952246031455</v>
      </c>
      <c r="P66" s="9"/>
      <c r="Q66" s="9"/>
      <c r="R66" s="9"/>
      <c r="S66" s="9"/>
      <c r="T66" s="44"/>
      <c r="U66" s="9"/>
      <c r="V66" s="9"/>
      <c r="Y66" s="9">
        <v>3</v>
      </c>
      <c r="Z66" s="58">
        <v>28.666444778442383</v>
      </c>
      <c r="AA66" s="58">
        <v>28.768270492553711</v>
      </c>
      <c r="AB66" s="11"/>
      <c r="AC66" s="9">
        <v>3</v>
      </c>
      <c r="AD66" s="58">
        <v>21.74467658996582</v>
      </c>
      <c r="AE66" s="58">
        <v>21.667667388916016</v>
      </c>
      <c r="AF66" s="11"/>
      <c r="AG66" s="9">
        <v>3</v>
      </c>
      <c r="AH66" s="9">
        <f t="shared" si="15"/>
        <v>0.82478385711911728</v>
      </c>
      <c r="AI66" s="9">
        <f t="shared" si="15"/>
        <v>0.72862736588043686</v>
      </c>
      <c r="AJ66" s="9"/>
      <c r="AK66" s="9">
        <v>3</v>
      </c>
      <c r="AL66" s="9">
        <f>AH66/AH69</f>
        <v>0.72092295714470089</v>
      </c>
      <c r="AM66" s="9">
        <f>AI66/AH69</f>
        <v>0.63687497122196424</v>
      </c>
      <c r="AN66" s="9"/>
      <c r="AO66" s="9"/>
      <c r="AP66" s="9"/>
      <c r="AQ66" s="9"/>
      <c r="AR66" s="44"/>
      <c r="AS66" s="9"/>
      <c r="AT66" s="9"/>
      <c r="AV66" s="9" t="s">
        <v>40</v>
      </c>
      <c r="AW66" s="9">
        <f>STDEVP(AW60:AW64)</f>
        <v>0.16263596131410632</v>
      </c>
      <c r="AX66" s="9">
        <f>STDEVP(AX60:AX64)</f>
        <v>0.45788985796681397</v>
      </c>
      <c r="AY66" s="9"/>
      <c r="AZ66" s="9" t="s">
        <v>40</v>
      </c>
      <c r="BA66" s="9">
        <f>STDEVP(BA60:BA64)</f>
        <v>0.17250093764333541</v>
      </c>
      <c r="BB66" s="9">
        <f>STDEVP(BB60:BB64)</f>
        <v>3.2692105358586278E-2</v>
      </c>
      <c r="BC66" s="9"/>
      <c r="BD66" s="9" t="s">
        <v>40</v>
      </c>
      <c r="BE66" s="9">
        <f>STDEVP(BE60:BE64)</f>
        <v>1.3570645886492892E-2</v>
      </c>
      <c r="BF66" s="9">
        <f>STDEVP(BF60:BF64)</f>
        <v>2.226186206524039E-2</v>
      </c>
      <c r="BG66" s="9"/>
      <c r="BH66" s="9" t="s">
        <v>40</v>
      </c>
      <c r="BI66" s="9">
        <f>STDEVP(BI60:BI64)</f>
        <v>0.11741401004485649</v>
      </c>
      <c r="BJ66" s="9">
        <f>STDEVP(BJ60:BJ64)</f>
        <v>0.19261091314356391</v>
      </c>
      <c r="BK66" s="9"/>
      <c r="BL66" s="9"/>
      <c r="BM66" s="9"/>
      <c r="BN66" s="9"/>
      <c r="BO66" s="9"/>
      <c r="BP66" s="9"/>
      <c r="BQ66" s="9"/>
      <c r="BR66" s="9"/>
    </row>
    <row r="67" spans="1:70" x14ac:dyDescent="0.2">
      <c r="A67" s="9">
        <v>4</v>
      </c>
      <c r="B67" s="58">
        <v>25.126239776611328</v>
      </c>
      <c r="C67" s="58">
        <v>27.287284851074219</v>
      </c>
      <c r="D67" s="11"/>
      <c r="E67" s="9">
        <v>4</v>
      </c>
      <c r="F67" s="58">
        <v>21.739170074462891</v>
      </c>
      <c r="G67" s="58">
        <v>22.162805557250977</v>
      </c>
      <c r="H67" s="11"/>
      <c r="I67" s="9">
        <v>4</v>
      </c>
      <c r="J67" s="9">
        <f t="shared" si="14"/>
        <v>9.5585149169776074</v>
      </c>
      <c r="K67" s="9">
        <f t="shared" si="14"/>
        <v>2.8666721048684645</v>
      </c>
      <c r="L67" s="9"/>
      <c r="M67" s="9">
        <v>4</v>
      </c>
      <c r="N67" s="9">
        <f>J67/J69</f>
        <v>1.3321162383209366</v>
      </c>
      <c r="O67" s="9">
        <f>K67/J69</f>
        <v>0.39951190054159819</v>
      </c>
      <c r="P67" s="9"/>
      <c r="Q67" s="9"/>
      <c r="R67" s="9"/>
      <c r="S67" s="9"/>
      <c r="T67" s="44"/>
      <c r="U67" s="9"/>
      <c r="V67" s="9"/>
      <c r="Y67" s="9">
        <v>4</v>
      </c>
      <c r="Z67" s="58">
        <v>28.331031799316406</v>
      </c>
      <c r="AA67" s="58">
        <v>30.876476287841797</v>
      </c>
      <c r="AB67" s="11"/>
      <c r="AC67" s="9">
        <v>4</v>
      </c>
      <c r="AD67" s="58">
        <v>21.739170074462891</v>
      </c>
      <c r="AE67" s="58">
        <v>22.162805557250977</v>
      </c>
      <c r="AF67" s="11"/>
      <c r="AG67" s="9">
        <v>4</v>
      </c>
      <c r="AH67" s="9">
        <f t="shared" si="15"/>
        <v>1.0366971235947586</v>
      </c>
      <c r="AI67" s="9">
        <f t="shared" si="15"/>
        <v>0.2381901170041158</v>
      </c>
      <c r="AJ67" s="9"/>
      <c r="AK67" s="9">
        <v>4</v>
      </c>
      <c r="AL67" s="9">
        <f>AH67/AH69</f>
        <v>0.90615104739786456</v>
      </c>
      <c r="AM67" s="9">
        <f>AI67/AH69</f>
        <v>0.20819602860928654</v>
      </c>
      <c r="AN67" s="9"/>
      <c r="AO67" s="9"/>
      <c r="AP67" s="9"/>
      <c r="AQ67" s="9"/>
      <c r="AR67" s="44"/>
      <c r="AS67" s="9"/>
      <c r="AT67" s="9"/>
      <c r="AV67" s="9" t="s">
        <v>41</v>
      </c>
      <c r="AW67" s="9">
        <f>AW66/SQRT(5)</f>
        <v>7.2733013016873543E-2</v>
      </c>
      <c r="AX67" s="9">
        <f>AX66/SQRT(5)</f>
        <v>0.20477456972430394</v>
      </c>
      <c r="AY67" s="9"/>
      <c r="AZ67" s="9" t="s">
        <v>41</v>
      </c>
      <c r="BA67" s="9">
        <f>BA66/SQRT(5)</f>
        <v>7.7144764550590064E-2</v>
      </c>
      <c r="BB67" s="9">
        <f>BB66/SQRT(5)</f>
        <v>1.462035398187681E-2</v>
      </c>
      <c r="BC67" s="9"/>
      <c r="BD67" s="9" t="s">
        <v>41</v>
      </c>
      <c r="BE67" s="9">
        <f>BE66/SQRT(5)</f>
        <v>6.0689773401551997E-3</v>
      </c>
      <c r="BF67" s="9">
        <f>BF66/SQRT(5)</f>
        <v>9.9558073767202736E-3</v>
      </c>
      <c r="BG67" s="9"/>
      <c r="BH67" s="9" t="s">
        <v>41</v>
      </c>
      <c r="BI67" s="9">
        <f>BI66/SQRT(5)</f>
        <v>5.2509141594228446E-2</v>
      </c>
      <c r="BJ67" s="9">
        <f>BJ66/SQRT(5)</f>
        <v>8.613821899946332E-2</v>
      </c>
      <c r="BK67" s="9"/>
      <c r="BL67" s="9"/>
      <c r="BM67" s="9"/>
      <c r="BN67" s="9"/>
      <c r="BO67" s="9"/>
      <c r="BP67" s="9"/>
      <c r="BQ67" s="9"/>
      <c r="BR67" s="9"/>
    </row>
    <row r="68" spans="1:70" x14ac:dyDescent="0.2">
      <c r="A68" s="9">
        <v>5</v>
      </c>
      <c r="B68" s="58">
        <v>24.998514175415039</v>
      </c>
      <c r="C68" s="58">
        <v>24.991003036499023</v>
      </c>
      <c r="D68" s="11"/>
      <c r="E68" s="9">
        <v>5</v>
      </c>
      <c r="F68" s="58">
        <v>21.804304122924805</v>
      </c>
      <c r="G68" s="58">
        <v>21.46287727355957</v>
      </c>
      <c r="H68" s="11"/>
      <c r="I68" s="9">
        <v>5</v>
      </c>
      <c r="J68" s="9">
        <f t="shared" si="14"/>
        <v>10.925641895453527</v>
      </c>
      <c r="K68" s="9">
        <f t="shared" si="14"/>
        <v>8.6681878988930894</v>
      </c>
      <c r="L68" s="9"/>
      <c r="M68" s="9">
        <v>5</v>
      </c>
      <c r="N68" s="9">
        <f>J68/J69</f>
        <v>1.5226450038972383</v>
      </c>
      <c r="O68" s="9">
        <f>K68/J69</f>
        <v>1.2080363902998108</v>
      </c>
      <c r="P68" s="9"/>
      <c r="Q68" s="9"/>
      <c r="R68" s="9"/>
      <c r="S68" s="9"/>
      <c r="T68" s="44"/>
      <c r="U68" s="9"/>
      <c r="V68" s="9"/>
      <c r="Y68" s="9">
        <v>5</v>
      </c>
      <c r="Z68" s="58">
        <v>27.169944763183594</v>
      </c>
      <c r="AA68" s="58">
        <v>29.067159652709961</v>
      </c>
      <c r="AB68" s="11"/>
      <c r="AC68" s="9">
        <v>5</v>
      </c>
      <c r="AD68" s="58">
        <v>21.804304122924805</v>
      </c>
      <c r="AE68" s="58">
        <v>21.46287727355957</v>
      </c>
      <c r="AF68" s="11"/>
      <c r="AG68" s="9">
        <v>5</v>
      </c>
      <c r="AH68" s="9">
        <f t="shared" si="15"/>
        <v>2.4253879823044668</v>
      </c>
      <c r="AI68" s="9">
        <f t="shared" si="15"/>
        <v>0.51390507719380329</v>
      </c>
      <c r="AJ68" s="9"/>
      <c r="AK68" s="9">
        <v>5</v>
      </c>
      <c r="AL68" s="9">
        <f>AH68/AH69</f>
        <v>2.1199710219032943</v>
      </c>
      <c r="AM68" s="9">
        <f>AI68/AH69</f>
        <v>0.44919158485509247</v>
      </c>
      <c r="AN68" s="9"/>
      <c r="AO68" s="9"/>
      <c r="AP68" s="9"/>
      <c r="AQ68" s="9"/>
      <c r="AR68" s="44"/>
      <c r="AS68" s="9"/>
      <c r="AT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>
        <f>TTEST(BI60:BI64,BJ60:BJ64,2,2)</f>
        <v>3.5980281430577271E-2</v>
      </c>
      <c r="BK68" s="9"/>
      <c r="BL68" s="9"/>
      <c r="BM68" s="9"/>
      <c r="BN68" s="9"/>
      <c r="BO68" s="9"/>
      <c r="BP68" s="9"/>
      <c r="BQ68" s="9"/>
      <c r="BR68" s="9"/>
    </row>
    <row r="69" spans="1:70" x14ac:dyDescent="0.4">
      <c r="A69" s="9" t="s">
        <v>39</v>
      </c>
      <c r="B69" s="9">
        <f>AVERAGE(B64:B68)</f>
        <v>25.560596466064453</v>
      </c>
      <c r="C69" s="9">
        <f>AVERAGE(C64:C68)</f>
        <v>26.27900924682617</v>
      </c>
      <c r="D69" s="9"/>
      <c r="E69" s="9" t="s">
        <v>39</v>
      </c>
      <c r="F69" s="9">
        <f>AVERAGE(F64:F68)</f>
        <v>21.64792366027832</v>
      </c>
      <c r="G69" s="9">
        <f>AVERAGE(G64:G68)</f>
        <v>21.698094177246094</v>
      </c>
      <c r="H69" s="9"/>
      <c r="I69" s="9" t="s">
        <v>39</v>
      </c>
      <c r="J69" s="9">
        <f>AVERAGE(J64:J68)</f>
        <v>7.175436078330236</v>
      </c>
      <c r="K69" s="9">
        <f>AVERAGE(K64:K68)</f>
        <v>6.2222175217462263</v>
      </c>
      <c r="L69" s="9"/>
      <c r="M69" s="9" t="s">
        <v>39</v>
      </c>
      <c r="N69" s="9">
        <f>AVERAGE(N64:N68)</f>
        <v>1</v>
      </c>
      <c r="O69" s="9">
        <f>AVERAGE(O64:O68)</f>
        <v>0.867155313464122</v>
      </c>
      <c r="P69" s="9"/>
      <c r="Q69" s="9"/>
      <c r="R69" s="9"/>
      <c r="S69" s="9"/>
      <c r="T69" s="44"/>
      <c r="U69" s="9"/>
      <c r="V69" s="9"/>
      <c r="Y69" s="9" t="s">
        <v>39</v>
      </c>
      <c r="Z69" s="9">
        <f>AVERAGE(Z64:Z68)</f>
        <v>28.273674011230469</v>
      </c>
      <c r="AA69" s="9">
        <f>AVERAGE(AA64:AA68)</f>
        <v>29.201675796508788</v>
      </c>
      <c r="AB69" s="9"/>
      <c r="AC69" s="9" t="s">
        <v>39</v>
      </c>
      <c r="AD69" s="9">
        <f>AVERAGE(AD64:AD68)</f>
        <v>21.64792366027832</v>
      </c>
      <c r="AE69" s="9">
        <f>AVERAGE(AE64:AE68)</f>
        <v>21.698094177246094</v>
      </c>
      <c r="AF69" s="9"/>
      <c r="AG69" s="9" t="s">
        <v>39</v>
      </c>
      <c r="AH69" s="9">
        <f>AVERAGE(AH64:AH68)</f>
        <v>1.1440665731963504</v>
      </c>
      <c r="AI69" s="9">
        <f>AVERAGE(AI64:AI68)</f>
        <v>0.59879403108277474</v>
      </c>
      <c r="AJ69" s="9"/>
      <c r="AK69" s="9" t="s">
        <v>39</v>
      </c>
      <c r="AL69" s="9">
        <f>AVERAGE(AL64:AL68)</f>
        <v>1</v>
      </c>
      <c r="AM69" s="9">
        <f>AVERAGE(AM64:AM68)</f>
        <v>0.52339089797006666</v>
      </c>
      <c r="AN69" s="9"/>
      <c r="AO69" s="9"/>
      <c r="AP69" s="9"/>
      <c r="AQ69" s="9"/>
      <c r="AR69" s="44"/>
      <c r="AS69" s="9"/>
      <c r="AT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</row>
    <row r="70" spans="1:70" x14ac:dyDescent="0.4">
      <c r="A70" s="9" t="s">
        <v>40</v>
      </c>
      <c r="B70" s="9">
        <f>STDEVP(B64:B68)</f>
        <v>0.46160602801817385</v>
      </c>
      <c r="C70" s="9">
        <f>STDEVP(C64:C68)</f>
        <v>1.4302258946739768</v>
      </c>
      <c r="D70" s="9"/>
      <c r="E70" s="9" t="s">
        <v>40</v>
      </c>
      <c r="F70" s="9">
        <f>STDEVP(F64:F68)</f>
        <v>0.18679799835929831</v>
      </c>
      <c r="G70" s="9">
        <f>STDEVP(G64:G68)</f>
        <v>0.24507177729929902</v>
      </c>
      <c r="H70" s="9"/>
      <c r="I70" s="9" t="s">
        <v>40</v>
      </c>
      <c r="J70" s="9">
        <f>STDEVP(J64:J68)</f>
        <v>2.7283793837087069</v>
      </c>
      <c r="K70" s="9">
        <f>STDEVP(K64:K68)</f>
        <v>5.0555416181226018</v>
      </c>
      <c r="L70" s="9"/>
      <c r="M70" s="9" t="s">
        <v>40</v>
      </c>
      <c r="N70" s="9">
        <f>STDEVP(N64:N68)</f>
        <v>0.38023882505878531</v>
      </c>
      <c r="O70" s="9">
        <f>STDEVP(O64:O68)</f>
        <v>0.70456228205980409</v>
      </c>
      <c r="P70" s="9"/>
      <c r="Q70" s="9"/>
      <c r="R70" s="9"/>
      <c r="S70" s="9"/>
      <c r="T70" s="44"/>
      <c r="U70" s="9"/>
      <c r="V70" s="9"/>
      <c r="Y70" s="9" t="s">
        <v>40</v>
      </c>
      <c r="Z70" s="9">
        <f>STDEVP(Z64:Z68)</f>
        <v>0.58142797105560273</v>
      </c>
      <c r="AA70" s="9">
        <f>STDEVP(AA64:AA68)</f>
        <v>0.8576174802809583</v>
      </c>
      <c r="AB70" s="9"/>
      <c r="AC70" s="9" t="s">
        <v>40</v>
      </c>
      <c r="AD70" s="9">
        <f>STDEVP(AD64:AD68)</f>
        <v>0.18679799835929831</v>
      </c>
      <c r="AE70" s="9">
        <f>STDEVP(AE64:AE68)</f>
        <v>0.24507177729929902</v>
      </c>
      <c r="AF70" s="9"/>
      <c r="AG70" s="9" t="s">
        <v>40</v>
      </c>
      <c r="AH70" s="9">
        <f>STDEVP(AH64:AH68)</f>
        <v>0.65131240845255545</v>
      </c>
      <c r="AI70" s="9">
        <f>STDEVP(AI64:AI68)</f>
        <v>0.20465070546895864</v>
      </c>
      <c r="AJ70" s="9"/>
      <c r="AK70" s="9" t="s">
        <v>40</v>
      </c>
      <c r="AL70" s="9">
        <f>STDEVP(AL64:AL68)</f>
        <v>0.569295899130141</v>
      </c>
      <c r="AM70" s="9">
        <f>STDEVP(AM64:AM68)</f>
        <v>0.17888006717755497</v>
      </c>
      <c r="AN70" s="9"/>
      <c r="AO70" s="9"/>
      <c r="AP70" s="9"/>
      <c r="AQ70" s="9"/>
      <c r="AR70" s="44"/>
      <c r="AS70" s="9"/>
      <c r="AT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</row>
    <row r="71" spans="1:70" x14ac:dyDescent="0.4">
      <c r="A71" s="9" t="s">
        <v>41</v>
      </c>
      <c r="B71" s="9">
        <f>B70/SQRT(5)</f>
        <v>0.20643649149446183</v>
      </c>
      <c r="C71" s="9">
        <f>C70/SQRT(5)</f>
        <v>0.63961646473429323</v>
      </c>
      <c r="D71" s="9"/>
      <c r="E71" s="9" t="s">
        <v>41</v>
      </c>
      <c r="F71" s="9">
        <f>F70/SQRT(5)</f>
        <v>8.353860447845704E-2</v>
      </c>
      <c r="G71" s="9">
        <f>G70/SQRT(5)</f>
        <v>0.10959943068158448</v>
      </c>
      <c r="H71" s="9"/>
      <c r="I71" s="9" t="s">
        <v>41</v>
      </c>
      <c r="J71" s="9">
        <f>J70/SQRT(5)</f>
        <v>1.2201683540763302</v>
      </c>
      <c r="K71" s="9">
        <f>K70/SQRT(5)</f>
        <v>2.260906944240284</v>
      </c>
      <c r="L71" s="9"/>
      <c r="M71" s="9" t="s">
        <v>41</v>
      </c>
      <c r="N71" s="9">
        <f>N70/SQRT(5)</f>
        <v>0.17004797210321887</v>
      </c>
      <c r="O71" s="9">
        <f>O70/SQRT(5)</f>
        <v>0.31508983141362046</v>
      </c>
      <c r="P71" s="9"/>
      <c r="Q71" s="9"/>
      <c r="R71" s="9"/>
      <c r="S71" s="9"/>
      <c r="T71" s="44"/>
      <c r="U71" s="9"/>
      <c r="V71" s="9"/>
      <c r="Y71" s="9" t="s">
        <v>41</v>
      </c>
      <c r="Z71" s="9">
        <f>Z70/SQRT(5)</f>
        <v>0.26002249346002154</v>
      </c>
      <c r="AA71" s="9">
        <f>AA70/SQRT(5)</f>
        <v>0.38353819692006164</v>
      </c>
      <c r="AB71" s="9"/>
      <c r="AC71" s="9" t="s">
        <v>41</v>
      </c>
      <c r="AD71" s="9">
        <f>AD70/SQRT(5)</f>
        <v>8.353860447845704E-2</v>
      </c>
      <c r="AE71" s="9">
        <f>AE70/SQRT(5)</f>
        <v>0.10959943068158448</v>
      </c>
      <c r="AF71" s="9"/>
      <c r="AG71" s="9" t="s">
        <v>41</v>
      </c>
      <c r="AH71" s="9">
        <f>AH70/SQRT(5)</f>
        <v>0.29127576397780452</v>
      </c>
      <c r="AI71" s="9">
        <f>AI70/SQRT(5)</f>
        <v>9.1522577814375894E-2</v>
      </c>
      <c r="AJ71" s="9"/>
      <c r="AK71" s="9" t="s">
        <v>41</v>
      </c>
      <c r="AL71" s="9">
        <f>AL70/SQRT(5)</f>
        <v>0.25459686595337172</v>
      </c>
      <c r="AM71" s="9">
        <f>AM70/SQRT(5)</f>
        <v>7.9997598005748363E-2</v>
      </c>
      <c r="AN71" s="9"/>
      <c r="AO71" s="9"/>
      <c r="AP71" s="9"/>
      <c r="AQ71" s="9"/>
      <c r="AR71" s="44"/>
      <c r="AS71" s="9"/>
      <c r="AT71" s="9"/>
      <c r="AV71" s="44"/>
      <c r="AW71" s="9"/>
      <c r="AX71" s="9"/>
      <c r="AY71" s="9"/>
      <c r="AZ71" s="44"/>
      <c r="BA71" s="9"/>
      <c r="BB71" s="9"/>
      <c r="BC71" s="9"/>
      <c r="BD71" s="44"/>
      <c r="BE71" s="9"/>
      <c r="BF71" s="9"/>
      <c r="BG71" s="9"/>
      <c r="BH71" s="44"/>
      <c r="BI71" s="9"/>
      <c r="BJ71" s="9"/>
      <c r="BK71" s="9"/>
      <c r="BL71" s="9"/>
      <c r="BM71" s="9"/>
      <c r="BN71" s="9"/>
      <c r="BO71" s="9"/>
      <c r="BP71" s="9"/>
      <c r="BQ71" s="9"/>
      <c r="BR71" s="9"/>
    </row>
    <row r="72" spans="1:70" x14ac:dyDescent="0.2">
      <c r="A72" s="9"/>
      <c r="B72" s="9"/>
      <c r="C72" s="9">
        <f>TTEST(B64:B68,C64:C68,2,2)</f>
        <v>0.3670398412502745</v>
      </c>
      <c r="D72" s="9"/>
      <c r="E72" s="9"/>
      <c r="F72" s="9"/>
      <c r="G72" s="9">
        <f>TTEST(F64:F68,G64:G68,2,2)</f>
        <v>0.7530590323618086</v>
      </c>
      <c r="H72" s="9"/>
      <c r="I72" s="9"/>
      <c r="J72" s="9"/>
      <c r="K72" s="9"/>
      <c r="L72" s="9"/>
      <c r="M72" s="9"/>
      <c r="N72" s="9"/>
      <c r="O72" s="9">
        <f>TTEST(N64:N68,O64:O68,2,2)</f>
        <v>0.74852562148469659</v>
      </c>
      <c r="P72" s="9"/>
      <c r="Q72" s="9"/>
      <c r="R72" s="9"/>
      <c r="S72" s="9"/>
      <c r="T72" s="44"/>
      <c r="U72" s="9"/>
      <c r="V72" s="9"/>
      <c r="Y72" s="9"/>
      <c r="Z72" s="9"/>
      <c r="AA72" s="9">
        <f>TTEST(Z64:Z68,AA64:AA68,2,2)</f>
        <v>0.11102165776711431</v>
      </c>
      <c r="AB72" s="9"/>
      <c r="AC72" s="9"/>
      <c r="AD72" s="9"/>
      <c r="AE72" s="9">
        <f>TTEST(AD64:AD68,AE64:AE68,2,2)</f>
        <v>0.7530590323618086</v>
      </c>
      <c r="AF72" s="9"/>
      <c r="AG72" s="9"/>
      <c r="AH72" s="9"/>
      <c r="AI72" s="9"/>
      <c r="AJ72" s="9"/>
      <c r="AK72" s="9"/>
      <c r="AL72" s="9"/>
      <c r="AM72" s="9">
        <f>TTEST(AL64:AL68,AM64:AM68,2,2)</f>
        <v>0.14884757978839536</v>
      </c>
      <c r="AN72" s="9"/>
      <c r="AO72" s="9"/>
      <c r="AP72" s="9"/>
      <c r="AQ72" s="9"/>
      <c r="AR72" s="44"/>
      <c r="AS72" s="9"/>
      <c r="AT72" s="9"/>
      <c r="AV72" s="44"/>
      <c r="AW72" s="11" t="s">
        <v>134</v>
      </c>
      <c r="AX72" s="9"/>
      <c r="AY72" s="9"/>
      <c r="AZ72" s="44"/>
      <c r="BA72" s="11" t="s">
        <v>45</v>
      </c>
      <c r="BB72" s="9"/>
      <c r="BC72" s="9"/>
      <c r="BD72" s="44"/>
      <c r="BE72" s="9" t="s">
        <v>50</v>
      </c>
      <c r="BF72" s="9"/>
      <c r="BG72" s="9"/>
      <c r="BH72" s="9"/>
      <c r="BI72" s="9" t="s">
        <v>51</v>
      </c>
      <c r="BJ72" s="9"/>
      <c r="BK72" s="9"/>
      <c r="BL72" s="9"/>
      <c r="BM72" s="9"/>
      <c r="BN72" s="9"/>
      <c r="BO72" s="9"/>
      <c r="BP72" s="9"/>
      <c r="BQ72" s="9"/>
      <c r="BR72" s="9"/>
    </row>
    <row r="73" spans="1:70" x14ac:dyDescent="0.2">
      <c r="A73" s="9"/>
      <c r="B73" s="9"/>
      <c r="C73" s="9"/>
      <c r="D73" s="9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9"/>
      <c r="Q73" s="9"/>
      <c r="R73" s="9"/>
      <c r="S73" s="9"/>
      <c r="T73" s="44"/>
      <c r="U73" s="9"/>
      <c r="V73" s="9"/>
      <c r="Y73" s="9"/>
      <c r="Z73" s="9"/>
      <c r="AA73" s="9"/>
      <c r="AB73" s="9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9"/>
      <c r="AO73" s="9"/>
      <c r="AP73" s="9"/>
      <c r="AQ73" s="9"/>
      <c r="AR73" s="44"/>
      <c r="AS73" s="9"/>
      <c r="AT73" s="9"/>
      <c r="AV73" s="44"/>
      <c r="AW73" s="11" t="s">
        <v>257</v>
      </c>
      <c r="AX73" s="11" t="s">
        <v>90</v>
      </c>
      <c r="AY73" s="11"/>
      <c r="AZ73" s="44"/>
      <c r="BA73" s="11" t="s">
        <v>257</v>
      </c>
      <c r="BB73" s="11" t="s">
        <v>90</v>
      </c>
      <c r="BC73" s="11"/>
      <c r="BD73" s="44"/>
      <c r="BE73" s="11" t="s">
        <v>257</v>
      </c>
      <c r="BF73" s="11" t="s">
        <v>90</v>
      </c>
      <c r="BG73" s="9"/>
      <c r="BH73" s="44"/>
      <c r="BI73" s="11" t="s">
        <v>257</v>
      </c>
      <c r="BJ73" s="11" t="s">
        <v>90</v>
      </c>
      <c r="BK73" s="9"/>
      <c r="BL73" s="9"/>
      <c r="BM73" s="9"/>
      <c r="BN73" s="9"/>
      <c r="BO73" s="9"/>
      <c r="BP73" s="9"/>
      <c r="BQ73" s="9"/>
      <c r="BR73" s="9"/>
    </row>
    <row r="74" spans="1:70" x14ac:dyDescent="0.2">
      <c r="A74" s="9"/>
      <c r="B74" s="9"/>
      <c r="C74" s="9"/>
      <c r="D74" s="9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9"/>
      <c r="Q74" s="9"/>
      <c r="R74" s="9"/>
      <c r="S74" s="9"/>
      <c r="T74" s="44"/>
      <c r="U74" s="9"/>
      <c r="V74" s="9"/>
      <c r="Y74" s="9"/>
      <c r="Z74" s="9"/>
      <c r="AA74" s="9"/>
      <c r="AB74" s="9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9"/>
      <c r="AO74" s="9"/>
      <c r="AP74" s="9"/>
      <c r="AQ74" s="9"/>
      <c r="AR74" s="44"/>
      <c r="AS74" s="9"/>
      <c r="AT74" s="9"/>
      <c r="AV74" s="9">
        <v>1</v>
      </c>
      <c r="AW74" s="11">
        <v>26.718162536621094</v>
      </c>
      <c r="AX74" s="11">
        <v>26.697515487670898</v>
      </c>
      <c r="AY74" s="11"/>
      <c r="AZ74" s="9">
        <v>1</v>
      </c>
      <c r="BA74" s="11">
        <v>17.652019500732422</v>
      </c>
      <c r="BB74" s="11">
        <v>17.509834289550781</v>
      </c>
      <c r="BC74" s="11"/>
      <c r="BD74" s="9">
        <v>1</v>
      </c>
      <c r="BE74" s="9">
        <f>POWER(2,(BA74-AW74))*100</f>
        <v>0.18656020109848395</v>
      </c>
      <c r="BF74" s="9">
        <f>POWER(2,(BB74-AX74))*100</f>
        <v>0.17148746037908083</v>
      </c>
      <c r="BG74" s="9"/>
      <c r="BH74" s="9">
        <v>1</v>
      </c>
      <c r="BI74" s="9">
        <f>BE74/BE79</f>
        <v>0.75260372891416516</v>
      </c>
      <c r="BJ74" s="9">
        <f>BF74/BE79</f>
        <v>0.69179868687633606</v>
      </c>
      <c r="BK74" s="9"/>
      <c r="BL74" s="9"/>
      <c r="BM74" s="9"/>
      <c r="BN74" s="9"/>
      <c r="BO74" s="9"/>
      <c r="BP74" s="9"/>
      <c r="BQ74" s="9"/>
      <c r="BR74" s="9"/>
    </row>
    <row r="75" spans="1:70" x14ac:dyDescent="0.2">
      <c r="A75" s="9"/>
      <c r="B75" s="9"/>
      <c r="C75" s="9"/>
      <c r="D75" s="9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9"/>
      <c r="Q75" s="9"/>
      <c r="R75" s="9"/>
      <c r="S75" s="9"/>
      <c r="T75" s="44"/>
      <c r="U75" s="9"/>
      <c r="V75" s="9"/>
      <c r="Y75" s="9"/>
      <c r="Z75" s="9"/>
      <c r="AA75" s="9"/>
      <c r="AB75" s="9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9"/>
      <c r="AO75" s="9"/>
      <c r="AP75" s="9"/>
      <c r="AQ75" s="9"/>
      <c r="AR75" s="44"/>
      <c r="AS75" s="9"/>
      <c r="AT75" s="9"/>
      <c r="AV75" s="9">
        <v>2</v>
      </c>
      <c r="AW75" s="11">
        <v>26.679983139038086</v>
      </c>
      <c r="AX75" s="11">
        <v>26.581306457519531</v>
      </c>
      <c r="AY75" s="11"/>
      <c r="AZ75" s="9">
        <v>2</v>
      </c>
      <c r="BA75" s="11">
        <v>17.752862930297852</v>
      </c>
      <c r="BB75" s="11">
        <v>17.541793823242188</v>
      </c>
      <c r="BC75" s="11"/>
      <c r="BD75" s="9">
        <v>2</v>
      </c>
      <c r="BE75" s="9">
        <f>POWER(2,(BA75-AW75))*100</f>
        <v>0.20543244842337757</v>
      </c>
      <c r="BF75" s="9">
        <f>POWER(2,(BB75-AX75))*100</f>
        <v>0.19003585576046145</v>
      </c>
      <c r="BG75" s="9"/>
      <c r="BH75" s="9">
        <v>2</v>
      </c>
      <c r="BI75" s="9">
        <f>BE75/BE79</f>
        <v>0.82873638542972849</v>
      </c>
      <c r="BJ75" s="9">
        <f>BF75/BE79</f>
        <v>0.76662489014587554</v>
      </c>
      <c r="BK75" s="9"/>
      <c r="BL75" s="9"/>
      <c r="BM75" s="9"/>
      <c r="BN75" s="9"/>
      <c r="BO75" s="9"/>
      <c r="BP75" s="9"/>
      <c r="BQ75" s="9"/>
      <c r="BR75" s="9"/>
    </row>
    <row r="76" spans="1:70" x14ac:dyDescent="0.2">
      <c r="A76" s="9"/>
      <c r="B76" s="9"/>
      <c r="C76" s="9"/>
      <c r="D76" s="9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9"/>
      <c r="Q76" s="9"/>
      <c r="R76" s="9"/>
      <c r="S76" s="9"/>
      <c r="T76" s="44"/>
      <c r="U76" s="9"/>
      <c r="V76" s="9"/>
      <c r="Y76" s="9"/>
      <c r="Z76" s="9"/>
      <c r="AA76" s="9"/>
      <c r="AB76" s="9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9"/>
      <c r="AO76" s="9"/>
      <c r="AP76" s="9"/>
      <c r="AQ76" s="9"/>
      <c r="AR76" s="44"/>
      <c r="AS76" s="9"/>
      <c r="AT76" s="9"/>
      <c r="AV76" s="9">
        <v>3</v>
      </c>
      <c r="AW76" s="11">
        <v>26.368072509765625</v>
      </c>
      <c r="AX76" s="11">
        <v>25.606801986694336</v>
      </c>
      <c r="AY76" s="11"/>
      <c r="AZ76" s="9">
        <v>3</v>
      </c>
      <c r="BA76" s="11">
        <v>17.750381469726563</v>
      </c>
      <c r="BB76" s="11">
        <v>17.489887237548828</v>
      </c>
      <c r="BC76" s="11"/>
      <c r="BD76" s="9">
        <v>3</v>
      </c>
      <c r="BE76" s="9">
        <f>POWER(2,(BA76-AW76))*100</f>
        <v>0.2545754403063562</v>
      </c>
      <c r="BF76" s="9">
        <f>POWER(2,(BB76-AX76))*100</f>
        <v>0.36021781557695165</v>
      </c>
      <c r="BG76" s="9"/>
      <c r="BH76" s="9">
        <v>3</v>
      </c>
      <c r="BI76" s="9">
        <f>BE76/BE79</f>
        <v>1.0269844507907002</v>
      </c>
      <c r="BJ76" s="9">
        <f>BF76/BE79</f>
        <v>1.4531570486537813</v>
      </c>
      <c r="BK76" s="9"/>
      <c r="BL76" s="9"/>
      <c r="BM76" s="9"/>
      <c r="BN76" s="9"/>
      <c r="BO76" s="9"/>
      <c r="BP76" s="9"/>
      <c r="BQ76" s="9"/>
      <c r="BR76" s="9"/>
    </row>
    <row r="77" spans="1:70" x14ac:dyDescent="0.2">
      <c r="A77" s="9"/>
      <c r="B77" s="9"/>
      <c r="C77" s="9"/>
      <c r="D77" s="9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9"/>
      <c r="Q77" s="9"/>
      <c r="R77" s="9"/>
      <c r="S77" s="9"/>
      <c r="T77" s="44"/>
      <c r="U77" s="9"/>
      <c r="V77" s="9"/>
      <c r="Y77" s="9"/>
      <c r="Z77" s="9"/>
      <c r="AA77" s="9"/>
      <c r="AB77" s="9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9"/>
      <c r="AO77" s="9"/>
      <c r="AP77" s="9"/>
      <c r="AQ77" s="9"/>
      <c r="AR77" s="44"/>
      <c r="AS77" s="9"/>
      <c r="AT77" s="9"/>
      <c r="AV77" s="9">
        <v>4</v>
      </c>
      <c r="AW77" s="11">
        <v>25.797662734985352</v>
      </c>
      <c r="AX77" s="11">
        <v>26.930042266845703</v>
      </c>
      <c r="AY77" s="11"/>
      <c r="AZ77" s="9">
        <v>4</v>
      </c>
      <c r="BA77" s="11">
        <v>17.340394973754883</v>
      </c>
      <c r="BB77" s="11">
        <v>17.571949005126953</v>
      </c>
      <c r="BC77" s="11"/>
      <c r="BD77" s="9">
        <v>4</v>
      </c>
      <c r="BE77" s="9">
        <f>POWER(2,(BA77-AW77))*100</f>
        <v>0.28451732870191559</v>
      </c>
      <c r="BF77" s="9">
        <f>POWER(2,(BB77-AX77))*100</f>
        <v>0.15238184444123351</v>
      </c>
      <c r="BG77" s="9"/>
      <c r="BH77" s="9">
        <v>4</v>
      </c>
      <c r="BI77" s="9">
        <f>BE77/BE79</f>
        <v>1.1477732188373964</v>
      </c>
      <c r="BJ77" s="9">
        <f>BF77/BE79</f>
        <v>0.61472459651107514</v>
      </c>
      <c r="BK77" s="9"/>
      <c r="BL77" s="9"/>
      <c r="BM77" s="9"/>
      <c r="BN77" s="9"/>
      <c r="BO77" s="9"/>
      <c r="BP77" s="9"/>
      <c r="BQ77" s="9"/>
      <c r="BR77" s="9"/>
    </row>
    <row r="78" spans="1:70" x14ac:dyDescent="0.2">
      <c r="A78" s="9"/>
      <c r="B78" s="11" t="s">
        <v>58</v>
      </c>
      <c r="C78" s="9"/>
      <c r="D78" s="9"/>
      <c r="E78" s="9"/>
      <c r="F78" s="11" t="s">
        <v>53</v>
      </c>
      <c r="G78" s="9"/>
      <c r="H78" s="9"/>
      <c r="I78" s="9"/>
      <c r="J78" s="9" t="s">
        <v>277</v>
      </c>
      <c r="K78" s="9"/>
      <c r="L78" s="9"/>
      <c r="M78" s="9"/>
      <c r="N78" s="9" t="s">
        <v>51</v>
      </c>
      <c r="O78" s="9"/>
      <c r="P78" s="9"/>
      <c r="Q78" s="9"/>
      <c r="R78" s="9"/>
      <c r="S78" s="9"/>
      <c r="T78" s="44"/>
      <c r="U78" s="9"/>
      <c r="V78" s="9"/>
      <c r="Y78" s="9"/>
      <c r="Z78" s="11" t="s">
        <v>88</v>
      </c>
      <c r="AA78" s="9"/>
      <c r="AB78" s="9"/>
      <c r="AC78" s="9"/>
      <c r="AD78" s="11" t="s">
        <v>53</v>
      </c>
      <c r="AE78" s="9"/>
      <c r="AF78" s="9"/>
      <c r="AG78" s="9"/>
      <c r="AH78" s="9" t="s">
        <v>277</v>
      </c>
      <c r="AI78" s="9"/>
      <c r="AJ78" s="9"/>
      <c r="AK78" s="9"/>
      <c r="AL78" s="9" t="s">
        <v>51</v>
      </c>
      <c r="AM78" s="9"/>
      <c r="AN78" s="9"/>
      <c r="AO78" s="9"/>
      <c r="AP78" s="9"/>
      <c r="AQ78" s="9"/>
      <c r="AR78" s="44"/>
      <c r="AS78" s="9"/>
      <c r="AT78" s="9"/>
      <c r="AV78" s="9">
        <v>5</v>
      </c>
      <c r="AW78" s="11">
        <v>25.756017684936523</v>
      </c>
      <c r="AX78" s="11">
        <v>26.345233917236328</v>
      </c>
      <c r="AY78" s="11"/>
      <c r="AZ78" s="9">
        <v>5</v>
      </c>
      <c r="BA78" s="11">
        <v>17.414785385131836</v>
      </c>
      <c r="BB78" s="11">
        <v>17.485939025878906</v>
      </c>
      <c r="BC78" s="9"/>
      <c r="BD78" s="9">
        <v>5</v>
      </c>
      <c r="BE78" s="9">
        <f>POWER(2,(BA78-AW78))*100</f>
        <v>0.30834639618893278</v>
      </c>
      <c r="BF78" s="9">
        <f>POWER(2,(BB78-AX78))*100</f>
        <v>0.21532105411971597</v>
      </c>
      <c r="BG78" s="9"/>
      <c r="BH78" s="9">
        <v>5</v>
      </c>
      <c r="BI78" s="9">
        <f>BE78/BE79</f>
        <v>1.2439022160280098</v>
      </c>
      <c r="BJ78" s="9">
        <f>BF78/BE79</f>
        <v>0.86862807442344614</v>
      </c>
      <c r="BK78" s="9"/>
      <c r="BL78" s="9"/>
      <c r="BM78" s="9"/>
      <c r="BN78" s="9"/>
      <c r="BO78" s="9"/>
      <c r="BP78" s="9"/>
      <c r="BQ78" s="9"/>
      <c r="BR78" s="9"/>
    </row>
    <row r="79" spans="1:70" x14ac:dyDescent="0.2">
      <c r="A79" s="9"/>
      <c r="B79" s="11" t="s">
        <v>257</v>
      </c>
      <c r="C79" s="11" t="s">
        <v>90</v>
      </c>
      <c r="D79" s="11"/>
      <c r="E79" s="9"/>
      <c r="F79" s="11" t="s">
        <v>257</v>
      </c>
      <c r="G79" s="11" t="s">
        <v>90</v>
      </c>
      <c r="H79" s="11"/>
      <c r="I79" s="9"/>
      <c r="J79" s="11" t="s">
        <v>257</v>
      </c>
      <c r="K79" s="11" t="s">
        <v>90</v>
      </c>
      <c r="L79" s="9"/>
      <c r="M79" s="9"/>
      <c r="N79" s="11" t="s">
        <v>257</v>
      </c>
      <c r="O79" s="11" t="s">
        <v>90</v>
      </c>
      <c r="P79" s="9"/>
      <c r="Q79" s="9"/>
      <c r="R79" s="9"/>
      <c r="S79" s="9"/>
      <c r="T79" s="44"/>
      <c r="U79" s="9"/>
      <c r="V79" s="9"/>
      <c r="Y79" s="9"/>
      <c r="Z79" s="11" t="s">
        <v>257</v>
      </c>
      <c r="AA79" s="11" t="s">
        <v>90</v>
      </c>
      <c r="AB79" s="11"/>
      <c r="AC79" s="9"/>
      <c r="AD79" s="11" t="s">
        <v>257</v>
      </c>
      <c r="AE79" s="11" t="s">
        <v>90</v>
      </c>
      <c r="AF79" s="11"/>
      <c r="AG79" s="9"/>
      <c r="AH79" s="11" t="s">
        <v>257</v>
      </c>
      <c r="AI79" s="11" t="s">
        <v>90</v>
      </c>
      <c r="AJ79" s="9"/>
      <c r="AK79" s="9"/>
      <c r="AL79" s="11" t="s">
        <v>257</v>
      </c>
      <c r="AM79" s="11" t="s">
        <v>90</v>
      </c>
      <c r="AN79" s="9"/>
      <c r="AO79" s="9"/>
      <c r="AP79" s="9"/>
      <c r="AQ79" s="9"/>
      <c r="AR79" s="44"/>
      <c r="AS79" s="9"/>
      <c r="AT79" s="9"/>
      <c r="AV79" s="9" t="s">
        <v>39</v>
      </c>
      <c r="AW79" s="9">
        <f>AVERAGE(AW74:AW78)</f>
        <v>26.263979721069337</v>
      </c>
      <c r="AX79" s="9">
        <f>AVERAGE(AX74:AX78)</f>
        <v>26.432180023193361</v>
      </c>
      <c r="AY79" s="9"/>
      <c r="AZ79" s="9" t="s">
        <v>39</v>
      </c>
      <c r="BA79" s="9">
        <f>AVERAGE(BA74:BA78)</f>
        <v>17.58208885192871</v>
      </c>
      <c r="BB79" s="9">
        <f>AVERAGE(BB74:BB78)</f>
        <v>17.51988067626953</v>
      </c>
      <c r="BC79" s="9"/>
      <c r="BD79" s="9" t="s">
        <v>39</v>
      </c>
      <c r="BE79" s="9">
        <f>AVERAGE(BE74:BE78)</f>
        <v>0.24788636294381322</v>
      </c>
      <c r="BF79" s="9">
        <f>AVERAGE(BF74:BF78)</f>
        <v>0.21788880605548866</v>
      </c>
      <c r="BG79" s="9"/>
      <c r="BH79" s="9" t="s">
        <v>39</v>
      </c>
      <c r="BI79" s="9">
        <f>AVERAGE(BI74:BI78)</f>
        <v>1</v>
      </c>
      <c r="BJ79" s="9">
        <f>AVERAGE(BJ74:BJ78)</f>
        <v>0.87898665932210274</v>
      </c>
      <c r="BK79" s="9"/>
      <c r="BL79" s="9"/>
      <c r="BM79" s="9"/>
      <c r="BN79" s="9"/>
      <c r="BO79" s="9"/>
      <c r="BP79" s="9"/>
      <c r="BQ79" s="9"/>
      <c r="BR79" s="9"/>
    </row>
    <row r="80" spans="1:70" x14ac:dyDescent="0.2">
      <c r="A80" s="9">
        <v>1</v>
      </c>
      <c r="B80" s="58">
        <v>26.260238647460938</v>
      </c>
      <c r="C80" s="58">
        <v>25.916473388671875</v>
      </c>
      <c r="D80" s="11"/>
      <c r="E80" s="9">
        <v>1</v>
      </c>
      <c r="F80" s="58">
        <v>21.284648895263672</v>
      </c>
      <c r="G80" s="58">
        <v>21.53422737121582</v>
      </c>
      <c r="H80" s="11"/>
      <c r="I80" s="9">
        <v>1</v>
      </c>
      <c r="J80" s="9">
        <f>POWER(2,(F80-B80))*100</f>
        <v>3.178324520606949</v>
      </c>
      <c r="K80" s="9">
        <f>POWER(2,(G80-C80))*100</f>
        <v>4.7952637616618112</v>
      </c>
      <c r="L80" s="9"/>
      <c r="M80" s="9">
        <v>1</v>
      </c>
      <c r="N80" s="9">
        <f>J80/J85</f>
        <v>0.86036711694522916</v>
      </c>
      <c r="O80" s="9">
        <f>K80/J85</f>
        <v>1.298069857518843</v>
      </c>
      <c r="P80" s="9"/>
      <c r="Q80" s="9"/>
      <c r="R80" s="9"/>
      <c r="S80" s="9"/>
      <c r="T80" s="44"/>
      <c r="U80" s="9"/>
      <c r="V80" s="9"/>
      <c r="Y80" s="9">
        <v>1</v>
      </c>
      <c r="Z80" s="58">
        <v>25.186723709106445</v>
      </c>
      <c r="AA80" s="58">
        <v>25.660373687744141</v>
      </c>
      <c r="AB80" s="11"/>
      <c r="AC80" s="9">
        <v>1</v>
      </c>
      <c r="AD80" s="58">
        <v>21.284648895263672</v>
      </c>
      <c r="AE80" s="58">
        <v>21.53422737121582</v>
      </c>
      <c r="AF80" s="11"/>
      <c r="AG80" s="9">
        <v>1</v>
      </c>
      <c r="AH80" s="9">
        <f>POWER(2,(AD80-Z80))*100</f>
        <v>6.6889574868760526</v>
      </c>
      <c r="AI80" s="9">
        <f>POWER(2,(AE80-AA80))*100</f>
        <v>5.7267232018628409</v>
      </c>
      <c r="AJ80" s="9"/>
      <c r="AK80" s="9">
        <v>1</v>
      </c>
      <c r="AL80" s="9">
        <f>AH80/AH85</f>
        <v>0.83137727988168564</v>
      </c>
      <c r="AM80" s="9">
        <f>AI80/AH85</f>
        <v>0.71178020902979755</v>
      </c>
      <c r="AN80" s="9"/>
      <c r="AO80" s="9"/>
      <c r="AP80" s="9"/>
      <c r="AQ80" s="9"/>
      <c r="AR80" s="44"/>
      <c r="AS80" s="9"/>
      <c r="AT80" s="9"/>
      <c r="AV80" s="9" t="s">
        <v>40</v>
      </c>
      <c r="AW80" s="9">
        <f>STDEVP(AW74:AW78)</f>
        <v>0.41608968841474997</v>
      </c>
      <c r="AX80" s="9">
        <f>STDEVP(AX74:AX78)</f>
        <v>0.45372170859569189</v>
      </c>
      <c r="AY80" s="9"/>
      <c r="AZ80" s="9" t="s">
        <v>40</v>
      </c>
      <c r="BA80" s="9">
        <f>STDEVP(BA74:BA78)</f>
        <v>0.17250093764333541</v>
      </c>
      <c r="BB80" s="9">
        <f>STDEVP(BB74:BB78)</f>
        <v>3.2692105358586278E-2</v>
      </c>
      <c r="BC80" s="9"/>
      <c r="BD80" s="9" t="s">
        <v>40</v>
      </c>
      <c r="BE80" s="9">
        <f>STDEVP(BE74:BE78)</f>
        <v>4.6054793481509218E-2</v>
      </c>
      <c r="BF80" s="9">
        <f>STDEVP(BF74:BF78)</f>
        <v>7.414064208248354E-2</v>
      </c>
      <c r="BG80" s="9"/>
      <c r="BH80" s="9" t="s">
        <v>40</v>
      </c>
      <c r="BI80" s="9">
        <f>STDEVP(BI74:BI78)</f>
        <v>0.1857899439669787</v>
      </c>
      <c r="BJ80" s="9">
        <f>STDEVP(BJ74:BJ78)</f>
        <v>0.29909124972432843</v>
      </c>
      <c r="BK80" s="9"/>
      <c r="BL80" s="9"/>
      <c r="BM80" s="9"/>
      <c r="BN80" s="9"/>
      <c r="BO80" s="9"/>
      <c r="BP80" s="9"/>
      <c r="BQ80" s="9"/>
      <c r="BR80" s="9"/>
    </row>
    <row r="81" spans="1:70" x14ac:dyDescent="0.2">
      <c r="A81" s="9">
        <v>2</v>
      </c>
      <c r="B81" s="58">
        <v>26.225914001464844</v>
      </c>
      <c r="C81" s="58">
        <v>26.026933670043945</v>
      </c>
      <c r="D81" s="11"/>
      <c r="E81" s="9">
        <v>2</v>
      </c>
      <c r="F81" s="58">
        <v>21.666818618774414</v>
      </c>
      <c r="G81" s="58">
        <v>21.662893295288086</v>
      </c>
      <c r="H81" s="11"/>
      <c r="I81" s="9">
        <v>2</v>
      </c>
      <c r="J81" s="9">
        <f t="shared" ref="J81:K84" si="16">POWER(2,(F81-B81))*100</f>
        <v>4.2420475930884685</v>
      </c>
      <c r="K81" s="9">
        <f t="shared" si="16"/>
        <v>4.8561595252266025</v>
      </c>
      <c r="L81" s="9"/>
      <c r="M81" s="9">
        <v>2</v>
      </c>
      <c r="N81" s="9">
        <f>J81/J85</f>
        <v>1.1483151685571131</v>
      </c>
      <c r="O81" s="9">
        <f>K81/J85</f>
        <v>1.3145542385795952</v>
      </c>
      <c r="P81" s="9"/>
      <c r="Q81" s="9"/>
      <c r="R81" s="9"/>
      <c r="S81" s="9"/>
      <c r="T81" s="44"/>
      <c r="U81" s="9"/>
      <c r="V81" s="9"/>
      <c r="Y81" s="9">
        <v>2</v>
      </c>
      <c r="Z81" s="58">
        <v>24.908515930175781</v>
      </c>
      <c r="AA81" s="58">
        <v>25.828832626342773</v>
      </c>
      <c r="AB81" s="11"/>
      <c r="AC81" s="9">
        <v>2</v>
      </c>
      <c r="AD81" s="58">
        <v>21.666818618774414</v>
      </c>
      <c r="AE81" s="58">
        <v>21.662893295288086</v>
      </c>
      <c r="AF81" s="11"/>
      <c r="AG81" s="9">
        <v>2</v>
      </c>
      <c r="AH81" s="9">
        <f t="shared" ref="AH81:AI84" si="17">POWER(2,(AD81-Z81))*100</f>
        <v>10.571871420094595</v>
      </c>
      <c r="AI81" s="9">
        <f t="shared" si="17"/>
        <v>5.5709248657949537</v>
      </c>
      <c r="AJ81" s="9"/>
      <c r="AK81" s="9">
        <v>2</v>
      </c>
      <c r="AL81" s="9">
        <f>AH81/AH85</f>
        <v>1.3139885732181575</v>
      </c>
      <c r="AM81" s="9">
        <f>AI81/AH85</f>
        <v>0.69241587653039849</v>
      </c>
      <c r="AN81" s="9"/>
      <c r="AO81" s="9"/>
      <c r="AP81" s="9"/>
      <c r="AQ81" s="9"/>
      <c r="AR81" s="44"/>
      <c r="AS81" s="9"/>
      <c r="AT81" s="9"/>
      <c r="AV81" s="9" t="s">
        <v>41</v>
      </c>
      <c r="AW81" s="9">
        <f>AW80/SQRT(5)</f>
        <v>0.18608096560641751</v>
      </c>
      <c r="AX81" s="9">
        <f>AX80/SQRT(5)</f>
        <v>0.20291051665746354</v>
      </c>
      <c r="AY81" s="9"/>
      <c r="AZ81" s="9" t="s">
        <v>41</v>
      </c>
      <c r="BA81" s="9">
        <f>BA80/SQRT(5)</f>
        <v>7.7144764550590064E-2</v>
      </c>
      <c r="BB81" s="9">
        <f>BB80/SQRT(5)</f>
        <v>1.462035398187681E-2</v>
      </c>
      <c r="BC81" s="9"/>
      <c r="BD81" s="9" t="s">
        <v>41</v>
      </c>
      <c r="BE81" s="9">
        <f>BE80/SQRT(5)</f>
        <v>2.0596329782873762E-2</v>
      </c>
      <c r="BF81" s="9">
        <f>BF80/SQRT(5)</f>
        <v>3.3156703118382952E-2</v>
      </c>
      <c r="BG81" s="9"/>
      <c r="BH81" s="9" t="s">
        <v>41</v>
      </c>
      <c r="BI81" s="9">
        <f>BI80/SQRT(5)</f>
        <v>8.3087788849208255E-2</v>
      </c>
      <c r="BJ81" s="9">
        <f>BJ80/SQRT(5)</f>
        <v>0.13375767317179271</v>
      </c>
      <c r="BK81" s="9"/>
      <c r="BL81" s="9"/>
      <c r="BM81" s="9"/>
      <c r="BN81" s="9"/>
      <c r="BO81" s="9"/>
      <c r="BP81" s="9"/>
      <c r="BQ81" s="9"/>
      <c r="BR81" s="9"/>
    </row>
    <row r="82" spans="1:70" x14ac:dyDescent="0.2">
      <c r="A82" s="9">
        <v>3</v>
      </c>
      <c r="B82" s="58">
        <v>26.306184768676758</v>
      </c>
      <c r="C82" s="58">
        <v>26.371217727661133</v>
      </c>
      <c r="D82" s="11"/>
      <c r="E82" s="9">
        <v>3</v>
      </c>
      <c r="F82" s="58">
        <v>21.74467658996582</v>
      </c>
      <c r="G82" s="58">
        <v>21.667667388916016</v>
      </c>
      <c r="H82" s="11"/>
      <c r="I82" s="9">
        <v>3</v>
      </c>
      <c r="J82" s="9">
        <f t="shared" si="16"/>
        <v>4.2349590253427687</v>
      </c>
      <c r="K82" s="9">
        <f t="shared" si="16"/>
        <v>3.8378700186579033</v>
      </c>
      <c r="L82" s="9"/>
      <c r="M82" s="9">
        <v>3</v>
      </c>
      <c r="N82" s="9">
        <f>J82/J85</f>
        <v>1.1463963051575148</v>
      </c>
      <c r="O82" s="9">
        <f>K82/J85</f>
        <v>1.0389049770577456</v>
      </c>
      <c r="P82" s="9"/>
      <c r="Q82" s="9"/>
      <c r="R82" s="9"/>
      <c r="S82" s="9"/>
      <c r="T82" s="44"/>
      <c r="U82" s="9"/>
      <c r="V82" s="9"/>
      <c r="Y82" s="9">
        <v>3</v>
      </c>
      <c r="Z82" s="58">
        <v>25.925588607788086</v>
      </c>
      <c r="AA82" s="58">
        <v>26.297760009765625</v>
      </c>
      <c r="AB82" s="11"/>
      <c r="AC82" s="9">
        <v>3</v>
      </c>
      <c r="AD82" s="58">
        <v>21.74467658996582</v>
      </c>
      <c r="AE82" s="58">
        <v>21.667667388916016</v>
      </c>
      <c r="AF82" s="11"/>
      <c r="AG82" s="9">
        <v>3</v>
      </c>
      <c r="AH82" s="9">
        <f t="shared" si="17"/>
        <v>5.5134072551575182</v>
      </c>
      <c r="AI82" s="9">
        <f t="shared" si="17"/>
        <v>4.038343326259672</v>
      </c>
      <c r="AJ82" s="9"/>
      <c r="AK82" s="9">
        <v>3</v>
      </c>
      <c r="AL82" s="9">
        <f>AH82/AH85</f>
        <v>0.68526695462876175</v>
      </c>
      <c r="AM82" s="9">
        <f>AI82/AH85</f>
        <v>0.5019297695345537</v>
      </c>
      <c r="AN82" s="9"/>
      <c r="AO82" s="9"/>
      <c r="AP82" s="9"/>
      <c r="AQ82" s="9"/>
      <c r="AR82" s="44"/>
      <c r="AS82" s="9"/>
      <c r="AT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>
        <f>TTEST(BI74:BI78,BJ74:BJ78,2,2)</f>
        <v>0.5112734439582034</v>
      </c>
      <c r="BK82" s="9"/>
      <c r="BL82" s="9"/>
      <c r="BM82" s="9"/>
      <c r="BN82" s="9"/>
      <c r="BO82" s="9"/>
      <c r="BP82" s="9"/>
      <c r="BQ82" s="9"/>
      <c r="BR82" s="9"/>
    </row>
    <row r="83" spans="1:70" x14ac:dyDescent="0.2">
      <c r="A83" s="9">
        <v>4</v>
      </c>
      <c r="B83" s="58">
        <v>26.475383758544922</v>
      </c>
      <c r="C83" s="58">
        <v>26.324806213378906</v>
      </c>
      <c r="D83" s="11"/>
      <c r="E83" s="9">
        <v>4</v>
      </c>
      <c r="F83" s="58">
        <v>21.739170074462891</v>
      </c>
      <c r="G83" s="58">
        <v>22.162805557250977</v>
      </c>
      <c r="H83" s="11"/>
      <c r="I83" s="9">
        <v>4</v>
      </c>
      <c r="J83" s="9">
        <f t="shared" si="16"/>
        <v>3.7519549507314167</v>
      </c>
      <c r="K83" s="9">
        <f t="shared" si="16"/>
        <v>5.5861547241840217</v>
      </c>
      <c r="L83" s="9"/>
      <c r="M83" s="9">
        <v>4</v>
      </c>
      <c r="N83" s="9">
        <f>J83/J85</f>
        <v>1.0156479122694249</v>
      </c>
      <c r="O83" s="9">
        <f>K83/J85</f>
        <v>1.5121627145670993</v>
      </c>
      <c r="P83" s="9"/>
      <c r="Q83" s="9"/>
      <c r="R83" s="9"/>
      <c r="S83" s="9"/>
      <c r="T83" s="44"/>
      <c r="U83" s="9"/>
      <c r="V83" s="9"/>
      <c r="Y83" s="9">
        <v>4</v>
      </c>
      <c r="Z83" s="58">
        <v>25.91914176940918</v>
      </c>
      <c r="AA83" s="58">
        <v>25.60053825378418</v>
      </c>
      <c r="AB83" s="11"/>
      <c r="AC83" s="9">
        <v>4</v>
      </c>
      <c r="AD83" s="58">
        <v>21.739170074462891</v>
      </c>
      <c r="AE83" s="58">
        <v>22.162805557250977</v>
      </c>
      <c r="AF83" s="11"/>
      <c r="AG83" s="9">
        <v>4</v>
      </c>
      <c r="AH83" s="9">
        <f t="shared" si="17"/>
        <v>5.5170019669509918</v>
      </c>
      <c r="AI83" s="9">
        <f t="shared" si="17"/>
        <v>9.2286747719306561</v>
      </c>
      <c r="AJ83" s="9"/>
      <c r="AK83" s="9">
        <v>4</v>
      </c>
      <c r="AL83" s="9">
        <f>AH83/AH85</f>
        <v>0.68571374498715176</v>
      </c>
      <c r="AM83" s="9">
        <f>AI83/AH85</f>
        <v>1.1470413055927107</v>
      </c>
      <c r="AN83" s="9"/>
      <c r="AO83" s="9"/>
      <c r="AP83" s="9"/>
      <c r="AQ83" s="9"/>
      <c r="AR83" s="44"/>
      <c r="AS83" s="9"/>
      <c r="AT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</row>
    <row r="84" spans="1:70" x14ac:dyDescent="0.2">
      <c r="A84" s="9">
        <v>5</v>
      </c>
      <c r="B84" s="58">
        <v>26.832998275756836</v>
      </c>
      <c r="C84" s="58">
        <v>25.669288635253906</v>
      </c>
      <c r="D84" s="11"/>
      <c r="E84" s="9">
        <v>5</v>
      </c>
      <c r="F84" s="58">
        <v>21.804304122924805</v>
      </c>
      <c r="G84" s="58">
        <v>21.46287727355957</v>
      </c>
      <c r="H84" s="11"/>
      <c r="I84" s="9">
        <v>5</v>
      </c>
      <c r="J84" s="9">
        <f t="shared" si="16"/>
        <v>3.0634600487609385</v>
      </c>
      <c r="K84" s="9">
        <f t="shared" si="16"/>
        <v>5.4168150325348687</v>
      </c>
      <c r="L84" s="9"/>
      <c r="M84" s="9">
        <v>5</v>
      </c>
      <c r="N84" s="9">
        <f>J84/J85</f>
        <v>0.82927349707071851</v>
      </c>
      <c r="O84" s="9">
        <f>K84/J85</f>
        <v>1.4663227440593825</v>
      </c>
      <c r="P84" s="9"/>
      <c r="Q84" s="9"/>
      <c r="R84" s="9"/>
      <c r="S84" s="9"/>
      <c r="T84" s="44"/>
      <c r="U84" s="9"/>
      <c r="V84" s="9"/>
      <c r="Y84" s="9">
        <v>5</v>
      </c>
      <c r="Z84" s="58">
        <v>24.870800018310547</v>
      </c>
      <c r="AA84" s="58">
        <v>25.877592086791992</v>
      </c>
      <c r="AB84" s="11"/>
      <c r="AC84" s="9">
        <v>5</v>
      </c>
      <c r="AD84" s="58">
        <v>21.804304122924805</v>
      </c>
      <c r="AE84" s="58">
        <v>21.46287727355957</v>
      </c>
      <c r="AF84" s="11"/>
      <c r="AG84" s="9">
        <v>5</v>
      </c>
      <c r="AH84" s="9">
        <f t="shared" si="17"/>
        <v>11.936932935614642</v>
      </c>
      <c r="AI84" s="9">
        <f t="shared" si="17"/>
        <v>4.6885485653392598</v>
      </c>
      <c r="AJ84" s="9"/>
      <c r="AK84" s="9">
        <v>5</v>
      </c>
      <c r="AL84" s="9">
        <f>AH84/AH85</f>
        <v>1.4836534472842435</v>
      </c>
      <c r="AM84" s="9">
        <f>AI84/AH85</f>
        <v>0.58274443521174124</v>
      </c>
      <c r="AN84" s="9"/>
      <c r="AO84" s="9"/>
      <c r="AP84" s="9"/>
      <c r="AQ84" s="9"/>
      <c r="AR84" s="44"/>
      <c r="AS84" s="9"/>
      <c r="AT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</row>
    <row r="85" spans="1:70" x14ac:dyDescent="0.4">
      <c r="A85" s="9" t="s">
        <v>39</v>
      </c>
      <c r="B85" s="9">
        <f>AVERAGE(B80:B84)</f>
        <v>26.42014389038086</v>
      </c>
      <c r="C85" s="9">
        <f>AVERAGE(C80:C84)</f>
        <v>26.061743927001952</v>
      </c>
      <c r="D85" s="9"/>
      <c r="E85" s="9" t="s">
        <v>39</v>
      </c>
      <c r="F85" s="9">
        <f>AVERAGE(F80:F84)</f>
        <v>21.64792366027832</v>
      </c>
      <c r="G85" s="9">
        <f>AVERAGE(G80:G84)</f>
        <v>21.698094177246094</v>
      </c>
      <c r="H85" s="9"/>
      <c r="I85" s="9" t="s">
        <v>39</v>
      </c>
      <c r="J85" s="9">
        <f>AVERAGE(J80:J84)</f>
        <v>3.6941492277061081</v>
      </c>
      <c r="K85" s="9">
        <f>AVERAGE(K80:K84)</f>
        <v>4.8984526124530419</v>
      </c>
      <c r="L85" s="9"/>
      <c r="M85" s="9" t="s">
        <v>39</v>
      </c>
      <c r="N85" s="9">
        <f>AVERAGE(N80:N84)</f>
        <v>1</v>
      </c>
      <c r="O85" s="9">
        <f>AVERAGE(O80:O84)</f>
        <v>1.3260029063565331</v>
      </c>
      <c r="P85" s="9"/>
      <c r="Q85" s="9"/>
      <c r="R85" s="9"/>
      <c r="S85" s="9"/>
      <c r="T85" s="44"/>
      <c r="U85" s="9"/>
      <c r="V85" s="9"/>
      <c r="Y85" s="9" t="s">
        <v>39</v>
      </c>
      <c r="Z85" s="9">
        <f>AVERAGE(Z80:Z84)</f>
        <v>25.362154006958008</v>
      </c>
      <c r="AA85" s="9">
        <f>AVERAGE(AA80:AA84)</f>
        <v>25.853019332885744</v>
      </c>
      <c r="AB85" s="9"/>
      <c r="AC85" s="9" t="s">
        <v>39</v>
      </c>
      <c r="AD85" s="9">
        <f>AVERAGE(AD80:AD84)</f>
        <v>21.64792366027832</v>
      </c>
      <c r="AE85" s="9">
        <f>AVERAGE(AE80:AE84)</f>
        <v>21.698094177246094</v>
      </c>
      <c r="AF85" s="9"/>
      <c r="AG85" s="9" t="s">
        <v>39</v>
      </c>
      <c r="AH85" s="9">
        <f>AVERAGE(AH80:AH84)</f>
        <v>8.0456342129387597</v>
      </c>
      <c r="AI85" s="9">
        <f>AVERAGE(AI80:AI84)</f>
        <v>5.8506429462374765</v>
      </c>
      <c r="AJ85" s="9"/>
      <c r="AK85" s="9" t="s">
        <v>39</v>
      </c>
      <c r="AL85" s="9">
        <f>AVERAGE(AL80:AL84)</f>
        <v>1</v>
      </c>
      <c r="AM85" s="9">
        <f>AVERAGE(AM80:AM84)</f>
        <v>0.72718231917984033</v>
      </c>
      <c r="AN85" s="9"/>
      <c r="AO85" s="9"/>
      <c r="AP85" s="9"/>
      <c r="AQ85" s="9"/>
      <c r="AR85" s="44"/>
      <c r="AS85" s="9"/>
      <c r="AT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</row>
    <row r="86" spans="1:70" x14ac:dyDescent="0.2">
      <c r="A86" s="9" t="s">
        <v>40</v>
      </c>
      <c r="B86" s="9">
        <f>STDEVP(B80:B84)</f>
        <v>0.22350919642830608</v>
      </c>
      <c r="C86" s="9">
        <f>STDEVP(C80:C84)</f>
        <v>0.26127083232750864</v>
      </c>
      <c r="D86" s="9"/>
      <c r="E86" s="9" t="s">
        <v>40</v>
      </c>
      <c r="F86" s="9">
        <f>STDEVP(F80:F84)</f>
        <v>0.18679799835929831</v>
      </c>
      <c r="G86" s="9">
        <f>STDEVP(G80:G84)</f>
        <v>0.24507177729929902</v>
      </c>
      <c r="H86" s="9"/>
      <c r="I86" s="9" t="s">
        <v>40</v>
      </c>
      <c r="J86" s="9">
        <f>STDEVP(J80:J84)</f>
        <v>0.50196679701259472</v>
      </c>
      <c r="K86" s="9">
        <f>STDEVP(K80:K84)</f>
        <v>0.61300993066153497</v>
      </c>
      <c r="L86" s="9"/>
      <c r="M86" s="9" t="s">
        <v>40</v>
      </c>
      <c r="N86" s="9">
        <f>STDEVP(N80:N84)</f>
        <v>0.13588157003724902</v>
      </c>
      <c r="O86" s="9">
        <f>STDEVP(O80:O84)</f>
        <v>0.16594076007107897</v>
      </c>
      <c r="P86" s="9"/>
      <c r="Q86" s="9"/>
      <c r="R86" s="9"/>
      <c r="S86" s="9"/>
      <c r="T86" s="44"/>
      <c r="U86" s="9"/>
      <c r="V86" s="9"/>
      <c r="Y86" s="9" t="s">
        <v>40</v>
      </c>
      <c r="Z86" s="9">
        <f>STDEVP(Z80:Z84)</f>
        <v>0.47025226277045112</v>
      </c>
      <c r="AA86" s="9">
        <f>STDEVP(AA80:AA84)</f>
        <v>0.24488451424123267</v>
      </c>
      <c r="AB86" s="9"/>
      <c r="AC86" s="9" t="s">
        <v>40</v>
      </c>
      <c r="AD86" s="9">
        <f>STDEVP(AD80:AD84)</f>
        <v>0.18679799835929831</v>
      </c>
      <c r="AE86" s="9">
        <f>STDEVP(AE80:AE84)</f>
        <v>0.24507177729929902</v>
      </c>
      <c r="AF86" s="9"/>
      <c r="AG86" s="9" t="s">
        <v>40</v>
      </c>
      <c r="AH86" s="9">
        <f>STDEVP(AH80:AH84)</f>
        <v>2.6896396158638387</v>
      </c>
      <c r="AI86" s="9">
        <f>STDEVP(AI80:AI84)</f>
        <v>1.7966407868939829</v>
      </c>
      <c r="AJ86" s="9"/>
      <c r="AK86" s="9" t="s">
        <v>40</v>
      </c>
      <c r="AL86" s="9">
        <f>STDEVP(AL80:AL84)</f>
        <v>0.33429802358382593</v>
      </c>
      <c r="AM86" s="9">
        <f>STDEVP(AM80:AM84)</f>
        <v>0.22330629747058106</v>
      </c>
      <c r="AN86" s="9"/>
      <c r="AO86" s="9"/>
      <c r="AP86" s="9"/>
      <c r="AQ86" s="9"/>
      <c r="AR86" s="44"/>
      <c r="AS86" s="9"/>
      <c r="AT86" s="9"/>
      <c r="AV86" s="9"/>
      <c r="AW86" s="11" t="s">
        <v>135</v>
      </c>
      <c r="AX86" s="9"/>
      <c r="AY86" s="9"/>
      <c r="AZ86" s="9"/>
      <c r="BA86" s="11" t="s">
        <v>45</v>
      </c>
      <c r="BB86" s="9"/>
      <c r="BC86" s="9"/>
      <c r="BD86" s="9"/>
      <c r="BE86" s="9" t="s">
        <v>50</v>
      </c>
      <c r="BF86" s="9"/>
      <c r="BG86" s="9"/>
      <c r="BH86" s="9"/>
      <c r="BI86" s="9" t="s">
        <v>51</v>
      </c>
      <c r="BJ86" s="9"/>
      <c r="BK86" s="9"/>
      <c r="BL86" s="9"/>
      <c r="BM86" s="9"/>
      <c r="BN86" s="9"/>
      <c r="BO86" s="9"/>
      <c r="BP86" s="9"/>
      <c r="BQ86" s="9"/>
      <c r="BR86" s="9"/>
    </row>
    <row r="87" spans="1:70" x14ac:dyDescent="0.2">
      <c r="A87" s="9" t="s">
        <v>41</v>
      </c>
      <c r="B87" s="9">
        <f>B86/SQRT(5)</f>
        <v>9.9956351362009116E-2</v>
      </c>
      <c r="C87" s="9">
        <f>C86/SQRT(5)</f>
        <v>0.11684386832445177</v>
      </c>
      <c r="D87" s="9"/>
      <c r="E87" s="9" t="s">
        <v>41</v>
      </c>
      <c r="F87" s="9">
        <f>F86/SQRT(5)</f>
        <v>8.353860447845704E-2</v>
      </c>
      <c r="G87" s="9">
        <f>G86/SQRT(5)</f>
        <v>0.10959943068158448</v>
      </c>
      <c r="H87" s="9"/>
      <c r="I87" s="9" t="s">
        <v>41</v>
      </c>
      <c r="J87" s="9">
        <f>J86/SQRT(5)</f>
        <v>0.22448637611360003</v>
      </c>
      <c r="K87" s="9">
        <f>K86/SQRT(5)</f>
        <v>0.27414637516832496</v>
      </c>
      <c r="L87" s="9"/>
      <c r="M87" s="9" t="s">
        <v>41</v>
      </c>
      <c r="N87" s="9">
        <f>N86/SQRT(5)</f>
        <v>6.0768085498537482E-2</v>
      </c>
      <c r="O87" s="9">
        <f>O86/SQRT(5)</f>
        <v>7.4210963951383074E-2</v>
      </c>
      <c r="P87" s="9"/>
      <c r="Q87" s="9"/>
      <c r="R87" s="9"/>
      <c r="S87" s="9"/>
      <c r="T87" s="44"/>
      <c r="U87" s="9"/>
      <c r="V87" s="9"/>
      <c r="Y87" s="9" t="s">
        <v>41</v>
      </c>
      <c r="Z87" s="9">
        <f>Z86/SQRT(5)</f>
        <v>0.21030320522556445</v>
      </c>
      <c r="AA87" s="9">
        <f>AA86/SQRT(5)</f>
        <v>0.10951568409608231</v>
      </c>
      <c r="AB87" s="9"/>
      <c r="AC87" s="9" t="s">
        <v>41</v>
      </c>
      <c r="AD87" s="9">
        <f>AD86/SQRT(5)</f>
        <v>8.353860447845704E-2</v>
      </c>
      <c r="AE87" s="9">
        <f>AE86/SQRT(5)</f>
        <v>0.10959943068158448</v>
      </c>
      <c r="AF87" s="9"/>
      <c r="AG87" s="9" t="s">
        <v>41</v>
      </c>
      <c r="AH87" s="9">
        <f>AH86/SQRT(5)</f>
        <v>1.2028434032095929</v>
      </c>
      <c r="AI87" s="9">
        <f>AI86/SQRT(5)</f>
        <v>0.80348218612873179</v>
      </c>
      <c r="AJ87" s="9"/>
      <c r="AK87" s="9" t="s">
        <v>41</v>
      </c>
      <c r="AL87" s="9">
        <f>AL86/SQRT(5)</f>
        <v>0.14950262109545251</v>
      </c>
      <c r="AM87" s="9">
        <f>AM86/SQRT(5)</f>
        <v>9.9865612189601716E-2</v>
      </c>
      <c r="AN87" s="9"/>
      <c r="AO87" s="9"/>
      <c r="AP87" s="9"/>
      <c r="AQ87" s="9"/>
      <c r="AR87" s="44"/>
      <c r="AS87" s="9"/>
      <c r="AT87" s="9"/>
      <c r="AV87" s="44"/>
      <c r="AW87" s="11" t="s">
        <v>257</v>
      </c>
      <c r="AX87" s="11" t="s">
        <v>90</v>
      </c>
      <c r="AY87" s="11"/>
      <c r="AZ87" s="44"/>
      <c r="BA87" s="11" t="s">
        <v>257</v>
      </c>
      <c r="BB87" s="11" t="s">
        <v>90</v>
      </c>
      <c r="BC87" s="11"/>
      <c r="BD87" s="44"/>
      <c r="BE87" s="11" t="s">
        <v>257</v>
      </c>
      <c r="BF87" s="11" t="s">
        <v>90</v>
      </c>
      <c r="BG87" s="9"/>
      <c r="BH87" s="44"/>
      <c r="BI87" s="11" t="s">
        <v>257</v>
      </c>
      <c r="BJ87" s="11" t="s">
        <v>90</v>
      </c>
      <c r="BK87" s="9"/>
      <c r="BL87" s="9"/>
      <c r="BM87" s="9"/>
      <c r="BN87" s="9"/>
      <c r="BO87" s="9"/>
      <c r="BP87" s="9"/>
      <c r="BQ87" s="9"/>
      <c r="BR87" s="9"/>
    </row>
    <row r="88" spans="1:70" x14ac:dyDescent="0.2">
      <c r="A88" s="9"/>
      <c r="B88" s="9"/>
      <c r="C88" s="9">
        <f>TTEST(B80:B84,C80:C84,2,2)</f>
        <v>7.0591618351914687E-2</v>
      </c>
      <c r="D88" s="9"/>
      <c r="E88" s="9"/>
      <c r="F88" s="9"/>
      <c r="G88" s="9">
        <f>TTEST(F80:F84,G80:G84,2,2)</f>
        <v>0.7530590323618086</v>
      </c>
      <c r="H88" s="9"/>
      <c r="I88" s="9"/>
      <c r="J88" s="9"/>
      <c r="K88" s="9"/>
      <c r="L88" s="9"/>
      <c r="M88" s="9"/>
      <c r="N88" s="9"/>
      <c r="O88" s="9">
        <f>TTEST(N80:N84,O80:O84,2,2)</f>
        <v>1.6063576109909352E-2</v>
      </c>
      <c r="P88" s="9"/>
      <c r="Q88" s="9"/>
      <c r="R88" s="9"/>
      <c r="S88" s="9"/>
      <c r="T88" s="44"/>
      <c r="U88" s="9"/>
      <c r="V88" s="9"/>
      <c r="Y88" s="9"/>
      <c r="Z88" s="9"/>
      <c r="AA88" s="9">
        <f>TTEST(Z80:Z84,AA80:AA84,2,2)</f>
        <v>0.10122086070101689</v>
      </c>
      <c r="AB88" s="9"/>
      <c r="AC88" s="9"/>
      <c r="AD88" s="9"/>
      <c r="AE88" s="9">
        <f>TTEST(AD80:AD84,AE80:AE84,2,2)</f>
        <v>0.7530590323618086</v>
      </c>
      <c r="AF88" s="9"/>
      <c r="AG88" s="9"/>
      <c r="AH88" s="9"/>
      <c r="AI88" s="9"/>
      <c r="AJ88" s="9"/>
      <c r="AK88" s="9"/>
      <c r="AL88" s="9"/>
      <c r="AM88" s="9">
        <f>TTEST(AL80:AL84,AM80:AM84,2,2)</f>
        <v>0.21175580618473702</v>
      </c>
      <c r="AN88" s="9"/>
      <c r="AO88" s="9"/>
      <c r="AP88" s="9"/>
      <c r="AQ88" s="9"/>
      <c r="AR88" s="44"/>
      <c r="AS88" s="9"/>
      <c r="AT88" s="9"/>
      <c r="AV88" s="9">
        <v>1</v>
      </c>
      <c r="AW88" s="11">
        <v>26.497472763061523</v>
      </c>
      <c r="AX88" s="11">
        <v>26.606163024902344</v>
      </c>
      <c r="AY88" s="11"/>
      <c r="AZ88" s="9">
        <v>1</v>
      </c>
      <c r="BA88" s="11">
        <v>17.652019500732422</v>
      </c>
      <c r="BB88" s="11">
        <v>17.509834289550781</v>
      </c>
      <c r="BC88" s="11"/>
      <c r="BD88" s="9">
        <v>1</v>
      </c>
      <c r="BE88" s="9">
        <f>POWER(2,(BA88-AW88))*100</f>
        <v>0.21739684788045205</v>
      </c>
      <c r="BF88" s="9">
        <f>POWER(2,(BB88-AX88))*100</f>
        <v>0.18269732990120036</v>
      </c>
      <c r="BG88" s="9"/>
      <c r="BH88" s="9">
        <v>1</v>
      </c>
      <c r="BI88" s="9">
        <f>BE88/BE93</f>
        <v>0.73761879859988699</v>
      </c>
      <c r="BJ88" s="9">
        <f>BF88/BE93</f>
        <v>0.61988472373452519</v>
      </c>
      <c r="BK88" s="9"/>
      <c r="BL88" s="9"/>
      <c r="BM88" s="9"/>
      <c r="BN88" s="9"/>
      <c r="BO88" s="9"/>
      <c r="BP88" s="9"/>
      <c r="BQ88" s="9"/>
      <c r="BR88" s="9"/>
    </row>
    <row r="89" spans="1:70" x14ac:dyDescent="0.2">
      <c r="A89" s="9"/>
      <c r="B89" s="9"/>
      <c r="C89" s="9"/>
      <c r="D89" s="9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9"/>
      <c r="Q89" s="9"/>
      <c r="R89" s="9"/>
      <c r="S89" s="9"/>
      <c r="T89" s="44"/>
      <c r="U89" s="9"/>
      <c r="V89" s="9"/>
      <c r="Y89" s="9"/>
      <c r="Z89" s="9"/>
      <c r="AA89" s="9"/>
      <c r="AB89" s="9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M89" s="44"/>
      <c r="AN89" s="9"/>
      <c r="AO89" s="9"/>
      <c r="AP89" s="9"/>
      <c r="AQ89" s="9"/>
      <c r="AR89" s="44"/>
      <c r="AS89" s="9"/>
      <c r="AT89" s="9"/>
      <c r="AV89" s="9">
        <v>2</v>
      </c>
      <c r="AW89" s="11">
        <v>26.506950378417969</v>
      </c>
      <c r="AX89" s="11">
        <v>25.940586090087891</v>
      </c>
      <c r="AY89" s="11"/>
      <c r="AZ89" s="9">
        <v>2</v>
      </c>
      <c r="BA89" s="11">
        <v>17.752862930297852</v>
      </c>
      <c r="BB89" s="11">
        <v>17.541793823242188</v>
      </c>
      <c r="BC89" s="11"/>
      <c r="BD89" s="9">
        <v>2</v>
      </c>
      <c r="BE89" s="9">
        <f>POWER(2,(BA89-AW89))*100</f>
        <v>0.23160988634227084</v>
      </c>
      <c r="BF89" s="9">
        <f>POWER(2,(BB89-AX89))*100</f>
        <v>0.29628632029825985</v>
      </c>
      <c r="BG89" s="9"/>
      <c r="BH89" s="9">
        <v>2</v>
      </c>
      <c r="BI89" s="9">
        <f>BE89/BE93</f>
        <v>0.78584306890037392</v>
      </c>
      <c r="BJ89" s="9">
        <f>BF89/BE93</f>
        <v>1.0052876191662348</v>
      </c>
      <c r="BK89" s="9"/>
      <c r="BL89" s="9"/>
      <c r="BM89" s="9"/>
      <c r="BN89" s="9"/>
      <c r="BO89" s="9"/>
      <c r="BP89" s="9"/>
      <c r="BQ89" s="9"/>
      <c r="BR89" s="9"/>
    </row>
    <row r="90" spans="1:70" x14ac:dyDescent="0.2">
      <c r="A90" s="9"/>
      <c r="B90" s="9"/>
      <c r="C90" s="9"/>
      <c r="D90" s="9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9"/>
      <c r="Q90" s="9"/>
      <c r="R90" s="9"/>
      <c r="S90" s="9"/>
      <c r="T90" s="44"/>
      <c r="U90" s="9"/>
      <c r="V90" s="9"/>
      <c r="Y90" s="9"/>
      <c r="Z90" s="9"/>
      <c r="AA90" s="9"/>
      <c r="AB90" s="9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M90" s="44"/>
      <c r="AN90" s="9"/>
      <c r="AO90" s="9"/>
      <c r="AP90" s="9"/>
      <c r="AQ90" s="9"/>
      <c r="AR90" s="44"/>
      <c r="AS90" s="9"/>
      <c r="AT90" s="9"/>
      <c r="AV90" s="9">
        <v>3</v>
      </c>
      <c r="AW90" s="11">
        <v>26.241483688354492</v>
      </c>
      <c r="AX90" s="11">
        <v>25.403936386108398</v>
      </c>
      <c r="AY90" s="11"/>
      <c r="AZ90" s="9">
        <v>3</v>
      </c>
      <c r="BA90" s="11">
        <v>17.750381469726563</v>
      </c>
      <c r="BB90" s="11">
        <v>17.489887237548828</v>
      </c>
      <c r="BC90" s="11"/>
      <c r="BD90" s="9">
        <v>3</v>
      </c>
      <c r="BE90" s="9">
        <f>POWER(2,(BA90-AW90))*100</f>
        <v>0.27792239006368807</v>
      </c>
      <c r="BF90" s="9">
        <f>POWER(2,(BB90-AX90))*100</f>
        <v>0.41460431635326955</v>
      </c>
      <c r="BG90" s="9"/>
      <c r="BH90" s="9">
        <v>3</v>
      </c>
      <c r="BI90" s="9">
        <f>BE90/BE93</f>
        <v>0.94297953931474687</v>
      </c>
      <c r="BJ90" s="9">
        <f>BF90/BE93</f>
        <v>1.4067358414092488</v>
      </c>
      <c r="BK90" s="9"/>
      <c r="BL90" s="9"/>
      <c r="BM90" s="9"/>
      <c r="BN90" s="9"/>
      <c r="BO90" s="9"/>
      <c r="BP90" s="9"/>
      <c r="BQ90" s="9"/>
      <c r="BR90" s="9"/>
    </row>
    <row r="91" spans="1:70" x14ac:dyDescent="0.2">
      <c r="A91" s="9"/>
      <c r="B91" s="9"/>
      <c r="C91" s="9"/>
      <c r="D91" s="9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9"/>
      <c r="Q91" s="9"/>
      <c r="R91" s="9"/>
      <c r="S91" s="9"/>
      <c r="T91" s="44"/>
      <c r="U91" s="9"/>
      <c r="V91" s="9"/>
      <c r="Y91" s="9"/>
      <c r="Z91" s="9"/>
      <c r="AA91" s="9"/>
      <c r="AB91" s="9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M91" s="44"/>
      <c r="AN91" s="9"/>
      <c r="AO91" s="9"/>
      <c r="AP91" s="9"/>
      <c r="AQ91" s="9"/>
      <c r="AR91" s="44"/>
      <c r="AS91" s="9"/>
      <c r="AT91" s="9"/>
      <c r="AV91" s="9">
        <v>4</v>
      </c>
      <c r="AW91" s="11">
        <v>25.41914176940918</v>
      </c>
      <c r="AX91" s="11">
        <v>26.816926956176758</v>
      </c>
      <c r="AY91" s="11"/>
      <c r="AZ91" s="9">
        <v>4</v>
      </c>
      <c r="BA91" s="11">
        <v>17.340394973754883</v>
      </c>
      <c r="BB91" s="11">
        <v>17.571949005126953</v>
      </c>
      <c r="BC91" s="11"/>
      <c r="BD91" s="9">
        <v>4</v>
      </c>
      <c r="BE91" s="9">
        <f>POWER(2,(BA91-AW91))*100</f>
        <v>0.36987492246843318</v>
      </c>
      <c r="BF91" s="9">
        <f>POWER(2,(BB91-AX91))*100</f>
        <v>0.16481029148571363</v>
      </c>
      <c r="BG91" s="9"/>
      <c r="BH91" s="9">
        <v>4</v>
      </c>
      <c r="BI91" s="9">
        <f>BE91/BE93</f>
        <v>1.2549707992703796</v>
      </c>
      <c r="BJ91" s="9">
        <f>BF91/BE93</f>
        <v>0.55919471872674009</v>
      </c>
      <c r="BK91" s="9"/>
      <c r="BL91" s="9"/>
      <c r="BM91" s="9"/>
      <c r="BN91" s="9"/>
      <c r="BO91" s="9"/>
      <c r="BP91" s="9"/>
      <c r="BQ91" s="9"/>
      <c r="BR91" s="9"/>
    </row>
    <row r="92" spans="1:70" x14ac:dyDescent="0.2">
      <c r="A92" s="9"/>
      <c r="B92" s="9"/>
      <c r="C92" s="9"/>
      <c r="D92" s="9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9"/>
      <c r="Q92" s="9"/>
      <c r="R92" s="9"/>
      <c r="S92" s="9"/>
      <c r="T92" s="44"/>
      <c r="U92" s="9"/>
      <c r="V92" s="9"/>
      <c r="Y92" s="9"/>
      <c r="Z92" s="9"/>
      <c r="AA92" s="9"/>
      <c r="AB92" s="9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/>
      <c r="AN92" s="9"/>
      <c r="AO92" s="9"/>
      <c r="AP92" s="9"/>
      <c r="AQ92" s="9"/>
      <c r="AR92" s="44"/>
      <c r="AS92" s="9"/>
      <c r="AT92" s="9"/>
      <c r="AV92" s="9">
        <v>5</v>
      </c>
      <c r="AW92" s="11">
        <v>25.466634750366211</v>
      </c>
      <c r="AX92" s="11">
        <v>26.162691116333008</v>
      </c>
      <c r="AY92" s="11"/>
      <c r="AZ92" s="9">
        <v>5</v>
      </c>
      <c r="BA92" s="11">
        <v>17.414785385131836</v>
      </c>
      <c r="BB92" s="11">
        <v>17.485939025878906</v>
      </c>
      <c r="BC92" s="9"/>
      <c r="BD92" s="9">
        <v>5</v>
      </c>
      <c r="BE92" s="9">
        <f>POWER(2,(BA92-AW92))*100</f>
        <v>0.37683550997218362</v>
      </c>
      <c r="BF92" s="9">
        <f>POWER(2,(BB92-AX92))*100</f>
        <v>0.2443640733374487</v>
      </c>
      <c r="BG92" s="9"/>
      <c r="BH92" s="9">
        <v>5</v>
      </c>
      <c r="BI92" s="9">
        <f>BE92/BE93</f>
        <v>1.2785877939146126</v>
      </c>
      <c r="BJ92" s="9">
        <f>BF92/BE93</f>
        <v>0.82911751459829297</v>
      </c>
      <c r="BK92" s="9"/>
      <c r="BL92" s="9"/>
      <c r="BM92" s="9"/>
      <c r="BN92" s="9"/>
      <c r="BO92" s="9"/>
      <c r="BP92" s="9"/>
      <c r="BQ92" s="9"/>
      <c r="BR92" s="9"/>
    </row>
    <row r="93" spans="1:70" x14ac:dyDescent="0.4">
      <c r="A93" s="9"/>
      <c r="B93" s="9"/>
      <c r="C93" s="9"/>
      <c r="D93" s="9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9"/>
      <c r="Q93" s="9"/>
      <c r="R93" s="9"/>
      <c r="S93" s="9"/>
      <c r="T93" s="44"/>
      <c r="U93" s="9"/>
      <c r="V93" s="9"/>
      <c r="Y93" s="9"/>
      <c r="Z93" s="9"/>
      <c r="AA93" s="9"/>
      <c r="AB93" s="9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M93" s="44"/>
      <c r="AN93" s="9"/>
      <c r="AO93" s="9"/>
      <c r="AP93" s="9"/>
      <c r="AQ93" s="9"/>
      <c r="AR93" s="44"/>
      <c r="AS93" s="9"/>
      <c r="AT93" s="9"/>
      <c r="AV93" s="9" t="s">
        <v>39</v>
      </c>
      <c r="AW93" s="9">
        <f>AVERAGE(AW88:AW92)</f>
        <v>26.026336669921875</v>
      </c>
      <c r="AX93" s="9">
        <f>AVERAGE(AX88:AX92)</f>
        <v>26.18606071472168</v>
      </c>
      <c r="AY93" s="9"/>
      <c r="AZ93" s="9" t="s">
        <v>39</v>
      </c>
      <c r="BA93" s="9">
        <f>AVERAGE(BA88:BA92)</f>
        <v>17.58208885192871</v>
      </c>
      <c r="BB93" s="9">
        <f>AVERAGE(BB88:BB92)</f>
        <v>17.51988067626953</v>
      </c>
      <c r="BC93" s="9"/>
      <c r="BD93" s="9" t="s">
        <v>39</v>
      </c>
      <c r="BE93" s="9">
        <f>AVERAGE(BE88:BE92)</f>
        <v>0.29472791134540555</v>
      </c>
      <c r="BF93" s="9">
        <f>AVERAGE(BF88:BF92)</f>
        <v>0.26055246627517842</v>
      </c>
      <c r="BG93" s="9"/>
      <c r="BH93" s="9" t="s">
        <v>39</v>
      </c>
      <c r="BI93" s="9">
        <f>AVERAGE(BI88:BI92)</f>
        <v>1</v>
      </c>
      <c r="BJ93" s="9">
        <f>AVERAGE(BJ88:BJ92)</f>
        <v>0.88404408352700836</v>
      </c>
      <c r="BK93" s="9"/>
      <c r="BL93" s="9"/>
      <c r="BM93" s="9"/>
      <c r="BN93" s="9"/>
      <c r="BO93" s="9"/>
      <c r="BP93" s="9"/>
      <c r="BQ93" s="9"/>
      <c r="BR93" s="9"/>
    </row>
    <row r="94" spans="1:70" x14ac:dyDescent="0.2">
      <c r="A94" s="9"/>
      <c r="B94" s="11" t="s">
        <v>59</v>
      </c>
      <c r="C94" s="9"/>
      <c r="D94" s="9"/>
      <c r="E94" s="9"/>
      <c r="F94" s="11" t="s">
        <v>53</v>
      </c>
      <c r="G94" s="9"/>
      <c r="H94" s="9"/>
      <c r="I94" s="9"/>
      <c r="J94" s="9" t="s">
        <v>46</v>
      </c>
      <c r="K94" s="9"/>
      <c r="L94" s="9"/>
      <c r="M94" s="9"/>
      <c r="N94" s="9" t="s">
        <v>46</v>
      </c>
      <c r="O94" s="9"/>
      <c r="P94" s="9"/>
      <c r="Q94" s="9"/>
      <c r="R94" s="9"/>
      <c r="S94" s="9"/>
      <c r="T94" s="44"/>
      <c r="U94" s="9"/>
      <c r="V94" s="9"/>
      <c r="Y94" s="9"/>
      <c r="Z94" s="11" t="s">
        <v>79</v>
      </c>
      <c r="AA94" s="9"/>
      <c r="AB94" s="9"/>
      <c r="AC94" s="9"/>
      <c r="AD94" s="11" t="s">
        <v>53</v>
      </c>
      <c r="AE94" s="9"/>
      <c r="AF94" s="9"/>
      <c r="AG94" s="9"/>
      <c r="AH94" s="9" t="s">
        <v>277</v>
      </c>
      <c r="AI94" s="9"/>
      <c r="AJ94" s="9"/>
      <c r="AK94" s="9"/>
      <c r="AL94" s="9" t="s">
        <v>51</v>
      </c>
      <c r="AM94" s="9"/>
      <c r="AN94" s="9"/>
      <c r="AO94" s="9"/>
      <c r="AP94" s="9"/>
      <c r="AQ94" s="9"/>
      <c r="AR94" s="44"/>
      <c r="AS94" s="9"/>
      <c r="AT94" s="9"/>
      <c r="AV94" s="9" t="s">
        <v>40</v>
      </c>
      <c r="AW94" s="9">
        <f>STDEVP(AW88:AW92)</f>
        <v>0.48604503506498686</v>
      </c>
      <c r="AX94" s="9">
        <f>STDEVP(AX88:AX92)</f>
        <v>0.49939975180280405</v>
      </c>
      <c r="AY94" s="9"/>
      <c r="AZ94" s="9" t="s">
        <v>40</v>
      </c>
      <c r="BA94" s="9">
        <f>STDEVP(BA88:BA92)</f>
        <v>0.17250093764333541</v>
      </c>
      <c r="BB94" s="9">
        <f>STDEVP(BB88:BB92)</f>
        <v>3.2692105358586278E-2</v>
      </c>
      <c r="BC94" s="9"/>
      <c r="BD94" s="9" t="s">
        <v>40</v>
      </c>
      <c r="BE94" s="9">
        <f>STDEVP(BE88:BE92)</f>
        <v>6.7283185173485666E-2</v>
      </c>
      <c r="BF94" s="9">
        <f>STDEVP(BF88:BF92)</f>
        <v>8.999881243100824E-2</v>
      </c>
      <c r="BG94" s="9"/>
      <c r="BH94" s="9" t="s">
        <v>40</v>
      </c>
      <c r="BI94" s="9">
        <f>STDEVP(BI88:BI92)</f>
        <v>0.22828915275225881</v>
      </c>
      <c r="BJ94" s="9">
        <f>STDEVP(BJ88:BJ92)</f>
        <v>0.30536236632686758</v>
      </c>
      <c r="BK94" s="9"/>
      <c r="BL94" s="9"/>
      <c r="BM94" s="9"/>
      <c r="BN94" s="9"/>
      <c r="BO94" s="9"/>
      <c r="BP94" s="9"/>
      <c r="BQ94" s="9"/>
      <c r="BR94" s="9"/>
    </row>
    <row r="95" spans="1:70" x14ac:dyDescent="0.2">
      <c r="A95" s="9"/>
      <c r="B95" s="11" t="s">
        <v>257</v>
      </c>
      <c r="C95" s="11" t="s">
        <v>90</v>
      </c>
      <c r="D95" s="11"/>
      <c r="E95" s="9"/>
      <c r="F95" s="11" t="s">
        <v>257</v>
      </c>
      <c r="G95" s="11" t="s">
        <v>90</v>
      </c>
      <c r="H95" s="11"/>
      <c r="I95" s="9"/>
      <c r="J95" s="11" t="s">
        <v>257</v>
      </c>
      <c r="K95" s="11" t="s">
        <v>90</v>
      </c>
      <c r="L95" s="9"/>
      <c r="M95" s="9"/>
      <c r="N95" s="11" t="s">
        <v>257</v>
      </c>
      <c r="O95" s="11" t="s">
        <v>90</v>
      </c>
      <c r="P95" s="9"/>
      <c r="Q95" s="9"/>
      <c r="R95" s="9"/>
      <c r="S95" s="9"/>
      <c r="T95" s="44"/>
      <c r="U95" s="9"/>
      <c r="V95" s="9"/>
      <c r="Y95" s="9"/>
      <c r="Z95" s="11" t="s">
        <v>257</v>
      </c>
      <c r="AA95" s="11" t="s">
        <v>90</v>
      </c>
      <c r="AB95" s="11"/>
      <c r="AC95" s="9"/>
      <c r="AD95" s="11" t="s">
        <v>257</v>
      </c>
      <c r="AE95" s="11" t="s">
        <v>90</v>
      </c>
      <c r="AF95" s="11"/>
      <c r="AG95" s="9"/>
      <c r="AH95" s="11" t="s">
        <v>257</v>
      </c>
      <c r="AI95" s="11" t="s">
        <v>90</v>
      </c>
      <c r="AJ95" s="9"/>
      <c r="AK95" s="9"/>
      <c r="AL95" s="11" t="s">
        <v>257</v>
      </c>
      <c r="AM95" s="11" t="s">
        <v>90</v>
      </c>
      <c r="AN95" s="9"/>
      <c r="AO95" s="9"/>
      <c r="AP95" s="9"/>
      <c r="AQ95" s="9"/>
      <c r="AR95" s="44"/>
      <c r="AS95" s="9"/>
      <c r="AT95" s="9"/>
      <c r="AV95" s="9" t="s">
        <v>41</v>
      </c>
      <c r="AW95" s="9">
        <f>AW94/SQRT(5)</f>
        <v>0.2173659477063159</v>
      </c>
      <c r="AX95" s="9">
        <f>AX94/SQRT(5)</f>
        <v>0.22333835859551859</v>
      </c>
      <c r="AY95" s="9"/>
      <c r="AZ95" s="9" t="s">
        <v>41</v>
      </c>
      <c r="BA95" s="9">
        <f>BA94/SQRT(5)</f>
        <v>7.7144764550590064E-2</v>
      </c>
      <c r="BB95" s="9">
        <f>BB94/SQRT(5)</f>
        <v>1.462035398187681E-2</v>
      </c>
      <c r="BC95" s="9"/>
      <c r="BD95" s="9" t="s">
        <v>41</v>
      </c>
      <c r="BE95" s="9">
        <f>BE94/SQRT(5)</f>
        <v>3.0089955158123984E-2</v>
      </c>
      <c r="BF95" s="9">
        <f>BF94/SQRT(5)</f>
        <v>4.0248692497997507E-2</v>
      </c>
      <c r="BG95" s="9"/>
      <c r="BH95" s="9" t="s">
        <v>41</v>
      </c>
      <c r="BI95" s="9">
        <f>BI94/SQRT(5)</f>
        <v>0.10209401281597677</v>
      </c>
      <c r="BJ95" s="9">
        <f>BJ94/SQRT(5)</f>
        <v>0.13656220177541373</v>
      </c>
      <c r="BK95" s="9"/>
      <c r="BL95" s="9"/>
      <c r="BM95" s="9"/>
      <c r="BN95" s="9"/>
      <c r="BO95" s="9"/>
      <c r="BP95" s="9"/>
      <c r="BQ95" s="9"/>
      <c r="BR95" s="9"/>
    </row>
    <row r="96" spans="1:70" x14ac:dyDescent="0.2">
      <c r="A96" s="9">
        <v>1</v>
      </c>
      <c r="B96" s="58">
        <v>20.689645767211914</v>
      </c>
      <c r="C96" s="58">
        <v>19.755449295043945</v>
      </c>
      <c r="D96" s="11"/>
      <c r="E96" s="9">
        <v>1</v>
      </c>
      <c r="F96" s="58">
        <v>21.284648895263672</v>
      </c>
      <c r="G96" s="58">
        <v>21.53422737121582</v>
      </c>
      <c r="H96" s="11"/>
      <c r="I96" s="9">
        <v>1</v>
      </c>
      <c r="J96" s="9">
        <f>POWER(2,(F96-B96))*100</f>
        <v>151.04758605734233</v>
      </c>
      <c r="K96" s="9">
        <f>POWER(2,(G96-C96))*100</f>
        <v>343.13542500430742</v>
      </c>
      <c r="L96" s="9"/>
      <c r="M96" s="9">
        <v>1</v>
      </c>
      <c r="N96" s="9">
        <f>J96/J101</f>
        <v>0.55504010313936913</v>
      </c>
      <c r="O96" s="9">
        <f>K96/J101</f>
        <v>1.2608868943649314</v>
      </c>
      <c r="P96" s="9"/>
      <c r="Q96" s="9"/>
      <c r="R96" s="9"/>
      <c r="S96" s="9"/>
      <c r="T96" s="44"/>
      <c r="U96" s="9"/>
      <c r="V96" s="9"/>
      <c r="Y96" s="9">
        <v>1</v>
      </c>
      <c r="Z96" s="58">
        <v>23.775957107543945</v>
      </c>
      <c r="AA96" s="58">
        <v>23.873540878295898</v>
      </c>
      <c r="AB96" s="11"/>
      <c r="AC96" s="9">
        <v>1</v>
      </c>
      <c r="AD96" s="58">
        <v>21.284648895263672</v>
      </c>
      <c r="AE96" s="58">
        <v>21.53422737121582</v>
      </c>
      <c r="AF96" s="11"/>
      <c r="AG96" s="9">
        <v>1</v>
      </c>
      <c r="AH96" s="9">
        <f>POWER(2,(AD96-Z96))*100</f>
        <v>17.784493443101777</v>
      </c>
      <c r="AI96" s="9">
        <f>POWER(2,(AE96-AA96))*100</f>
        <v>19.760433376923064</v>
      </c>
      <c r="AJ96" s="9"/>
      <c r="AK96" s="9">
        <v>1</v>
      </c>
      <c r="AL96" s="9">
        <f>AH96/AH101</f>
        <v>0.88139963123736376</v>
      </c>
      <c r="AM96" s="9">
        <f>AI96/AH101</f>
        <v>0.97932722948969353</v>
      </c>
      <c r="AN96" s="9"/>
      <c r="AO96" s="9"/>
      <c r="AP96" s="9"/>
      <c r="AQ96" s="9"/>
      <c r="AR96" s="44"/>
      <c r="AS96" s="9"/>
      <c r="AT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>
        <f>TTEST(BI88:BI92,BJ88:BJ92,2,2)</f>
        <v>0.55987662239003455</v>
      </c>
      <c r="BK96" s="9"/>
      <c r="BL96" s="9"/>
      <c r="BM96" s="9"/>
      <c r="BN96" s="9"/>
      <c r="BO96" s="9"/>
      <c r="BP96" s="9"/>
      <c r="BQ96" s="9"/>
      <c r="BR96" s="9"/>
    </row>
    <row r="97" spans="1:70" x14ac:dyDescent="0.2">
      <c r="A97" s="9">
        <v>2</v>
      </c>
      <c r="B97" s="58">
        <v>20.286235809326172</v>
      </c>
      <c r="C97" s="58">
        <v>20.769781112670898</v>
      </c>
      <c r="D97" s="11"/>
      <c r="E97" s="9">
        <v>2</v>
      </c>
      <c r="F97" s="58">
        <v>21.666818618774414</v>
      </c>
      <c r="G97" s="58">
        <v>21.662893295288086</v>
      </c>
      <c r="H97" s="11"/>
      <c r="I97" s="9">
        <v>2</v>
      </c>
      <c r="J97" s="9">
        <f t="shared" ref="J97:K100" si="18">POWER(2,(F97-B97))*100</f>
        <v>260.37353365168207</v>
      </c>
      <c r="K97" s="9">
        <f t="shared" si="18"/>
        <v>185.71781114320487</v>
      </c>
      <c r="L97" s="9"/>
      <c r="M97" s="9">
        <v>2</v>
      </c>
      <c r="N97" s="9">
        <f>J97/J101</f>
        <v>0.95676969586212535</v>
      </c>
      <c r="O97" s="9">
        <f>K97/J101</f>
        <v>0.68243945992364052</v>
      </c>
      <c r="P97" s="9"/>
      <c r="Q97" s="9"/>
      <c r="R97" s="9"/>
      <c r="S97" s="9"/>
      <c r="T97" s="44"/>
      <c r="U97" s="9"/>
      <c r="V97" s="9"/>
      <c r="Y97" s="9">
        <v>2</v>
      </c>
      <c r="Z97" s="58">
        <v>24.094022750854492</v>
      </c>
      <c r="AA97" s="58">
        <v>24.402692794799805</v>
      </c>
      <c r="AB97" s="11"/>
      <c r="AC97" s="9">
        <v>2</v>
      </c>
      <c r="AD97" s="58">
        <v>21.666818618774414</v>
      </c>
      <c r="AE97" s="58">
        <v>21.662893295288086</v>
      </c>
      <c r="AF97" s="11"/>
      <c r="AG97" s="9">
        <v>2</v>
      </c>
      <c r="AH97" s="9">
        <f t="shared" ref="AH97:AI100" si="19">POWER(2,(AD97-Z97))*100</f>
        <v>18.592541119181618</v>
      </c>
      <c r="AI97" s="9">
        <f t="shared" si="19"/>
        <v>14.970564217514127</v>
      </c>
      <c r="AJ97" s="9"/>
      <c r="AK97" s="9">
        <v>2</v>
      </c>
      <c r="AL97" s="9">
        <f>AH97/AH101</f>
        <v>0.92144648025207287</v>
      </c>
      <c r="AM97" s="9">
        <f>AI97/AH101</f>
        <v>0.74194127726760206</v>
      </c>
      <c r="AN97" s="9"/>
      <c r="AO97" s="9"/>
      <c r="AP97" s="9"/>
      <c r="AQ97" s="9"/>
      <c r="AR97" s="44"/>
      <c r="AS97" s="9"/>
      <c r="AT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</row>
    <row r="98" spans="1:70" x14ac:dyDescent="0.2">
      <c r="A98" s="9">
        <v>3</v>
      </c>
      <c r="B98" s="58">
        <v>20.559030532836914</v>
      </c>
      <c r="C98" s="58">
        <v>19.936233520507813</v>
      </c>
      <c r="D98" s="11"/>
      <c r="E98" s="9">
        <v>3</v>
      </c>
      <c r="F98" s="58">
        <v>21.74467658996582</v>
      </c>
      <c r="G98" s="58">
        <v>21.667667388916016</v>
      </c>
      <c r="H98" s="11"/>
      <c r="I98" s="9">
        <v>3</v>
      </c>
      <c r="J98" s="9">
        <f t="shared" si="18"/>
        <v>227.4652336583967</v>
      </c>
      <c r="K98" s="9">
        <f t="shared" si="18"/>
        <v>332.05768047655459</v>
      </c>
      <c r="L98" s="9"/>
      <c r="M98" s="9">
        <v>3</v>
      </c>
      <c r="N98" s="9">
        <f>J98/J101</f>
        <v>0.83584471652825976</v>
      </c>
      <c r="O98" s="9">
        <f>K98/J101</f>
        <v>1.2201805671357009</v>
      </c>
      <c r="P98" s="9"/>
      <c r="Q98" s="9"/>
      <c r="R98" s="9"/>
      <c r="S98" s="9"/>
      <c r="T98" s="44"/>
      <c r="U98" s="9"/>
      <c r="V98" s="9"/>
      <c r="Y98" s="9">
        <v>3</v>
      </c>
      <c r="Z98" s="58">
        <v>24.15464973449707</v>
      </c>
      <c r="AA98" s="58">
        <v>24.092184066772461</v>
      </c>
      <c r="AB98" s="11"/>
      <c r="AC98" s="9">
        <v>3</v>
      </c>
      <c r="AD98" s="58">
        <v>21.74467658996582</v>
      </c>
      <c r="AE98" s="58">
        <v>21.667667388916016</v>
      </c>
      <c r="AF98" s="11"/>
      <c r="AG98" s="9">
        <v>3</v>
      </c>
      <c r="AH98" s="9">
        <f t="shared" si="19"/>
        <v>18.815934594095562</v>
      </c>
      <c r="AI98" s="9">
        <f t="shared" si="19"/>
        <v>18.627207607649034</v>
      </c>
      <c r="AJ98" s="9"/>
      <c r="AK98" s="9">
        <v>3</v>
      </c>
      <c r="AL98" s="9">
        <f>AH98/AH101</f>
        <v>0.93251786257960034</v>
      </c>
      <c r="AM98" s="9">
        <f>AI98/AH101</f>
        <v>0.92316455168600098</v>
      </c>
      <c r="AN98" s="9"/>
      <c r="AO98" s="9"/>
      <c r="AP98" s="9"/>
      <c r="AQ98" s="9"/>
      <c r="AR98" s="44"/>
      <c r="AS98" s="9"/>
      <c r="AT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</row>
    <row r="99" spans="1:70" x14ac:dyDescent="0.2">
      <c r="A99" s="9">
        <v>4</v>
      </c>
      <c r="B99" s="58">
        <v>20.097433090209961</v>
      </c>
      <c r="C99" s="58">
        <v>20.353153228759766</v>
      </c>
      <c r="D99" s="11"/>
      <c r="E99" s="9">
        <v>4</v>
      </c>
      <c r="F99" s="58">
        <v>21.739170074462891</v>
      </c>
      <c r="G99" s="58">
        <v>22.162805557250977</v>
      </c>
      <c r="H99" s="11"/>
      <c r="I99" s="9">
        <v>4</v>
      </c>
      <c r="J99" s="9">
        <f t="shared" si="18"/>
        <v>312.04129906388101</v>
      </c>
      <c r="K99" s="9">
        <f t="shared" si="18"/>
        <v>350.55779828971907</v>
      </c>
      <c r="L99" s="9"/>
      <c r="M99" s="9">
        <v>4</v>
      </c>
      <c r="N99" s="9">
        <f>J99/J101</f>
        <v>1.1466282867334863</v>
      </c>
      <c r="O99" s="9">
        <f>K99/J101</f>
        <v>1.2881611788563749</v>
      </c>
      <c r="P99" s="9"/>
      <c r="Q99" s="9"/>
      <c r="R99" s="9"/>
      <c r="S99" s="9"/>
      <c r="T99" s="44"/>
      <c r="U99" s="9"/>
      <c r="V99" s="9"/>
      <c r="Y99" s="9">
        <v>4</v>
      </c>
      <c r="Z99" s="58">
        <v>24.299007415771484</v>
      </c>
      <c r="AA99" s="58">
        <v>25.467796325683594</v>
      </c>
      <c r="AB99" s="11"/>
      <c r="AC99" s="9">
        <v>4</v>
      </c>
      <c r="AD99" s="58">
        <v>21.739170074462891</v>
      </c>
      <c r="AE99" s="58">
        <v>22.162805557250977</v>
      </c>
      <c r="AF99" s="11"/>
      <c r="AG99" s="9">
        <v>4</v>
      </c>
      <c r="AH99" s="9">
        <f t="shared" si="19"/>
        <v>16.959466104283123</v>
      </c>
      <c r="AI99" s="9">
        <f t="shared" si="19"/>
        <v>10.118092450638596</v>
      </c>
      <c r="AJ99" s="9"/>
      <c r="AK99" s="9">
        <v>4</v>
      </c>
      <c r="AL99" s="9">
        <f>AH99/AH101</f>
        <v>0.84051127000728543</v>
      </c>
      <c r="AM99" s="9">
        <f>AI99/AH101</f>
        <v>0.50145273934004264</v>
      </c>
      <c r="AN99" s="9"/>
      <c r="AO99" s="9"/>
      <c r="AP99" s="9"/>
      <c r="AQ99" s="9"/>
      <c r="AR99" s="44"/>
      <c r="AS99" s="9"/>
      <c r="AT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</row>
    <row r="100" spans="1:70" x14ac:dyDescent="0.2">
      <c r="A100" s="9">
        <v>5</v>
      </c>
      <c r="B100" s="58">
        <v>19.769514083862305</v>
      </c>
      <c r="C100" s="58">
        <v>20.461215972900391</v>
      </c>
      <c r="D100" s="11"/>
      <c r="E100" s="9">
        <v>5</v>
      </c>
      <c r="F100" s="58">
        <v>21.804304122924805</v>
      </c>
      <c r="G100" s="58">
        <v>21.46287727355957</v>
      </c>
      <c r="H100" s="11"/>
      <c r="I100" s="9">
        <v>5</v>
      </c>
      <c r="J100" s="9">
        <f t="shared" si="18"/>
        <v>409.76309048078843</v>
      </c>
      <c r="K100" s="9">
        <f t="shared" si="18"/>
        <v>200.23043782568956</v>
      </c>
      <c r="L100" s="9"/>
      <c r="M100" s="9">
        <v>5</v>
      </c>
      <c r="N100" s="9">
        <f>J100/J101</f>
        <v>1.5057171977367592</v>
      </c>
      <c r="O100" s="9">
        <f>K100/J101</f>
        <v>0.7357676197501174</v>
      </c>
      <c r="P100" s="9"/>
      <c r="Q100" s="9"/>
      <c r="R100" s="9"/>
      <c r="S100" s="9"/>
      <c r="T100" s="44"/>
      <c r="U100" s="9"/>
      <c r="V100" s="9"/>
      <c r="Y100" s="9">
        <v>5</v>
      </c>
      <c r="Z100" s="58">
        <v>23.603404998779297</v>
      </c>
      <c r="AA100" s="58">
        <v>24.541412353515625</v>
      </c>
      <c r="AB100" s="11"/>
      <c r="AC100" s="9">
        <v>5</v>
      </c>
      <c r="AD100" s="58">
        <v>21.804304122924805</v>
      </c>
      <c r="AE100" s="58">
        <v>21.46287727355957</v>
      </c>
      <c r="AF100" s="11"/>
      <c r="AG100" s="9">
        <v>5</v>
      </c>
      <c r="AH100" s="9">
        <f t="shared" si="19"/>
        <v>28.735361901987023</v>
      </c>
      <c r="AI100" s="9">
        <f t="shared" si="19"/>
        <v>11.837734580728632</v>
      </c>
      <c r="AJ100" s="9"/>
      <c r="AK100" s="9">
        <v>5</v>
      </c>
      <c r="AL100" s="9">
        <f>AH100/AH101</f>
        <v>1.4241247559236772</v>
      </c>
      <c r="AM100" s="9">
        <f>AI100/AH101</f>
        <v>0.58667821647667129</v>
      </c>
      <c r="AN100" s="9"/>
      <c r="AO100" s="9"/>
      <c r="AP100" s="9"/>
      <c r="AQ100" s="9"/>
      <c r="AR100" s="44"/>
      <c r="AS100" s="9"/>
      <c r="AT100" s="9"/>
      <c r="AV100" s="9"/>
      <c r="AW100" s="11" t="s">
        <v>144</v>
      </c>
      <c r="AX100" s="9"/>
      <c r="AY100" s="9"/>
      <c r="AZ100" s="9"/>
      <c r="BA100" s="11" t="s">
        <v>45</v>
      </c>
      <c r="BB100" s="9"/>
      <c r="BC100" s="9"/>
      <c r="BD100" s="9"/>
      <c r="BE100" s="9" t="s">
        <v>50</v>
      </c>
      <c r="BF100" s="9"/>
      <c r="BG100" s="9"/>
      <c r="BH100" s="9"/>
      <c r="BI100" s="9" t="s">
        <v>51</v>
      </c>
      <c r="BJ100" s="9"/>
      <c r="BK100" s="9"/>
      <c r="BL100" s="9"/>
      <c r="BM100" s="9"/>
      <c r="BN100" s="9"/>
      <c r="BO100" s="9"/>
      <c r="BP100" s="9"/>
      <c r="BQ100" s="9"/>
      <c r="BR100" s="9"/>
    </row>
    <row r="101" spans="1:70" x14ac:dyDescent="0.2">
      <c r="A101" s="9" t="s">
        <v>39</v>
      </c>
      <c r="B101" s="9">
        <f>AVERAGE(B96:B100)</f>
        <v>20.280371856689452</v>
      </c>
      <c r="C101" s="9">
        <f>AVERAGE(C96:C100)</f>
        <v>20.255166625976564</v>
      </c>
      <c r="D101" s="9"/>
      <c r="E101" s="9" t="s">
        <v>39</v>
      </c>
      <c r="F101" s="9">
        <f>AVERAGE(F96:F100)</f>
        <v>21.64792366027832</v>
      </c>
      <c r="G101" s="9">
        <f>AVERAGE(G96:G100)</f>
        <v>21.698094177246094</v>
      </c>
      <c r="H101" s="9"/>
      <c r="I101" s="9" t="s">
        <v>39</v>
      </c>
      <c r="J101" s="9">
        <f>AVERAGE(J96:J100)</f>
        <v>272.13814858241813</v>
      </c>
      <c r="K101" s="9">
        <f>AVERAGE(K96:K100)</f>
        <v>282.33983054789508</v>
      </c>
      <c r="L101" s="9"/>
      <c r="M101" s="9" t="s">
        <v>39</v>
      </c>
      <c r="N101" s="9">
        <f>AVERAGE(N96:N100)</f>
        <v>1</v>
      </c>
      <c r="O101" s="9">
        <f>AVERAGE(O96:O100)</f>
        <v>1.0374871440061528</v>
      </c>
      <c r="P101" s="9"/>
      <c r="Q101" s="9"/>
      <c r="R101" s="9"/>
      <c r="S101" s="9"/>
      <c r="T101" s="44"/>
      <c r="U101" s="9"/>
      <c r="V101" s="9"/>
      <c r="Y101" s="9" t="s">
        <v>39</v>
      </c>
      <c r="Z101" s="9">
        <f>AVERAGE(Z96:Z100)</f>
        <v>23.985408401489259</v>
      </c>
      <c r="AA101" s="9">
        <f>AVERAGE(AA96:AA100)</f>
        <v>24.475525283813475</v>
      </c>
      <c r="AB101" s="9"/>
      <c r="AC101" s="9" t="s">
        <v>39</v>
      </c>
      <c r="AD101" s="9">
        <f>AVERAGE(AD96:AD100)</f>
        <v>21.64792366027832</v>
      </c>
      <c r="AE101" s="9">
        <f>AVERAGE(AE96:AE100)</f>
        <v>21.698094177246094</v>
      </c>
      <c r="AF101" s="9"/>
      <c r="AG101" s="9" t="s">
        <v>39</v>
      </c>
      <c r="AH101" s="9">
        <f>AVERAGE(AH96:AH100)</f>
        <v>20.177559432529822</v>
      </c>
      <c r="AI101" s="9">
        <f>AVERAGE(AI96:AI100)</f>
        <v>15.062806446690692</v>
      </c>
      <c r="AJ101" s="9"/>
      <c r="AK101" s="9" t="s">
        <v>39</v>
      </c>
      <c r="AL101" s="9">
        <f>AVERAGE(AL96:AL100)</f>
        <v>1</v>
      </c>
      <c r="AM101" s="9">
        <f>AVERAGE(AM96:AM100)</f>
        <v>0.74651280285200206</v>
      </c>
      <c r="AN101" s="9"/>
      <c r="AO101" s="9"/>
      <c r="AP101" s="9"/>
      <c r="AQ101" s="9"/>
      <c r="AR101" s="44"/>
      <c r="AS101" s="9"/>
      <c r="AT101" s="9"/>
      <c r="AV101" s="9"/>
      <c r="AW101" s="11" t="s">
        <v>257</v>
      </c>
      <c r="AX101" s="11" t="s">
        <v>90</v>
      </c>
      <c r="AY101" s="11"/>
      <c r="AZ101" s="9"/>
      <c r="BA101" s="11" t="s">
        <v>257</v>
      </c>
      <c r="BB101" s="11" t="s">
        <v>90</v>
      </c>
      <c r="BC101" s="11"/>
      <c r="BD101" s="9"/>
      <c r="BE101" s="11" t="s">
        <v>257</v>
      </c>
      <c r="BF101" s="11" t="s">
        <v>90</v>
      </c>
      <c r="BG101" s="9"/>
      <c r="BH101" s="9"/>
      <c r="BI101" s="11" t="s">
        <v>257</v>
      </c>
      <c r="BJ101" s="11" t="s">
        <v>90</v>
      </c>
      <c r="BK101" s="9"/>
      <c r="BL101" s="9"/>
      <c r="BM101" s="9"/>
      <c r="BN101" s="9"/>
      <c r="BO101" s="9"/>
      <c r="BP101" s="9"/>
      <c r="BQ101" s="9"/>
      <c r="BR101" s="9"/>
    </row>
    <row r="102" spans="1:70" x14ac:dyDescent="0.2">
      <c r="A102" s="9" t="s">
        <v>40</v>
      </c>
      <c r="B102" s="9">
        <f>STDEVP(B96:B100)</f>
        <v>0.32852166866314347</v>
      </c>
      <c r="C102" s="9">
        <f>STDEVP(C96:C100)</f>
        <v>0.36560128944158932</v>
      </c>
      <c r="D102" s="9"/>
      <c r="E102" s="9" t="s">
        <v>40</v>
      </c>
      <c r="F102" s="9">
        <f>STDEVP(F96:F100)</f>
        <v>0.18679799835929831</v>
      </c>
      <c r="G102" s="9">
        <f>STDEVP(G96:G100)</f>
        <v>0.24507177729929902</v>
      </c>
      <c r="H102" s="9"/>
      <c r="I102" s="9" t="s">
        <v>40</v>
      </c>
      <c r="J102" s="9">
        <f>STDEVP(J96:J100)</f>
        <v>86.405886229808047</v>
      </c>
      <c r="K102" s="9">
        <f>STDEVP(K96:K100)</f>
        <v>73.347702127212585</v>
      </c>
      <c r="L102" s="9"/>
      <c r="M102" s="9" t="s">
        <v>40</v>
      </c>
      <c r="N102" s="9">
        <f>STDEVP(N96:N100)</f>
        <v>0.31750743760072198</v>
      </c>
      <c r="O102" s="9">
        <f>STDEVP(O96:O100)</f>
        <v>0.26952377867375343</v>
      </c>
      <c r="P102" s="9"/>
      <c r="Q102" s="9"/>
      <c r="R102" s="9"/>
      <c r="S102" s="9"/>
      <c r="T102" s="44"/>
      <c r="U102" s="9"/>
      <c r="V102" s="9"/>
      <c r="Y102" s="9" t="s">
        <v>40</v>
      </c>
      <c r="Z102" s="9">
        <f>STDEVP(Z96:Z100)</f>
        <v>0.2563515132244914</v>
      </c>
      <c r="AA102" s="9">
        <f>STDEVP(AA96:AA100)</f>
        <v>0.5483763691321335</v>
      </c>
      <c r="AB102" s="9"/>
      <c r="AC102" s="9" t="s">
        <v>40</v>
      </c>
      <c r="AD102" s="9">
        <f>STDEVP(AD96:AD100)</f>
        <v>0.18679799835929831</v>
      </c>
      <c r="AE102" s="9">
        <f>STDEVP(AE96:AE100)</f>
        <v>0.24507177729929902</v>
      </c>
      <c r="AF102" s="9"/>
      <c r="AG102" s="9" t="s">
        <v>40</v>
      </c>
      <c r="AH102" s="9">
        <f>STDEVP(AH96:AH100)</f>
        <v>4.3286297568538021</v>
      </c>
      <c r="AI102" s="9">
        <f>STDEVP(AI96:AI100)</f>
        <v>3.7318212198362928</v>
      </c>
      <c r="AJ102" s="9"/>
      <c r="AK102" s="9" t="s">
        <v>40</v>
      </c>
      <c r="AL102" s="9">
        <f>STDEVP(AL96:AL100)</f>
        <v>0.2145269238991945</v>
      </c>
      <c r="AM102" s="9">
        <f>STDEVP(AM96:AM100)</f>
        <v>0.18494908823412712</v>
      </c>
      <c r="AN102" s="9"/>
      <c r="AO102" s="9"/>
      <c r="AP102" s="9"/>
      <c r="AQ102" s="9"/>
      <c r="AR102" s="44"/>
      <c r="AS102" s="9"/>
      <c r="AT102" s="9"/>
      <c r="AV102" s="9">
        <v>1</v>
      </c>
      <c r="AW102" s="11">
        <v>23.297439575195313</v>
      </c>
      <c r="AX102" s="11">
        <v>22.965208053588867</v>
      </c>
      <c r="AY102" s="11"/>
      <c r="AZ102" s="9">
        <v>1</v>
      </c>
      <c r="BA102" s="11">
        <v>17.652019500732422</v>
      </c>
      <c r="BB102" s="11">
        <v>17.509834289550781</v>
      </c>
      <c r="BC102" s="11"/>
      <c r="BD102" s="9">
        <v>1</v>
      </c>
      <c r="BE102" s="9">
        <f>POWER(2,(BA102-AW102))*100</f>
        <v>1.9978331701117851</v>
      </c>
      <c r="BF102" s="9">
        <f>POWER(2,(BB102-AX102))*100</f>
        <v>2.2791287495446975</v>
      </c>
      <c r="BG102" s="9"/>
      <c r="BH102" s="9">
        <v>1</v>
      </c>
      <c r="BI102" s="9">
        <f>BE102/BE107</f>
        <v>0.78602056350756722</v>
      </c>
      <c r="BJ102" s="9">
        <f>BF102/BE107</f>
        <v>0.89669252209041217</v>
      </c>
      <c r="BK102" s="9"/>
      <c r="BL102" s="9"/>
      <c r="BM102" s="9"/>
      <c r="BN102" s="9"/>
      <c r="BO102" s="9"/>
      <c r="BP102" s="9"/>
      <c r="BQ102" s="9"/>
      <c r="BR102" s="9"/>
    </row>
    <row r="103" spans="1:70" x14ac:dyDescent="0.2">
      <c r="A103" s="9" t="s">
        <v>41</v>
      </c>
      <c r="B103" s="9">
        <f>B102/SQRT(5)</f>
        <v>0.14691935664249026</v>
      </c>
      <c r="C103" s="9">
        <f>C102/SQRT(5)</f>
        <v>0.16350186717059395</v>
      </c>
      <c r="D103" s="9"/>
      <c r="E103" s="9" t="s">
        <v>41</v>
      </c>
      <c r="F103" s="9">
        <f>F102/SQRT(5)</f>
        <v>8.353860447845704E-2</v>
      </c>
      <c r="G103" s="9">
        <f>G102/SQRT(5)</f>
        <v>0.10959943068158448</v>
      </c>
      <c r="H103" s="9"/>
      <c r="I103" s="9" t="s">
        <v>41</v>
      </c>
      <c r="J103" s="9">
        <f>J102/SQRT(5)</f>
        <v>38.641887053192761</v>
      </c>
      <c r="K103" s="9">
        <f>K102/SQRT(5)</f>
        <v>32.802089589970649</v>
      </c>
      <c r="L103" s="9"/>
      <c r="M103" s="9" t="s">
        <v>41</v>
      </c>
      <c r="N103" s="9">
        <f>N102/SQRT(5)</f>
        <v>0.1419936427673974</v>
      </c>
      <c r="O103" s="9">
        <f>O102/SQRT(5)</f>
        <v>0.12053469813342416</v>
      </c>
      <c r="P103" s="9"/>
      <c r="Q103" s="9"/>
      <c r="R103" s="9"/>
      <c r="S103" s="9"/>
      <c r="T103" s="44"/>
      <c r="U103" s="9"/>
      <c r="V103" s="9"/>
      <c r="Y103" s="9" t="s">
        <v>41</v>
      </c>
      <c r="Z103" s="9">
        <f>Z102/SQRT(5)</f>
        <v>0.11464388194097981</v>
      </c>
      <c r="AA103" s="9">
        <f>AA102/SQRT(5)</f>
        <v>0.24524136772679356</v>
      </c>
      <c r="AB103" s="9"/>
      <c r="AC103" s="9" t="s">
        <v>41</v>
      </c>
      <c r="AD103" s="9">
        <f>AD102/SQRT(5)</f>
        <v>8.353860447845704E-2</v>
      </c>
      <c r="AE103" s="9">
        <f>AE102/SQRT(5)</f>
        <v>0.10959943068158448</v>
      </c>
      <c r="AF103" s="9"/>
      <c r="AG103" s="9" t="s">
        <v>41</v>
      </c>
      <c r="AH103" s="9">
        <f>AH102/SQRT(5)</f>
        <v>1.9358220771506975</v>
      </c>
      <c r="AI103" s="9">
        <f>AI102/SQRT(5)</f>
        <v>1.6689211854860273</v>
      </c>
      <c r="AJ103" s="9"/>
      <c r="AK103" s="9" t="s">
        <v>41</v>
      </c>
      <c r="AL103" s="9">
        <f>AL102/SQRT(5)</f>
        <v>9.5939356968504627E-2</v>
      </c>
      <c r="AM103" s="9">
        <f>AM102/SQRT(5)</f>
        <v>8.2711746733622957E-2</v>
      </c>
      <c r="AN103" s="9"/>
      <c r="AO103" s="9"/>
      <c r="AP103" s="9"/>
      <c r="AQ103" s="9"/>
      <c r="AR103" s="44"/>
      <c r="AS103" s="9"/>
      <c r="AT103" s="9"/>
      <c r="AV103" s="9">
        <v>2</v>
      </c>
      <c r="AW103" s="11">
        <v>22.865476608276367</v>
      </c>
      <c r="AX103" s="11">
        <v>22.830793380737305</v>
      </c>
      <c r="AY103" s="11"/>
      <c r="AZ103" s="9">
        <v>2</v>
      </c>
      <c r="BA103" s="11">
        <v>17.752862930297852</v>
      </c>
      <c r="BB103" s="11">
        <v>17.541793823242188</v>
      </c>
      <c r="BC103" s="11"/>
      <c r="BD103" s="9">
        <v>2</v>
      </c>
      <c r="BE103" s="9">
        <f>POWER(2,(BA103-AW103))*100</f>
        <v>2.890346611781069</v>
      </c>
      <c r="BF103" s="9">
        <f>POWER(2,(BB103-AX103))*100</f>
        <v>2.5577169769766823</v>
      </c>
      <c r="BG103" s="9"/>
      <c r="BH103" s="9">
        <v>2</v>
      </c>
      <c r="BI103" s="9">
        <f>BE103/BE107</f>
        <v>1.1371679610251064</v>
      </c>
      <c r="BJ103" s="9">
        <f>BF103/BE107</f>
        <v>1.0062993094781751</v>
      </c>
      <c r="BK103" s="9"/>
      <c r="BL103" s="9"/>
      <c r="BM103" s="9"/>
      <c r="BN103" s="9"/>
      <c r="BO103" s="9"/>
      <c r="BP103" s="9"/>
      <c r="BQ103" s="9"/>
      <c r="BR103" s="9"/>
    </row>
    <row r="104" spans="1:70" x14ac:dyDescent="0.2">
      <c r="A104" s="9"/>
      <c r="B104" s="9"/>
      <c r="C104" s="9">
        <f>TTEST(B96:B100,C96:C100,2,2)</f>
        <v>0.92083594555886605</v>
      </c>
      <c r="D104" s="9"/>
      <c r="E104" s="9"/>
      <c r="F104" s="9"/>
      <c r="G104" s="9">
        <f>TTEST(F96:F100,G96:G100,2,2)</f>
        <v>0.7530590323618086</v>
      </c>
      <c r="H104" s="9"/>
      <c r="I104" s="9"/>
      <c r="J104" s="9"/>
      <c r="K104" s="9"/>
      <c r="L104" s="9"/>
      <c r="M104" s="9"/>
      <c r="N104" s="9"/>
      <c r="O104" s="9">
        <f>TTEST(N96:N100,O96:O100,2,2)</f>
        <v>0.86161345213467544</v>
      </c>
      <c r="P104" s="9"/>
      <c r="Q104" s="9"/>
      <c r="R104" s="9"/>
      <c r="S104" s="9"/>
      <c r="T104" s="44"/>
      <c r="U104" s="9"/>
      <c r="V104" s="9"/>
      <c r="Y104" s="9"/>
      <c r="Z104" s="9"/>
      <c r="AA104" s="9">
        <f>TTEST(Z96:Z100,AA96:AA100,2,2)</f>
        <v>0.14403849827405482</v>
      </c>
      <c r="AB104" s="9"/>
      <c r="AC104" s="9"/>
      <c r="AD104" s="9"/>
      <c r="AE104" s="9">
        <f>TTEST(AD96:AD100,AE96:AE100,2,2)</f>
        <v>0.7530590323618086</v>
      </c>
      <c r="AF104" s="9"/>
      <c r="AG104" s="9"/>
      <c r="AH104" s="9"/>
      <c r="AI104" s="9"/>
      <c r="AJ104" s="9"/>
      <c r="AK104" s="9"/>
      <c r="AL104" s="9"/>
      <c r="AM104" s="9">
        <f>TTEST(AL96:AL100,AM96:AM100,2,2)</f>
        <v>0.11126045865378337</v>
      </c>
      <c r="AN104" s="9"/>
      <c r="AO104" s="9"/>
      <c r="AP104" s="9"/>
      <c r="AQ104" s="9"/>
      <c r="AR104" s="44"/>
      <c r="AS104" s="9"/>
      <c r="AT104" s="9"/>
      <c r="AV104" s="9">
        <v>3</v>
      </c>
      <c r="AW104" s="11">
        <v>23.052824020385742</v>
      </c>
      <c r="AX104" s="11">
        <v>22.494140625</v>
      </c>
      <c r="AY104" s="11"/>
      <c r="AZ104" s="9">
        <v>3</v>
      </c>
      <c r="BA104" s="11">
        <v>17.750381469726563</v>
      </c>
      <c r="BB104" s="11">
        <v>17.489887237548828</v>
      </c>
      <c r="BC104" s="11"/>
      <c r="BD104" s="9">
        <v>3</v>
      </c>
      <c r="BE104" s="9">
        <f>POWER(2,(BA104-AW104))*100</f>
        <v>2.5339949320523236</v>
      </c>
      <c r="BF104" s="9">
        <f>POWER(2,(BB104-AX104))*100</f>
        <v>3.11580036944842</v>
      </c>
      <c r="BG104" s="9"/>
      <c r="BH104" s="9">
        <v>3</v>
      </c>
      <c r="BI104" s="9">
        <f>BE104/BE107</f>
        <v>0.99696619027786026</v>
      </c>
      <c r="BJ104" s="9">
        <f>BF104/BE107</f>
        <v>1.2258697066451745</v>
      </c>
      <c r="BK104" s="9"/>
      <c r="BL104" s="9"/>
      <c r="BM104" s="9"/>
      <c r="BN104" s="9"/>
      <c r="BO104" s="9"/>
      <c r="BP104" s="9"/>
      <c r="BQ104" s="9"/>
      <c r="BR104" s="9"/>
    </row>
    <row r="105" spans="1:70" x14ac:dyDescent="0.2">
      <c r="A105" s="9"/>
      <c r="B105" s="9"/>
      <c r="C105" s="9"/>
      <c r="D105" s="9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9"/>
      <c r="Q105" s="9"/>
      <c r="R105" s="9"/>
      <c r="S105" s="9"/>
      <c r="T105" s="44"/>
      <c r="U105" s="9"/>
      <c r="V105" s="9"/>
      <c r="Y105" s="9"/>
      <c r="Z105" s="9"/>
      <c r="AA105" s="9"/>
      <c r="AB105" s="9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  <c r="AM105" s="44"/>
      <c r="AN105" s="9"/>
      <c r="AO105" s="9"/>
      <c r="AP105" s="9"/>
      <c r="AQ105" s="9"/>
      <c r="AR105" s="44"/>
      <c r="AS105" s="9"/>
      <c r="AT105" s="9"/>
      <c r="AV105" s="9">
        <v>4</v>
      </c>
      <c r="AW105" s="11">
        <v>22.620565414428711</v>
      </c>
      <c r="AX105" s="11">
        <v>23.239295959472656</v>
      </c>
      <c r="AY105" s="11"/>
      <c r="AZ105" s="9">
        <v>4</v>
      </c>
      <c r="BA105" s="11">
        <v>17.340394973754883</v>
      </c>
      <c r="BB105" s="11">
        <v>17.571949005126953</v>
      </c>
      <c r="BC105" s="11"/>
      <c r="BD105" s="9">
        <v>4</v>
      </c>
      <c r="BE105" s="9">
        <f>POWER(2,(BA105-AW105))*100</f>
        <v>2.5734178861965837</v>
      </c>
      <c r="BF105" s="9">
        <f>POWER(2,(BB105-AX105))*100</f>
        <v>1.9676985740923709</v>
      </c>
      <c r="BG105" s="9"/>
      <c r="BH105" s="9">
        <v>4</v>
      </c>
      <c r="BI105" s="9">
        <f>BE105/BE107</f>
        <v>1.0124766208259077</v>
      </c>
      <c r="BJ105" s="9">
        <f>BF105/BE107</f>
        <v>0.77416451241250628</v>
      </c>
      <c r="BK105" s="9"/>
      <c r="BL105" s="9"/>
      <c r="BM105" s="9"/>
      <c r="BN105" s="9"/>
      <c r="BO105" s="9"/>
      <c r="BP105" s="9"/>
      <c r="BQ105" s="9"/>
      <c r="BR105" s="9"/>
    </row>
    <row r="106" spans="1:70" x14ac:dyDescent="0.2">
      <c r="A106" s="9"/>
      <c r="B106" s="9"/>
      <c r="C106" s="9"/>
      <c r="D106" s="9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9"/>
      <c r="Q106" s="9"/>
      <c r="R106" s="9"/>
      <c r="S106" s="9"/>
      <c r="T106" s="44"/>
      <c r="U106" s="9"/>
      <c r="V106" s="9"/>
      <c r="Y106" s="9"/>
      <c r="Z106" s="9"/>
      <c r="AA106" s="9"/>
      <c r="AB106" s="9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  <c r="AM106" s="44"/>
      <c r="AN106" s="9"/>
      <c r="AO106" s="9"/>
      <c r="AP106" s="9"/>
      <c r="AQ106" s="9"/>
      <c r="AR106" s="44"/>
      <c r="AS106" s="9"/>
      <c r="AT106" s="9"/>
      <c r="AV106" s="9">
        <v>5</v>
      </c>
      <c r="AW106" s="11">
        <v>22.618785858154297</v>
      </c>
      <c r="AX106" s="11">
        <v>22.797468185424805</v>
      </c>
      <c r="AY106" s="11"/>
      <c r="AZ106" s="9">
        <v>5</v>
      </c>
      <c r="BA106" s="11">
        <v>17.414785385131836</v>
      </c>
      <c r="BB106" s="11">
        <v>17.485939025878906</v>
      </c>
      <c r="BC106" s="9"/>
      <c r="BD106" s="9">
        <v>5</v>
      </c>
      <c r="BE106" s="9">
        <f>POWER(2,(BA106-AW106))*100</f>
        <v>2.7129373217509998</v>
      </c>
      <c r="BF106" s="9">
        <f>POWER(2,(BB106-AX106))*100</f>
        <v>2.5180850820506766</v>
      </c>
      <c r="BG106" s="9"/>
      <c r="BH106" s="9">
        <v>5</v>
      </c>
      <c r="BI106" s="9">
        <f>BE106/BE107</f>
        <v>1.0673686643635589</v>
      </c>
      <c r="BJ106" s="9">
        <f>BF106/BE107</f>
        <v>0.99070667399256618</v>
      </c>
      <c r="BK106" s="9"/>
      <c r="BL106" s="9"/>
      <c r="BM106" s="9"/>
      <c r="BN106" s="9"/>
      <c r="BO106" s="9"/>
      <c r="BP106" s="9"/>
      <c r="BQ106" s="9"/>
      <c r="BR106" s="9"/>
    </row>
    <row r="107" spans="1:70" x14ac:dyDescent="0.4">
      <c r="A107" s="9"/>
      <c r="B107" s="9"/>
      <c r="C107" s="9"/>
      <c r="D107" s="9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9"/>
      <c r="Q107" s="9"/>
      <c r="R107" s="9"/>
      <c r="S107" s="9"/>
      <c r="T107" s="44"/>
      <c r="U107" s="9"/>
      <c r="V107" s="9"/>
      <c r="Y107" s="9"/>
      <c r="Z107" s="9"/>
      <c r="AA107" s="9"/>
      <c r="AB107" s="9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  <c r="AM107" s="44"/>
      <c r="AN107" s="9"/>
      <c r="AO107" s="9"/>
      <c r="AP107" s="9"/>
      <c r="AQ107" s="9"/>
      <c r="AR107" s="44"/>
      <c r="AS107" s="9"/>
      <c r="AT107" s="9"/>
      <c r="AV107" s="9" t="s">
        <v>39</v>
      </c>
      <c r="AW107" s="9">
        <f>AVERAGE(AW102:AW106)</f>
        <v>22.891018295288085</v>
      </c>
      <c r="AX107" s="9">
        <f>AVERAGE(AX102:AX106)</f>
        <v>22.865381240844727</v>
      </c>
      <c r="AY107" s="9"/>
      <c r="AZ107" s="9" t="s">
        <v>39</v>
      </c>
      <c r="BA107" s="9">
        <f>AVERAGE(BA102:BA106)</f>
        <v>17.58208885192871</v>
      </c>
      <c r="BB107" s="9">
        <f>AVERAGE(BB102:BB106)</f>
        <v>17.51988067626953</v>
      </c>
      <c r="BC107" s="9"/>
      <c r="BD107" s="9" t="s">
        <v>39</v>
      </c>
      <c r="BE107" s="9">
        <f>AVERAGE(BE102:BE106)</f>
        <v>2.5417059843785519</v>
      </c>
      <c r="BF107" s="9">
        <f>AVERAGE(BF102:BF106)</f>
        <v>2.4876859504225695</v>
      </c>
      <c r="BG107" s="9"/>
      <c r="BH107" s="9" t="s">
        <v>39</v>
      </c>
      <c r="BI107" s="9">
        <f>AVERAGE(BI102:BI106)</f>
        <v>1.0000000000000002</v>
      </c>
      <c r="BJ107" s="9">
        <f>AVERAGE(BJ102:BJ106)</f>
        <v>0.97874654492376689</v>
      </c>
      <c r="BK107" s="9"/>
      <c r="BL107" s="9"/>
      <c r="BM107" s="9"/>
      <c r="BN107" s="9"/>
      <c r="BO107" s="9"/>
      <c r="BP107" s="9"/>
      <c r="BQ107" s="9"/>
      <c r="BR107" s="9"/>
    </row>
    <row r="108" spans="1:70" x14ac:dyDescent="0.4">
      <c r="A108" s="9"/>
      <c r="B108" s="9"/>
      <c r="C108" s="9"/>
      <c r="D108" s="9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9"/>
      <c r="Q108" s="9"/>
      <c r="R108" s="9"/>
      <c r="S108" s="9"/>
      <c r="T108" s="44"/>
      <c r="U108" s="9"/>
      <c r="V108" s="9"/>
      <c r="Y108" s="9"/>
      <c r="Z108" s="9"/>
      <c r="AA108" s="9"/>
      <c r="AB108" s="9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  <c r="AM108" s="44"/>
      <c r="AN108" s="9"/>
      <c r="AO108" s="9"/>
      <c r="AP108" s="9"/>
      <c r="AQ108" s="9"/>
      <c r="AR108" s="44"/>
      <c r="AS108" s="9"/>
      <c r="AT108" s="9"/>
      <c r="AV108" s="9" t="s">
        <v>40</v>
      </c>
      <c r="AW108" s="9">
        <f>STDEVP(AW102:AW106)</f>
        <v>0.26048684719353832</v>
      </c>
      <c r="AX108" s="9">
        <f>STDEVP(AX102:AX106)</f>
        <v>0.24224190692995684</v>
      </c>
      <c r="AY108" s="9"/>
      <c r="AZ108" s="9" t="s">
        <v>40</v>
      </c>
      <c r="BA108" s="9">
        <f>STDEVP(BA102:BA106)</f>
        <v>0.17250093764333541</v>
      </c>
      <c r="BB108" s="9">
        <f>STDEVP(BB102:BB106)</f>
        <v>3.2692105358586278E-2</v>
      </c>
      <c r="BC108" s="9"/>
      <c r="BD108" s="9" t="s">
        <v>40</v>
      </c>
      <c r="BE108" s="9">
        <f>STDEVP(BE102:BE106)</f>
        <v>0.29924344641690137</v>
      </c>
      <c r="BF108" s="9">
        <f>STDEVP(BF102:BF106)</f>
        <v>0.37795215381127889</v>
      </c>
      <c r="BG108" s="9"/>
      <c r="BH108" s="9" t="s">
        <v>40</v>
      </c>
      <c r="BI108" s="9">
        <f>STDEVP(BI102:BI106)</f>
        <v>0.11773330521156482</v>
      </c>
      <c r="BJ108" s="9">
        <f>STDEVP(BJ102:BJ106)</f>
        <v>0.14870018646302594</v>
      </c>
      <c r="BK108" s="9"/>
      <c r="BL108" s="9"/>
      <c r="BM108" s="9"/>
      <c r="BN108" s="9"/>
      <c r="BO108" s="9"/>
      <c r="BP108" s="9"/>
      <c r="BQ108" s="9"/>
      <c r="BR108" s="9"/>
    </row>
    <row r="109" spans="1:70" x14ac:dyDescent="0.4">
      <c r="A109" s="9"/>
      <c r="B109" s="9"/>
      <c r="C109" s="9"/>
      <c r="D109" s="9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9"/>
      <c r="Q109" s="9"/>
      <c r="R109" s="9"/>
      <c r="S109" s="9"/>
      <c r="T109" s="44"/>
      <c r="U109" s="9"/>
      <c r="V109" s="9"/>
      <c r="Y109" s="9"/>
      <c r="Z109" s="9"/>
      <c r="AA109" s="9"/>
      <c r="AB109" s="9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  <c r="AM109" s="44"/>
      <c r="AN109" s="9"/>
      <c r="AO109" s="9"/>
      <c r="AP109" s="9"/>
      <c r="AQ109" s="9"/>
      <c r="AR109" s="44"/>
      <c r="AS109" s="9"/>
      <c r="AT109" s="9"/>
      <c r="AV109" s="9" t="s">
        <v>41</v>
      </c>
      <c r="AW109" s="9">
        <f>AW108/SQRT(5)</f>
        <v>0.11649325951387039</v>
      </c>
      <c r="AX109" s="9">
        <f>AX108/SQRT(5)</f>
        <v>0.10833387417891217</v>
      </c>
      <c r="AY109" s="9"/>
      <c r="AZ109" s="9" t="s">
        <v>41</v>
      </c>
      <c r="BA109" s="9">
        <f>BA108/SQRT(5)</f>
        <v>7.7144764550590064E-2</v>
      </c>
      <c r="BB109" s="9">
        <f>BB108/SQRT(5)</f>
        <v>1.462035398187681E-2</v>
      </c>
      <c r="BC109" s="9"/>
      <c r="BD109" s="9" t="s">
        <v>41</v>
      </c>
      <c r="BE109" s="9">
        <f>BE108/SQRT(5)</f>
        <v>0.13382573760190147</v>
      </c>
      <c r="BF109" s="9">
        <f>BF108/SQRT(5)</f>
        <v>0.16902534163289515</v>
      </c>
      <c r="BG109" s="9"/>
      <c r="BH109" s="9" t="s">
        <v>41</v>
      </c>
      <c r="BI109" s="9">
        <f>BI108/SQRT(5)</f>
        <v>5.2651934733757837E-2</v>
      </c>
      <c r="BJ109" s="9">
        <f>BJ108/SQRT(5)</f>
        <v>6.6500745039643996E-2</v>
      </c>
      <c r="BK109" s="9"/>
      <c r="BL109" s="9"/>
      <c r="BM109" s="9"/>
      <c r="BN109" s="9"/>
      <c r="BO109" s="9"/>
      <c r="BP109" s="9"/>
      <c r="BQ109" s="9"/>
      <c r="BR109" s="9"/>
    </row>
    <row r="110" spans="1:70" x14ac:dyDescent="0.2">
      <c r="A110" s="9"/>
      <c r="B110" s="11" t="s">
        <v>60</v>
      </c>
      <c r="C110" s="9"/>
      <c r="D110" s="9"/>
      <c r="E110" s="9"/>
      <c r="F110" s="11" t="s">
        <v>53</v>
      </c>
      <c r="G110" s="9"/>
      <c r="H110" s="9"/>
      <c r="I110" s="9"/>
      <c r="J110" s="9" t="s">
        <v>277</v>
      </c>
      <c r="K110" s="9"/>
      <c r="L110" s="9"/>
      <c r="M110" s="9"/>
      <c r="N110" s="9" t="s">
        <v>51</v>
      </c>
      <c r="O110" s="9"/>
      <c r="P110" s="9"/>
      <c r="Q110" s="9"/>
      <c r="R110" s="9"/>
      <c r="S110" s="9"/>
      <c r="T110" s="44"/>
      <c r="U110" s="9"/>
      <c r="V110" s="9"/>
      <c r="Y110" s="9"/>
      <c r="Z110" s="11" t="s">
        <v>80</v>
      </c>
      <c r="AA110" s="9"/>
      <c r="AB110" s="9"/>
      <c r="AC110" s="9"/>
      <c r="AD110" s="11" t="s">
        <v>53</v>
      </c>
      <c r="AE110" s="9"/>
      <c r="AF110" s="9"/>
      <c r="AG110" s="9"/>
      <c r="AH110" s="9" t="s">
        <v>277</v>
      </c>
      <c r="AI110" s="9"/>
      <c r="AJ110" s="9"/>
      <c r="AK110" s="9"/>
      <c r="AL110" s="9" t="s">
        <v>51</v>
      </c>
      <c r="AM110" s="9"/>
      <c r="AN110" s="9"/>
      <c r="AO110" s="9"/>
      <c r="AP110" s="9"/>
      <c r="AQ110" s="9"/>
      <c r="AR110" s="44"/>
      <c r="AS110" s="9"/>
      <c r="AT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>
        <f>TTEST(BI102:BI106,BJ102:BJ106,2,2)</f>
        <v>0.82828511571873309</v>
      </c>
      <c r="BK110" s="9"/>
      <c r="BL110" s="9"/>
      <c r="BM110" s="9"/>
      <c r="BN110" s="9"/>
      <c r="BO110" s="9"/>
      <c r="BP110" s="9"/>
      <c r="BQ110" s="9"/>
      <c r="BR110" s="9"/>
    </row>
    <row r="111" spans="1:70" x14ac:dyDescent="0.2">
      <c r="A111" s="9"/>
      <c r="B111" s="11" t="s">
        <v>257</v>
      </c>
      <c r="C111" s="11" t="s">
        <v>90</v>
      </c>
      <c r="D111" s="11"/>
      <c r="E111" s="9"/>
      <c r="F111" s="11" t="s">
        <v>257</v>
      </c>
      <c r="G111" s="11" t="s">
        <v>90</v>
      </c>
      <c r="H111" s="11"/>
      <c r="I111" s="9"/>
      <c r="J111" s="11" t="s">
        <v>257</v>
      </c>
      <c r="K111" s="11" t="s">
        <v>90</v>
      </c>
      <c r="L111" s="9"/>
      <c r="M111" s="9"/>
      <c r="N111" s="11" t="s">
        <v>257</v>
      </c>
      <c r="O111" s="11" t="s">
        <v>90</v>
      </c>
      <c r="P111" s="9"/>
      <c r="Q111" s="9"/>
      <c r="R111" s="9"/>
      <c r="S111" s="9"/>
      <c r="T111" s="44"/>
      <c r="U111" s="9"/>
      <c r="V111" s="9"/>
      <c r="Y111" s="9"/>
      <c r="Z111" s="11" t="s">
        <v>257</v>
      </c>
      <c r="AA111" s="11" t="s">
        <v>90</v>
      </c>
      <c r="AB111" s="11"/>
      <c r="AC111" s="9"/>
      <c r="AD111" s="11" t="s">
        <v>257</v>
      </c>
      <c r="AE111" s="11" t="s">
        <v>90</v>
      </c>
      <c r="AF111" s="11"/>
      <c r="AG111" s="9"/>
      <c r="AH111" s="11" t="s">
        <v>257</v>
      </c>
      <c r="AI111" s="11" t="s">
        <v>90</v>
      </c>
      <c r="AJ111" s="9"/>
      <c r="AK111" s="9"/>
      <c r="AL111" s="11" t="s">
        <v>257</v>
      </c>
      <c r="AM111" s="11" t="s">
        <v>90</v>
      </c>
      <c r="AN111" s="9"/>
      <c r="AO111" s="9"/>
      <c r="AP111" s="9"/>
      <c r="AQ111" s="9"/>
      <c r="AR111" s="44"/>
      <c r="AS111" s="9"/>
      <c r="AT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</row>
    <row r="112" spans="1:70" x14ac:dyDescent="0.2">
      <c r="A112" s="9">
        <v>1</v>
      </c>
      <c r="B112" s="58">
        <v>21.580556869506836</v>
      </c>
      <c r="C112" s="58">
        <v>21.047550201416016</v>
      </c>
      <c r="D112" s="11"/>
      <c r="E112" s="9">
        <v>1</v>
      </c>
      <c r="F112" s="58">
        <v>21.284648895263672</v>
      </c>
      <c r="G112" s="58">
        <v>21.53422737121582</v>
      </c>
      <c r="H112" s="11"/>
      <c r="I112" s="9">
        <v>1</v>
      </c>
      <c r="J112" s="9">
        <f>POWER(2,(F112-B112))*100</f>
        <v>81.455952004204946</v>
      </c>
      <c r="K112" s="9">
        <f>POWER(2,(G112-C112))*100</f>
        <v>140.12138659913123</v>
      </c>
      <c r="L112" s="9"/>
      <c r="M112" s="9">
        <v>1</v>
      </c>
      <c r="N112" s="9">
        <f>J112/J117</f>
        <v>0.59010021025689452</v>
      </c>
      <c r="O112" s="9">
        <f>K112/J117</f>
        <v>1.01509659710768</v>
      </c>
      <c r="P112" s="9"/>
      <c r="Q112" s="9"/>
      <c r="R112" s="9"/>
      <c r="S112" s="9"/>
      <c r="T112" s="44"/>
      <c r="U112" s="9"/>
      <c r="V112" s="9"/>
      <c r="Y112" s="9">
        <v>1</v>
      </c>
      <c r="Z112" s="58">
        <v>24.679937362670898</v>
      </c>
      <c r="AA112" s="58">
        <v>25.51568603515625</v>
      </c>
      <c r="AB112" s="11"/>
      <c r="AC112" s="9">
        <v>1</v>
      </c>
      <c r="AD112" s="58">
        <v>21.284648895263672</v>
      </c>
      <c r="AE112" s="58">
        <v>21.53422737121582</v>
      </c>
      <c r="AF112" s="11"/>
      <c r="AG112" s="9">
        <v>1</v>
      </c>
      <c r="AH112" s="9">
        <f>POWER(2,(AD112-Z112))*100</f>
        <v>9.5042166461186657</v>
      </c>
      <c r="AI112" s="9">
        <f>POWER(2,(AE112-AA112))*100</f>
        <v>6.3308425943026974</v>
      </c>
      <c r="AJ112" s="9"/>
      <c r="AK112" s="9">
        <v>1</v>
      </c>
      <c r="AL112" s="9">
        <f>AH112/AH117</f>
        <v>1.2645611885742949</v>
      </c>
      <c r="AM112" s="9">
        <f>AI112/AH117</f>
        <v>0.84233536900672157</v>
      </c>
      <c r="AN112" s="9"/>
      <c r="AO112" s="9"/>
      <c r="AP112" s="9"/>
      <c r="AQ112" s="9"/>
      <c r="AR112" s="44"/>
      <c r="AS112" s="9"/>
      <c r="AT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</row>
    <row r="113" spans="1:70" x14ac:dyDescent="0.2">
      <c r="A113" s="9">
        <v>2</v>
      </c>
      <c r="B113" s="58">
        <v>21.33441162109375</v>
      </c>
      <c r="C113" s="58">
        <v>21.806137084960938</v>
      </c>
      <c r="D113" s="11"/>
      <c r="E113" s="9">
        <v>2</v>
      </c>
      <c r="F113" s="58">
        <v>21.666818618774414</v>
      </c>
      <c r="G113" s="58">
        <v>21.662893295288086</v>
      </c>
      <c r="H113" s="11"/>
      <c r="I113" s="9">
        <v>2</v>
      </c>
      <c r="J113" s="9">
        <f t="shared" ref="J113:K116" si="20">POWER(2,(F113-B113))*100</f>
        <v>125.91123306976755</v>
      </c>
      <c r="K113" s="9">
        <f t="shared" si="20"/>
        <v>90.548095999289785</v>
      </c>
      <c r="L113" s="9"/>
      <c r="M113" s="9">
        <v>2</v>
      </c>
      <c r="N113" s="9">
        <f>J113/J117</f>
        <v>0.91215243674690749</v>
      </c>
      <c r="O113" s="9">
        <f>K113/J117</f>
        <v>0.65596741763921762</v>
      </c>
      <c r="P113" s="9"/>
      <c r="Q113" s="9"/>
      <c r="R113" s="9"/>
      <c r="S113" s="9"/>
      <c r="T113" s="44"/>
      <c r="U113" s="9"/>
      <c r="V113" s="9"/>
      <c r="Y113" s="9">
        <v>2</v>
      </c>
      <c r="Z113" s="58">
        <v>25.767271041870117</v>
      </c>
      <c r="AA113" s="58">
        <v>25.347145080566406</v>
      </c>
      <c r="AB113" s="11"/>
      <c r="AC113" s="9">
        <v>2</v>
      </c>
      <c r="AD113" s="58">
        <v>21.666818618774414</v>
      </c>
      <c r="AE113" s="58">
        <v>21.662893295288086</v>
      </c>
      <c r="AF113" s="11"/>
      <c r="AG113" s="9">
        <v>2</v>
      </c>
      <c r="AH113" s="9">
        <f t="shared" ref="AH113:AI116" si="21">POWER(2,(AD113-Z113))*100</f>
        <v>5.8296277636828622</v>
      </c>
      <c r="AI113" s="9">
        <f t="shared" si="21"/>
        <v>7.7791062099389992</v>
      </c>
      <c r="AJ113" s="9"/>
      <c r="AK113" s="9">
        <v>2</v>
      </c>
      <c r="AL113" s="9">
        <f>AH113/AH117</f>
        <v>0.7756474087529408</v>
      </c>
      <c r="AM113" s="9">
        <f>AI113/AH117</f>
        <v>1.0350306775575702</v>
      </c>
      <c r="AN113" s="9"/>
      <c r="AO113" s="9"/>
      <c r="AP113" s="9"/>
      <c r="AQ113" s="9"/>
      <c r="AR113" s="44"/>
      <c r="AS113" s="9"/>
      <c r="AT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</row>
    <row r="114" spans="1:70" x14ac:dyDescent="0.2">
      <c r="A114" s="9">
        <v>3</v>
      </c>
      <c r="B114" s="58">
        <v>21.540542602539063</v>
      </c>
      <c r="C114" s="58">
        <v>21.032875061035156</v>
      </c>
      <c r="D114" s="11"/>
      <c r="E114" s="9">
        <v>3</v>
      </c>
      <c r="F114" s="58">
        <v>21.74467658996582</v>
      </c>
      <c r="G114" s="58">
        <v>21.667667388916016</v>
      </c>
      <c r="H114" s="11"/>
      <c r="I114" s="9">
        <v>3</v>
      </c>
      <c r="J114" s="9">
        <f t="shared" si="20"/>
        <v>115.19946265864267</v>
      </c>
      <c r="K114" s="9">
        <f t="shared" si="20"/>
        <v>155.27142248260952</v>
      </c>
      <c r="L114" s="9"/>
      <c r="M114" s="9">
        <v>3</v>
      </c>
      <c r="N114" s="9">
        <f>J114/J117</f>
        <v>0.83455199360799404</v>
      </c>
      <c r="O114" s="9">
        <f>K114/J117</f>
        <v>1.1248496494049329</v>
      </c>
      <c r="P114" s="9"/>
      <c r="Q114" s="9"/>
      <c r="R114" s="9"/>
      <c r="S114" s="9"/>
      <c r="T114" s="44"/>
      <c r="U114" s="9"/>
      <c r="V114" s="9"/>
      <c r="Y114" s="9">
        <v>3</v>
      </c>
      <c r="Z114" s="58">
        <v>26.02263069152832</v>
      </c>
      <c r="AA114" s="58">
        <v>25.494997024536133</v>
      </c>
      <c r="AB114" s="11"/>
      <c r="AC114" s="9">
        <v>3</v>
      </c>
      <c r="AD114" s="58">
        <v>21.74467658996582</v>
      </c>
      <c r="AE114" s="58">
        <v>21.667667388916016</v>
      </c>
      <c r="AF114" s="11"/>
      <c r="AG114" s="9">
        <v>3</v>
      </c>
      <c r="AH114" s="9">
        <f t="shared" si="21"/>
        <v>5.1547486712989405</v>
      </c>
      <c r="AI114" s="9">
        <f t="shared" si="21"/>
        <v>7.0446427897517232</v>
      </c>
      <c r="AJ114" s="9"/>
      <c r="AK114" s="9">
        <v>3</v>
      </c>
      <c r="AL114" s="9">
        <f>AH114/AH117</f>
        <v>0.68585295866983209</v>
      </c>
      <c r="AM114" s="9">
        <f>AI114/AH117</f>
        <v>0.93730837490197394</v>
      </c>
      <c r="AN114" s="9"/>
      <c r="AO114" s="9"/>
      <c r="AP114" s="9"/>
      <c r="AQ114" s="9"/>
      <c r="AR114" s="44"/>
      <c r="AS114" s="9"/>
      <c r="AT114" s="9"/>
      <c r="AV114" s="9"/>
      <c r="AW114" s="11" t="s">
        <v>145</v>
      </c>
      <c r="AX114" s="9"/>
      <c r="AY114" s="9"/>
      <c r="AZ114" s="9"/>
      <c r="BA114" s="11" t="s">
        <v>45</v>
      </c>
      <c r="BB114" s="9"/>
      <c r="BC114" s="9"/>
      <c r="BD114" s="9"/>
      <c r="BE114" s="9" t="s">
        <v>50</v>
      </c>
      <c r="BF114" s="9"/>
      <c r="BG114" s="9"/>
      <c r="BH114" s="9"/>
      <c r="BI114" s="9" t="s">
        <v>51</v>
      </c>
      <c r="BJ114" s="9"/>
      <c r="BK114" s="9"/>
      <c r="BL114" s="9"/>
      <c r="BM114" s="9"/>
      <c r="BN114" s="9"/>
      <c r="BO114" s="9"/>
      <c r="BP114" s="9"/>
      <c r="BQ114" s="9"/>
      <c r="BR114" s="9"/>
    </row>
    <row r="115" spans="1:70" x14ac:dyDescent="0.2">
      <c r="A115" s="9">
        <v>4</v>
      </c>
      <c r="B115" s="58">
        <v>21.033882141113281</v>
      </c>
      <c r="C115" s="58">
        <v>21.373369216918945</v>
      </c>
      <c r="D115" s="11"/>
      <c r="E115" s="9">
        <v>4</v>
      </c>
      <c r="F115" s="58">
        <v>21.739170074462891</v>
      </c>
      <c r="G115" s="58">
        <v>22.162805557250977</v>
      </c>
      <c r="H115" s="11"/>
      <c r="I115" s="9">
        <v>4</v>
      </c>
      <c r="J115" s="9">
        <f t="shared" si="20"/>
        <v>163.0470041854644</v>
      </c>
      <c r="K115" s="9">
        <f t="shared" si="20"/>
        <v>172.83990467134589</v>
      </c>
      <c r="L115" s="9"/>
      <c r="M115" s="9">
        <v>4</v>
      </c>
      <c r="N115" s="9">
        <f>J115/J117</f>
        <v>1.1811791414166091</v>
      </c>
      <c r="O115" s="9">
        <f>K115/J117</f>
        <v>1.2521229152423106</v>
      </c>
      <c r="P115" s="9"/>
      <c r="Q115" s="9"/>
      <c r="R115" s="9"/>
      <c r="S115" s="9"/>
      <c r="T115" s="44"/>
      <c r="U115" s="9"/>
      <c r="V115" s="9"/>
      <c r="Y115" s="9">
        <v>4</v>
      </c>
      <c r="Z115" s="58">
        <v>25.510892868041992</v>
      </c>
      <c r="AA115" s="58">
        <v>25.700277328491211</v>
      </c>
      <c r="AB115" s="11"/>
      <c r="AC115" s="9">
        <v>4</v>
      </c>
      <c r="AD115" s="58">
        <v>21.739170074462891</v>
      </c>
      <c r="AE115" s="58">
        <v>22.162805557250977</v>
      </c>
      <c r="AF115" s="11"/>
      <c r="AG115" s="9">
        <v>4</v>
      </c>
      <c r="AH115" s="9">
        <f t="shared" si="21"/>
        <v>7.3214702802752232</v>
      </c>
      <c r="AI115" s="9">
        <f t="shared" si="21"/>
        <v>8.6122154916468165</v>
      </c>
      <c r="AJ115" s="9"/>
      <c r="AK115" s="9">
        <v>4</v>
      </c>
      <c r="AL115" s="9">
        <f>AH115/AH117</f>
        <v>0.97414100545752802</v>
      </c>
      <c r="AM115" s="9">
        <f>AI115/AH117</f>
        <v>1.1458780732678679</v>
      </c>
      <c r="AN115" s="9"/>
      <c r="AO115" s="9"/>
      <c r="AP115" s="9"/>
      <c r="AQ115" s="9"/>
      <c r="AR115" s="44"/>
      <c r="AS115" s="9"/>
      <c r="AT115" s="9"/>
      <c r="AV115" s="9"/>
      <c r="AW115" s="11" t="s">
        <v>257</v>
      </c>
      <c r="AX115" s="11" t="s">
        <v>90</v>
      </c>
      <c r="AY115" s="11"/>
      <c r="AZ115" s="9"/>
      <c r="BA115" s="11" t="s">
        <v>257</v>
      </c>
      <c r="BB115" s="11" t="s">
        <v>90</v>
      </c>
      <c r="BC115" s="11"/>
      <c r="BD115" s="9"/>
      <c r="BE115" s="11" t="s">
        <v>257</v>
      </c>
      <c r="BF115" s="11" t="s">
        <v>90</v>
      </c>
      <c r="BG115" s="9"/>
      <c r="BH115" s="9"/>
      <c r="BI115" s="11" t="s">
        <v>257</v>
      </c>
      <c r="BJ115" s="11" t="s">
        <v>90</v>
      </c>
      <c r="BK115" s="9"/>
      <c r="BL115" s="9"/>
      <c r="BM115" s="9"/>
      <c r="BN115" s="9"/>
      <c r="BO115" s="9"/>
      <c r="BP115" s="9"/>
      <c r="BQ115" s="9"/>
      <c r="BR115" s="9"/>
    </row>
    <row r="116" spans="1:70" x14ac:dyDescent="0.2">
      <c r="A116" s="9">
        <v>5</v>
      </c>
      <c r="B116" s="58">
        <v>20.771682739257813</v>
      </c>
      <c r="C116" s="58">
        <v>21.554582595825195</v>
      </c>
      <c r="D116" s="11"/>
      <c r="E116" s="9">
        <v>5</v>
      </c>
      <c r="F116" s="58">
        <v>21.804304122924805</v>
      </c>
      <c r="G116" s="58">
        <v>21.46287727355957</v>
      </c>
      <c r="H116" s="11"/>
      <c r="I116" s="9">
        <v>5</v>
      </c>
      <c r="J116" s="9">
        <f t="shared" si="20"/>
        <v>204.57379919928113</v>
      </c>
      <c r="K116" s="9">
        <f t="shared" si="20"/>
        <v>93.841285248208408</v>
      </c>
      <c r="L116" s="9"/>
      <c r="M116" s="9">
        <v>5</v>
      </c>
      <c r="N116" s="9">
        <f>J116/J117</f>
        <v>1.4820162179715943</v>
      </c>
      <c r="O116" s="9">
        <f>K116/J117</f>
        <v>0.67982462660170462</v>
      </c>
      <c r="P116" s="9"/>
      <c r="Q116" s="9"/>
      <c r="R116" s="9"/>
      <c r="S116" s="9"/>
      <c r="T116" s="44"/>
      <c r="U116" s="9"/>
      <c r="V116" s="9"/>
      <c r="Y116" s="9">
        <v>5</v>
      </c>
      <c r="Z116" s="58">
        <v>25.159942626953125</v>
      </c>
      <c r="AA116" s="58">
        <v>24.998762130737305</v>
      </c>
      <c r="AB116" s="11"/>
      <c r="AC116" s="9">
        <v>5</v>
      </c>
      <c r="AD116" s="58">
        <v>21.804304122924805</v>
      </c>
      <c r="AE116" s="58">
        <v>21.46287727355957</v>
      </c>
      <c r="AF116" s="11"/>
      <c r="AG116" s="9">
        <v>5</v>
      </c>
      <c r="AH116" s="9">
        <f t="shared" si="21"/>
        <v>9.7690460245212947</v>
      </c>
      <c r="AI116" s="9">
        <f t="shared" si="21"/>
        <v>8.6216938393005176</v>
      </c>
      <c r="AJ116" s="9"/>
      <c r="AK116" s="9">
        <v>5</v>
      </c>
      <c r="AL116" s="9">
        <f>AH116/AH117</f>
        <v>1.2997974385454047</v>
      </c>
      <c r="AM116" s="9">
        <f>AI116/AH117</f>
        <v>1.147139192518509</v>
      </c>
      <c r="AN116" s="9"/>
      <c r="AO116" s="9"/>
      <c r="AP116" s="9"/>
      <c r="AQ116" s="9"/>
      <c r="AR116" s="44"/>
      <c r="AS116" s="9"/>
      <c r="AT116" s="9"/>
      <c r="AV116" s="9">
        <v>1</v>
      </c>
      <c r="AW116" s="11">
        <v>26.995214462280273</v>
      </c>
      <c r="AX116" s="11">
        <v>26.40064811706543</v>
      </c>
      <c r="AY116" s="11"/>
      <c r="AZ116" s="9">
        <v>1</v>
      </c>
      <c r="BA116" s="11">
        <v>17.652019500732422</v>
      </c>
      <c r="BB116" s="11">
        <v>17.509834289550781</v>
      </c>
      <c r="BC116" s="11"/>
      <c r="BD116" s="9">
        <v>1</v>
      </c>
      <c r="BE116" s="9">
        <f>POWER(2,(BA116-AW116))*100</f>
        <v>0.15396360140298876</v>
      </c>
      <c r="BF116" s="9">
        <f>POWER(2,(BB116-AX116))*100</f>
        <v>0.21066789318554324</v>
      </c>
      <c r="BG116" s="9"/>
      <c r="BH116" s="9">
        <v>1</v>
      </c>
      <c r="BI116" s="9">
        <f>BE116/BE121</f>
        <v>0.43454119687929282</v>
      </c>
      <c r="BJ116" s="9">
        <f>BF116/BE121</f>
        <v>0.59458130113022878</v>
      </c>
      <c r="BK116" s="9"/>
      <c r="BL116" s="9"/>
      <c r="BM116" s="9"/>
      <c r="BN116" s="9"/>
      <c r="BO116" s="9"/>
      <c r="BP116" s="9"/>
      <c r="BQ116" s="9"/>
      <c r="BR116" s="9"/>
    </row>
    <row r="117" spans="1:70" x14ac:dyDescent="0.2">
      <c r="A117" s="9" t="s">
        <v>39</v>
      </c>
      <c r="B117" s="9">
        <f>AVERAGE(B112:B116)</f>
        <v>21.252215194702149</v>
      </c>
      <c r="C117" s="9">
        <f>AVERAGE(C112:C116)</f>
        <v>21.362902832031249</v>
      </c>
      <c r="D117" s="9"/>
      <c r="E117" s="9" t="s">
        <v>39</v>
      </c>
      <c r="F117" s="9">
        <f>AVERAGE(F112:F116)</f>
        <v>21.64792366027832</v>
      </c>
      <c r="G117" s="9">
        <f>AVERAGE(G112:G116)</f>
        <v>21.698094177246094</v>
      </c>
      <c r="H117" s="9"/>
      <c r="I117" s="9" t="s">
        <v>39</v>
      </c>
      <c r="J117" s="9">
        <f>AVERAGE(J112:J116)</f>
        <v>138.03749022347216</v>
      </c>
      <c r="K117" s="9">
        <f>AVERAGE(K112:K116)</f>
        <v>130.52441900011695</v>
      </c>
      <c r="L117" s="9"/>
      <c r="M117" s="9" t="s">
        <v>39</v>
      </c>
      <c r="N117" s="9">
        <f>AVERAGE(N112:N116)</f>
        <v>0.99999999999999978</v>
      </c>
      <c r="O117" s="9">
        <f>AVERAGE(O112:O116)</f>
        <v>0.94557224119916916</v>
      </c>
      <c r="P117" s="9"/>
      <c r="Q117" s="9"/>
      <c r="R117" s="9"/>
      <c r="S117" s="9"/>
      <c r="T117" s="44"/>
      <c r="U117" s="9"/>
      <c r="V117" s="9"/>
      <c r="Y117" s="9" t="s">
        <v>39</v>
      </c>
      <c r="Z117" s="9">
        <f>AVERAGE(Z112:Z116)</f>
        <v>25.428134918212891</v>
      </c>
      <c r="AA117" s="9">
        <f>AVERAGE(AA112:AA116)</f>
        <v>25.41137351989746</v>
      </c>
      <c r="AB117" s="9"/>
      <c r="AC117" s="9" t="s">
        <v>39</v>
      </c>
      <c r="AD117" s="9">
        <f>AVERAGE(AD112:AD116)</f>
        <v>21.64792366027832</v>
      </c>
      <c r="AE117" s="9">
        <f>AVERAGE(AE112:AE116)</f>
        <v>21.698094177246094</v>
      </c>
      <c r="AF117" s="9"/>
      <c r="AG117" s="9" t="s">
        <v>39</v>
      </c>
      <c r="AH117" s="9">
        <f>AVERAGE(AH112:AH116)</f>
        <v>7.5158218771793965</v>
      </c>
      <c r="AI117" s="9">
        <f>AVERAGE(AI112:AI116)</f>
        <v>7.6777001849881517</v>
      </c>
      <c r="AJ117" s="9"/>
      <c r="AK117" s="9" t="s">
        <v>39</v>
      </c>
      <c r="AL117" s="9">
        <f>AVERAGE(AL112:AL116)</f>
        <v>1</v>
      </c>
      <c r="AM117" s="9">
        <f>AVERAGE(AM112:AM116)</f>
        <v>1.0215383374505285</v>
      </c>
      <c r="AN117" s="9"/>
      <c r="AO117" s="9"/>
      <c r="AP117" s="9"/>
      <c r="AQ117" s="9"/>
      <c r="AR117" s="44"/>
      <c r="AS117" s="9"/>
      <c r="AT117" s="9"/>
      <c r="AV117" s="9">
        <v>2</v>
      </c>
      <c r="AW117" s="11">
        <v>26.595024108886719</v>
      </c>
      <c r="AX117" s="11">
        <v>25.425848007202148</v>
      </c>
      <c r="AY117" s="11"/>
      <c r="AZ117" s="9">
        <v>2</v>
      </c>
      <c r="BA117" s="11">
        <v>17.752862930297852</v>
      </c>
      <c r="BB117" s="11">
        <v>17.541793823242188</v>
      </c>
      <c r="BC117" s="11"/>
      <c r="BD117" s="9">
        <v>2</v>
      </c>
      <c r="BE117" s="9">
        <f>POWER(2,(BA117-AW117))*100</f>
        <v>0.21789349186526136</v>
      </c>
      <c r="BF117" s="9">
        <f>POWER(2,(BB117-AX117))*100</f>
        <v>0.42331455688103525</v>
      </c>
      <c r="BG117" s="9"/>
      <c r="BH117" s="9">
        <v>2</v>
      </c>
      <c r="BI117" s="9">
        <f>BE117/BE121</f>
        <v>0.6149745646668221</v>
      </c>
      <c r="BJ117" s="9">
        <f>BF117/BE121</f>
        <v>1.1947474112536687</v>
      </c>
      <c r="BK117" s="9"/>
      <c r="BL117" s="9"/>
      <c r="BM117" s="9"/>
      <c r="BN117" s="9"/>
      <c r="BO117" s="9"/>
      <c r="BP117" s="9"/>
      <c r="BQ117" s="9"/>
      <c r="BR117" s="9"/>
    </row>
    <row r="118" spans="1:70" x14ac:dyDescent="0.2">
      <c r="A118" s="9" t="s">
        <v>40</v>
      </c>
      <c r="B118" s="9">
        <f>STDEVP(B112:B116)</f>
        <v>0.30863504825597926</v>
      </c>
      <c r="C118" s="9">
        <f>STDEVP(C112:C116)</f>
        <v>0.29721133602050137</v>
      </c>
      <c r="D118" s="9"/>
      <c r="E118" s="9" t="s">
        <v>40</v>
      </c>
      <c r="F118" s="9">
        <f>STDEVP(F112:F116)</f>
        <v>0.18679799835929831</v>
      </c>
      <c r="G118" s="9">
        <f>STDEVP(G112:G116)</f>
        <v>0.24507177729929902</v>
      </c>
      <c r="H118" s="9"/>
      <c r="I118" s="9" t="s">
        <v>40</v>
      </c>
      <c r="J118" s="9">
        <f>STDEVP(J112:J116)</f>
        <v>42.243693691739281</v>
      </c>
      <c r="K118" s="9">
        <f>STDEVP(K112:K116)</f>
        <v>32.981434167051972</v>
      </c>
      <c r="L118" s="9"/>
      <c r="M118" s="9" t="s">
        <v>40</v>
      </c>
      <c r="N118" s="9">
        <f>STDEVP(N112:N116)</f>
        <v>0.3060305835997888</v>
      </c>
      <c r="O118" s="9">
        <f>STDEVP(O112:O116)</f>
        <v>0.23893098978876995</v>
      </c>
      <c r="P118" s="9"/>
      <c r="Q118" s="9"/>
      <c r="R118" s="9"/>
      <c r="S118" s="9"/>
      <c r="T118" s="44"/>
      <c r="U118" s="9"/>
      <c r="V118" s="9"/>
      <c r="Y118" s="9" t="s">
        <v>40</v>
      </c>
      <c r="Z118" s="9">
        <f>STDEVP(Z112:Z116)</f>
        <v>0.47053461091172705</v>
      </c>
      <c r="AA118" s="9">
        <f>STDEVP(AA112:AA116)</f>
        <v>0.23482455275001382</v>
      </c>
      <c r="AB118" s="9"/>
      <c r="AC118" s="9" t="s">
        <v>40</v>
      </c>
      <c r="AD118" s="9">
        <f>STDEVP(AD112:AD116)</f>
        <v>0.18679799835929831</v>
      </c>
      <c r="AE118" s="9">
        <f>STDEVP(AE112:AE116)</f>
        <v>0.24507177729929902</v>
      </c>
      <c r="AF118" s="9"/>
      <c r="AG118" s="9" t="s">
        <v>40</v>
      </c>
      <c r="AH118" s="9">
        <f>STDEVP(AH112:AH116)</f>
        <v>1.8701028116360818</v>
      </c>
      <c r="AI118" s="9">
        <f>STDEVP(AI112:AI116)</f>
        <v>0.89325394988302964</v>
      </c>
      <c r="AJ118" s="9"/>
      <c r="AK118" s="9" t="s">
        <v>40</v>
      </c>
      <c r="AL118" s="9">
        <f>STDEVP(AL112:AL116)</f>
        <v>0.24882213045979126</v>
      </c>
      <c r="AM118" s="9">
        <f>STDEVP(AM112:AM116)</f>
        <v>0.11884980305284537</v>
      </c>
      <c r="AN118" s="9"/>
      <c r="AO118" s="9"/>
      <c r="AP118" s="9"/>
      <c r="AQ118" s="9"/>
      <c r="AR118" s="44"/>
      <c r="AS118" s="9"/>
      <c r="AT118" s="9"/>
      <c r="AV118" s="9">
        <v>3</v>
      </c>
      <c r="AW118" s="11">
        <v>25.502067565917969</v>
      </c>
      <c r="AX118" s="11">
        <v>24.622295379638672</v>
      </c>
      <c r="AY118" s="11"/>
      <c r="AZ118" s="9">
        <v>3</v>
      </c>
      <c r="BA118" s="11">
        <v>17.750381469726563</v>
      </c>
      <c r="BB118" s="11">
        <v>17.489887237548828</v>
      </c>
      <c r="BC118" s="11"/>
      <c r="BD118" s="9">
        <v>3</v>
      </c>
      <c r="BE118" s="9">
        <f>POWER(2,(BA118-AW118))*100</f>
        <v>0.46399143954955924</v>
      </c>
      <c r="BF118" s="9">
        <f>POWER(2,(BB118-AX118))*100</f>
        <v>0.71274012340976767</v>
      </c>
      <c r="BG118" s="9"/>
      <c r="BH118" s="9">
        <v>3</v>
      </c>
      <c r="BI118" s="9">
        <f>BE118/BE121</f>
        <v>1.3095523464398358</v>
      </c>
      <c r="BJ118" s="9">
        <f>BF118/BE121</f>
        <v>2.0116114683477591</v>
      </c>
      <c r="BK118" s="9"/>
      <c r="BL118" s="9"/>
      <c r="BM118" s="9"/>
      <c r="BN118" s="9"/>
      <c r="BO118" s="9"/>
      <c r="BP118" s="9"/>
      <c r="BQ118" s="9"/>
      <c r="BR118" s="9"/>
    </row>
    <row r="119" spans="1:70" x14ac:dyDescent="0.2">
      <c r="A119" s="9" t="s">
        <v>41</v>
      </c>
      <c r="B119" s="9">
        <f>B118/SQRT(5)</f>
        <v>0.1380257896278595</v>
      </c>
      <c r="C119" s="9">
        <f>C118/SQRT(5)</f>
        <v>0.13291695020507457</v>
      </c>
      <c r="D119" s="9"/>
      <c r="E119" s="9" t="s">
        <v>41</v>
      </c>
      <c r="F119" s="9">
        <f>F118/SQRT(5)</f>
        <v>8.353860447845704E-2</v>
      </c>
      <c r="G119" s="9">
        <f>G118/SQRT(5)</f>
        <v>0.10959943068158448</v>
      </c>
      <c r="H119" s="9"/>
      <c r="I119" s="9" t="s">
        <v>41</v>
      </c>
      <c r="J119" s="9">
        <f>J118/SQRT(5)</f>
        <v>18.891954143081616</v>
      </c>
      <c r="K119" s="9">
        <f>K118/SQRT(5)</f>
        <v>14.749745758592471</v>
      </c>
      <c r="L119" s="9"/>
      <c r="M119" s="9" t="s">
        <v>41</v>
      </c>
      <c r="N119" s="9">
        <f>N118/SQRT(5)</f>
        <v>0.13686103762461199</v>
      </c>
      <c r="O119" s="9">
        <f>O118/SQRT(5)</f>
        <v>0.10685318701979954</v>
      </c>
      <c r="P119" s="9"/>
      <c r="Q119" s="9"/>
      <c r="R119" s="9"/>
      <c r="S119" s="9"/>
      <c r="T119" s="44"/>
      <c r="U119" s="9"/>
      <c r="V119" s="9"/>
      <c r="Y119" s="9" t="s">
        <v>41</v>
      </c>
      <c r="Z119" s="9">
        <f>Z118/SQRT(5)</f>
        <v>0.21042947515300719</v>
      </c>
      <c r="AA119" s="9">
        <f>AA118/SQRT(5)</f>
        <v>0.10501673254700321</v>
      </c>
      <c r="AB119" s="9"/>
      <c r="AC119" s="9" t="s">
        <v>41</v>
      </c>
      <c r="AD119" s="9">
        <f>AD118/SQRT(5)</f>
        <v>8.353860447845704E-2</v>
      </c>
      <c r="AE119" s="9">
        <f>AE118/SQRT(5)</f>
        <v>0.10959943068158448</v>
      </c>
      <c r="AF119" s="9"/>
      <c r="AG119" s="9" t="s">
        <v>41</v>
      </c>
      <c r="AH119" s="9">
        <f>AH118/SQRT(5)</f>
        <v>0.83633540234635273</v>
      </c>
      <c r="AI119" s="9">
        <f>AI118/SQRT(5)</f>
        <v>0.39947531062172892</v>
      </c>
      <c r="AJ119" s="9"/>
      <c r="AK119" s="9" t="s">
        <v>41</v>
      </c>
      <c r="AL119" s="9">
        <f>AL118/SQRT(5)</f>
        <v>0.11127663960288285</v>
      </c>
      <c r="AM119" s="9">
        <f>AM118/SQRT(5)</f>
        <v>5.3151247747724853E-2</v>
      </c>
      <c r="AN119" s="9"/>
      <c r="AO119" s="9"/>
      <c r="AP119" s="9"/>
      <c r="AQ119" s="9"/>
      <c r="AR119" s="44"/>
      <c r="AS119" s="9"/>
      <c r="AT119" s="9"/>
      <c r="AV119" s="9">
        <v>4</v>
      </c>
      <c r="AW119" s="11">
        <v>24.730447769165039</v>
      </c>
      <c r="AX119" s="11">
        <v>26.400739669799805</v>
      </c>
      <c r="AY119" s="11"/>
      <c r="AZ119" s="9">
        <v>4</v>
      </c>
      <c r="BA119" s="11">
        <v>17.340394973754883</v>
      </c>
      <c r="BB119" s="11">
        <v>17.571949005126953</v>
      </c>
      <c r="BC119" s="11"/>
      <c r="BD119" s="9">
        <v>4</v>
      </c>
      <c r="BE119" s="9">
        <f>POWER(2,(BA119-AW119))*100</f>
        <v>0.59617318614941384</v>
      </c>
      <c r="BF119" s="9">
        <f>POWER(2,(BB119-AX119))*100</f>
        <v>0.21992225730153611</v>
      </c>
      <c r="BG119" s="9"/>
      <c r="BH119" s="9">
        <v>4</v>
      </c>
      <c r="BI119" s="9">
        <f>BE119/BE121</f>
        <v>1.6826172387240534</v>
      </c>
      <c r="BJ119" s="9">
        <f>BF119/BE121</f>
        <v>0.62070047749837953</v>
      </c>
      <c r="BK119" s="9"/>
      <c r="BL119" s="9"/>
      <c r="BM119" s="9"/>
      <c r="BN119" s="9"/>
      <c r="BO119" s="9"/>
      <c r="BP119" s="9"/>
      <c r="BQ119" s="9"/>
      <c r="BR119" s="9"/>
    </row>
    <row r="120" spans="1:70" x14ac:dyDescent="0.2">
      <c r="A120" s="9"/>
      <c r="B120" s="9"/>
      <c r="C120" s="9">
        <f>TTEST(B112:B116,C112:C116,2,2)</f>
        <v>0.61936913094015944</v>
      </c>
      <c r="D120" s="9"/>
      <c r="E120" s="9"/>
      <c r="F120" s="9"/>
      <c r="G120" s="9">
        <f>TTEST(F112:F116,G112:G116,2,2)</f>
        <v>0.7530590323618086</v>
      </c>
      <c r="H120" s="9"/>
      <c r="I120" s="9"/>
      <c r="J120" s="9"/>
      <c r="K120" s="9"/>
      <c r="L120" s="9"/>
      <c r="M120" s="9"/>
      <c r="N120" s="9"/>
      <c r="O120" s="9">
        <f>TTEST(N112:N116,O112:O116,2,2)</f>
        <v>0.78630695661381012</v>
      </c>
      <c r="P120" s="9"/>
      <c r="Q120" s="9"/>
      <c r="R120" s="9"/>
      <c r="S120" s="9"/>
      <c r="T120" s="44"/>
      <c r="U120" s="9"/>
      <c r="V120" s="9"/>
      <c r="Y120" s="9"/>
      <c r="Z120" s="9"/>
      <c r="AA120" s="9">
        <f>TTEST(Z112:Z116,AA112:AA116,2,2)</f>
        <v>0.95073603676087137</v>
      </c>
      <c r="AB120" s="9"/>
      <c r="AC120" s="9"/>
      <c r="AD120" s="9"/>
      <c r="AE120" s="9">
        <f>TTEST(AD112:AD116,AE112:AE116,2,2)</f>
        <v>0.7530590323618086</v>
      </c>
      <c r="AF120" s="9"/>
      <c r="AG120" s="9"/>
      <c r="AH120" s="9"/>
      <c r="AI120" s="9"/>
      <c r="AJ120" s="9"/>
      <c r="AK120" s="9"/>
      <c r="AL120" s="9"/>
      <c r="AM120" s="9">
        <f>TTEST(AL112:AL116,AM112:AM116,2,2)</f>
        <v>0.87973232422804737</v>
      </c>
      <c r="AN120" s="9"/>
      <c r="AO120" s="9"/>
      <c r="AP120" s="9"/>
      <c r="AQ120" s="9"/>
      <c r="AR120" s="44"/>
      <c r="AS120" s="9"/>
      <c r="AT120" s="9"/>
      <c r="AV120" s="9">
        <v>5</v>
      </c>
      <c r="AW120" s="11">
        <v>25.616973876953125</v>
      </c>
      <c r="AX120" s="11">
        <v>25.612863540649414</v>
      </c>
      <c r="AY120" s="11"/>
      <c r="AZ120" s="9">
        <v>5</v>
      </c>
      <c r="BA120" s="11">
        <v>17.414785385131836</v>
      </c>
      <c r="BB120" s="11">
        <v>17.485939025878906</v>
      </c>
      <c r="BC120" s="9"/>
      <c r="BD120" s="9">
        <v>5</v>
      </c>
      <c r="BE120" s="9">
        <f>POWER(2,(BA120-AW120))*100</f>
        <v>0.33954335367371302</v>
      </c>
      <c r="BF120" s="9">
        <f>POWER(2,(BB120-AX120))*100</f>
        <v>0.35772718790314073</v>
      </c>
      <c r="BG120" s="9"/>
      <c r="BH120" s="9">
        <v>5</v>
      </c>
      <c r="BI120" s="9">
        <f>BE120/BE121</f>
        <v>0.95831465328999588</v>
      </c>
      <c r="BJ120" s="9">
        <f>BF120/BE121</f>
        <v>1.0096360371619424</v>
      </c>
      <c r="BK120" s="9"/>
      <c r="BL120" s="9"/>
      <c r="BM120" s="9"/>
      <c r="BN120" s="9"/>
      <c r="BO120" s="9"/>
      <c r="BP120" s="9"/>
      <c r="BQ120" s="9"/>
      <c r="BR120" s="9"/>
    </row>
    <row r="121" spans="1:70" x14ac:dyDescent="0.4">
      <c r="A121" s="9"/>
      <c r="B121" s="9"/>
      <c r="C121" s="9"/>
      <c r="D121" s="9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9"/>
      <c r="Q121" s="9"/>
      <c r="R121" s="9"/>
      <c r="S121" s="9"/>
      <c r="T121" s="44"/>
      <c r="U121" s="9"/>
      <c r="V121" s="9"/>
      <c r="Y121" s="9"/>
      <c r="Z121" s="9"/>
      <c r="AA121" s="9"/>
      <c r="AB121" s="9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  <c r="AM121" s="44"/>
      <c r="AN121" s="9"/>
      <c r="AO121" s="9"/>
      <c r="AP121" s="9"/>
      <c r="AQ121" s="9"/>
      <c r="AR121" s="44"/>
      <c r="AS121" s="9"/>
      <c r="AT121" s="9"/>
      <c r="AV121" s="9" t="s">
        <v>39</v>
      </c>
      <c r="AW121" s="9">
        <f>AVERAGE(AW116:AW120)</f>
        <v>25.887945556640624</v>
      </c>
      <c r="AX121" s="9">
        <f>AVERAGE(AX116:AX120)</f>
        <v>25.692478942871094</v>
      </c>
      <c r="AY121" s="9"/>
      <c r="AZ121" s="9" t="s">
        <v>39</v>
      </c>
      <c r="BA121" s="9">
        <f>AVERAGE(BA116:BA120)</f>
        <v>17.58208885192871</v>
      </c>
      <c r="BB121" s="9">
        <f>AVERAGE(BB116:BB120)</f>
        <v>17.51988067626953</v>
      </c>
      <c r="BC121" s="9"/>
      <c r="BD121" s="9" t="s">
        <v>39</v>
      </c>
      <c r="BE121" s="9">
        <f>AVERAGE(BE116:BE120)</f>
        <v>0.35431301452818725</v>
      </c>
      <c r="BF121" s="9">
        <f>AVERAGE(BF116:BF120)</f>
        <v>0.38487440373620457</v>
      </c>
      <c r="BG121" s="9"/>
      <c r="BH121" s="9" t="s">
        <v>39</v>
      </c>
      <c r="BI121" s="9">
        <f>AVERAGE(BI116:BI120)</f>
        <v>1</v>
      </c>
      <c r="BJ121" s="9">
        <f>AVERAGE(BJ116:BJ120)</f>
        <v>1.0862553390783956</v>
      </c>
      <c r="BK121" s="9"/>
      <c r="BL121" s="9"/>
      <c r="BM121" s="9"/>
      <c r="BN121" s="9"/>
      <c r="BO121" s="9"/>
      <c r="BP121" s="9"/>
      <c r="BQ121" s="9"/>
      <c r="BR121" s="9"/>
    </row>
    <row r="122" spans="1:70" x14ac:dyDescent="0.4">
      <c r="A122" s="9"/>
      <c r="B122" s="9"/>
      <c r="C122" s="9"/>
      <c r="D122" s="9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9"/>
      <c r="Q122" s="9"/>
      <c r="R122" s="9"/>
      <c r="S122" s="9"/>
      <c r="T122" s="44"/>
      <c r="U122" s="9"/>
      <c r="V122" s="9"/>
      <c r="Y122" s="9"/>
      <c r="Z122" s="9"/>
      <c r="AA122" s="9"/>
      <c r="AB122" s="9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9"/>
      <c r="AO122" s="9"/>
      <c r="AP122" s="9"/>
      <c r="AQ122" s="9"/>
      <c r="AR122" s="44"/>
      <c r="AS122" s="9"/>
      <c r="AT122" s="9"/>
      <c r="AV122" s="9" t="s">
        <v>40</v>
      </c>
      <c r="AW122" s="9">
        <f>STDEVP(AW116:AW120)</f>
        <v>0.81094181189164904</v>
      </c>
      <c r="AX122" s="9">
        <f>STDEVP(AX116:AX120)</f>
        <v>0.66721216471646172</v>
      </c>
      <c r="AY122" s="9"/>
      <c r="AZ122" s="9" t="s">
        <v>40</v>
      </c>
      <c r="BA122" s="9">
        <f>STDEVP(BA116:BA120)</f>
        <v>0.17250093764333541</v>
      </c>
      <c r="BB122" s="9">
        <f>STDEVP(BB116:BB120)</f>
        <v>3.2692105358586278E-2</v>
      </c>
      <c r="BC122" s="9"/>
      <c r="BD122" s="9" t="s">
        <v>40</v>
      </c>
      <c r="BE122" s="9">
        <f>STDEVP(BE116:BE120)</f>
        <v>0.16093105102295585</v>
      </c>
      <c r="BF122" s="9">
        <f>STDEVP(BF116:BF120)</f>
        <v>0.1829030703788159</v>
      </c>
      <c r="BG122" s="9"/>
      <c r="BH122" s="9" t="s">
        <v>40</v>
      </c>
      <c r="BI122" s="9">
        <f>STDEVP(BI116:BI120)</f>
        <v>0.45420587001935536</v>
      </c>
      <c r="BJ122" s="9">
        <f>STDEVP(BJ116:BJ120)</f>
        <v>0.51621888804275118</v>
      </c>
      <c r="BK122" s="9"/>
      <c r="BL122" s="9"/>
      <c r="BM122" s="9"/>
      <c r="BN122" s="9"/>
      <c r="BO122" s="9"/>
      <c r="BP122" s="9"/>
      <c r="BQ122" s="9"/>
      <c r="BR122" s="9"/>
    </row>
    <row r="123" spans="1:70" x14ac:dyDescent="0.4">
      <c r="A123" s="9"/>
      <c r="B123" s="9"/>
      <c r="C123" s="9"/>
      <c r="D123" s="9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9"/>
      <c r="Q123" s="9"/>
      <c r="R123" s="9"/>
      <c r="S123" s="9"/>
      <c r="T123" s="44"/>
      <c r="U123" s="9"/>
      <c r="V123" s="9"/>
      <c r="Y123" s="9"/>
      <c r="Z123" s="9"/>
      <c r="AA123" s="9"/>
      <c r="AB123" s="9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9"/>
      <c r="AO123" s="9"/>
      <c r="AP123" s="9"/>
      <c r="AQ123" s="9"/>
      <c r="AR123" s="44"/>
      <c r="AS123" s="9"/>
      <c r="AT123" s="9"/>
      <c r="AV123" s="9" t="s">
        <v>41</v>
      </c>
      <c r="AW123" s="9">
        <f>AW122/SQRT(5)</f>
        <v>0.36266420343731492</v>
      </c>
      <c r="AX123" s="9">
        <f>AX122/SQRT(5)</f>
        <v>0.29838635114415901</v>
      </c>
      <c r="AY123" s="9"/>
      <c r="AZ123" s="9" t="s">
        <v>41</v>
      </c>
      <c r="BA123" s="9">
        <f>BA122/SQRT(5)</f>
        <v>7.7144764550590064E-2</v>
      </c>
      <c r="BB123" s="9">
        <f>BB122/SQRT(5)</f>
        <v>1.462035398187681E-2</v>
      </c>
      <c r="BC123" s="9"/>
      <c r="BD123" s="9" t="s">
        <v>41</v>
      </c>
      <c r="BE123" s="9">
        <f>BE122/SQRT(5)</f>
        <v>7.197055395556326E-2</v>
      </c>
      <c r="BF123" s="9">
        <f>BF122/SQRT(5)</f>
        <v>8.1796739732092102E-2</v>
      </c>
      <c r="BG123" s="9"/>
      <c r="BH123" s="9" t="s">
        <v>41</v>
      </c>
      <c r="BI123" s="9">
        <f>BI122/SQRT(5)</f>
        <v>0.20312704022854244</v>
      </c>
      <c r="BJ123" s="9">
        <f>BJ122/SQRT(5)</f>
        <v>0.23086010498658899</v>
      </c>
      <c r="BK123" s="9"/>
      <c r="BL123" s="9"/>
      <c r="BM123" s="9"/>
      <c r="BN123" s="9"/>
      <c r="BO123" s="9"/>
      <c r="BP123" s="9"/>
      <c r="BQ123" s="9"/>
      <c r="BR123" s="9"/>
    </row>
    <row r="124" spans="1:70" x14ac:dyDescent="0.4">
      <c r="A124" s="9"/>
      <c r="B124" s="9"/>
      <c r="C124" s="9"/>
      <c r="D124" s="9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9"/>
      <c r="Q124" s="9"/>
      <c r="R124" s="9"/>
      <c r="S124" s="9"/>
      <c r="T124" s="44"/>
      <c r="U124" s="9"/>
      <c r="V124" s="9"/>
      <c r="Y124" s="9"/>
      <c r="Z124" s="9"/>
      <c r="AA124" s="9"/>
      <c r="AB124" s="9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  <c r="AM124" s="44"/>
      <c r="AN124" s="9"/>
      <c r="AO124" s="9"/>
      <c r="AP124" s="9"/>
      <c r="AQ124" s="9"/>
      <c r="AR124" s="44"/>
      <c r="AS124" s="9"/>
      <c r="AT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>
        <f>TTEST(BI116:BI120,BJ116:BJ120,2,2)</f>
        <v>0.80822253512106579</v>
      </c>
      <c r="BK124" s="9"/>
      <c r="BL124" s="9"/>
      <c r="BM124" s="9"/>
      <c r="BN124" s="9"/>
      <c r="BO124" s="9"/>
      <c r="BP124" s="9"/>
      <c r="BQ124" s="9"/>
      <c r="BR124" s="9"/>
    </row>
    <row r="125" spans="1:70" x14ac:dyDescent="0.4">
      <c r="A125" s="9"/>
      <c r="B125" s="9"/>
      <c r="C125" s="9"/>
      <c r="D125" s="9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9"/>
      <c r="Q125" s="9"/>
      <c r="R125" s="9"/>
      <c r="S125" s="9"/>
      <c r="T125" s="44"/>
      <c r="U125" s="9"/>
      <c r="V125" s="9"/>
      <c r="Y125" s="9"/>
      <c r="Z125" s="9"/>
      <c r="AA125" s="9"/>
      <c r="AB125" s="9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  <c r="AM125" s="44"/>
      <c r="AN125" s="9"/>
      <c r="AO125" s="9"/>
      <c r="AP125" s="9"/>
      <c r="AQ125" s="9"/>
      <c r="AR125" s="44"/>
      <c r="AS125" s="9"/>
      <c r="AT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</row>
    <row r="126" spans="1:70" x14ac:dyDescent="0.2">
      <c r="A126" s="9"/>
      <c r="B126" s="11" t="s">
        <v>68</v>
      </c>
      <c r="C126" s="9"/>
      <c r="D126" s="9"/>
      <c r="E126" s="9"/>
      <c r="F126" s="11" t="s">
        <v>53</v>
      </c>
      <c r="G126" s="9"/>
      <c r="H126" s="9"/>
      <c r="I126" s="9"/>
      <c r="J126" s="9" t="s">
        <v>277</v>
      </c>
      <c r="K126" s="9"/>
      <c r="L126" s="9"/>
      <c r="M126" s="9"/>
      <c r="N126" s="9" t="s">
        <v>51</v>
      </c>
      <c r="O126" s="9"/>
      <c r="P126" s="9"/>
      <c r="Q126" s="9"/>
      <c r="R126" s="9"/>
      <c r="S126" s="9"/>
      <c r="T126" s="44"/>
      <c r="U126" s="9"/>
      <c r="V126" s="9"/>
      <c r="Y126" s="9"/>
      <c r="Z126" s="11" t="s">
        <v>81</v>
      </c>
      <c r="AA126" s="9"/>
      <c r="AB126" s="9"/>
      <c r="AC126" s="9"/>
      <c r="AD126" s="11" t="s">
        <v>53</v>
      </c>
      <c r="AE126" s="9"/>
      <c r="AF126" s="9"/>
      <c r="AG126" s="9"/>
      <c r="AH126" s="9" t="s">
        <v>277</v>
      </c>
      <c r="AI126" s="9"/>
      <c r="AJ126" s="9"/>
      <c r="AK126" s="9"/>
      <c r="AL126" s="9" t="s">
        <v>51</v>
      </c>
      <c r="AM126" s="9"/>
      <c r="AN126" s="9"/>
      <c r="AO126" s="9"/>
      <c r="AP126" s="9"/>
      <c r="AQ126" s="9"/>
      <c r="AR126" s="44"/>
      <c r="AS126" s="9"/>
      <c r="AT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</row>
    <row r="127" spans="1:70" x14ac:dyDescent="0.2">
      <c r="A127" s="9"/>
      <c r="B127" s="11" t="s">
        <v>257</v>
      </c>
      <c r="C127" s="11" t="s">
        <v>90</v>
      </c>
      <c r="D127" s="11"/>
      <c r="E127" s="9"/>
      <c r="F127" s="11" t="s">
        <v>257</v>
      </c>
      <c r="G127" s="11" t="s">
        <v>90</v>
      </c>
      <c r="H127" s="11"/>
      <c r="I127" s="9"/>
      <c r="J127" s="11" t="s">
        <v>257</v>
      </c>
      <c r="K127" s="11" t="s">
        <v>90</v>
      </c>
      <c r="L127" s="9"/>
      <c r="M127" s="9"/>
      <c r="N127" s="11" t="s">
        <v>257</v>
      </c>
      <c r="O127" s="11" t="s">
        <v>90</v>
      </c>
      <c r="P127" s="9"/>
      <c r="Q127" s="9"/>
      <c r="R127" s="9"/>
      <c r="S127" s="9"/>
      <c r="T127" s="44"/>
      <c r="U127" s="9"/>
      <c r="V127" s="9"/>
      <c r="Y127" s="9"/>
      <c r="Z127" s="11" t="s">
        <v>257</v>
      </c>
      <c r="AA127" s="11" t="s">
        <v>90</v>
      </c>
      <c r="AB127" s="11"/>
      <c r="AC127" s="9"/>
      <c r="AD127" s="11" t="s">
        <v>257</v>
      </c>
      <c r="AE127" s="11" t="s">
        <v>90</v>
      </c>
      <c r="AF127" s="11"/>
      <c r="AG127" s="9"/>
      <c r="AH127" s="11" t="s">
        <v>257</v>
      </c>
      <c r="AI127" s="11" t="s">
        <v>90</v>
      </c>
      <c r="AJ127" s="9"/>
      <c r="AK127" s="9"/>
      <c r="AL127" s="11" t="s">
        <v>257</v>
      </c>
      <c r="AM127" s="11" t="s">
        <v>90</v>
      </c>
      <c r="AN127" s="9"/>
      <c r="AO127" s="9"/>
      <c r="AP127" s="9"/>
      <c r="AQ127" s="9"/>
      <c r="AR127" s="44"/>
      <c r="AS127" s="9"/>
      <c r="AT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</row>
    <row r="128" spans="1:70" x14ac:dyDescent="0.2">
      <c r="A128" s="9">
        <v>1</v>
      </c>
      <c r="B128" s="58">
        <v>20.833169937133789</v>
      </c>
      <c r="C128" s="58">
        <v>20.063756942749023</v>
      </c>
      <c r="D128" s="11"/>
      <c r="E128" s="9">
        <v>1</v>
      </c>
      <c r="F128" s="58">
        <v>21.284648895263672</v>
      </c>
      <c r="G128" s="58">
        <v>21.53422737121582</v>
      </c>
      <c r="H128" s="11"/>
      <c r="I128" s="9">
        <v>1</v>
      </c>
      <c r="J128" s="9">
        <f>POWER(2,(F128-B128))*100</f>
        <v>136.74413513650353</v>
      </c>
      <c r="K128" s="9">
        <f>POWER(2,(G128-C128))*100</f>
        <v>277.11223858786286</v>
      </c>
      <c r="L128" s="9"/>
      <c r="M128" s="9">
        <v>1</v>
      </c>
      <c r="N128" s="9">
        <f>J128/J133</f>
        <v>0.62284671214636389</v>
      </c>
      <c r="O128" s="9">
        <f>K128/J133</f>
        <v>1.26219999510527</v>
      </c>
      <c r="P128" s="9"/>
      <c r="Q128" s="9"/>
      <c r="R128" s="9"/>
      <c r="S128" s="9"/>
      <c r="T128" s="44"/>
      <c r="U128" s="9"/>
      <c r="V128" s="9"/>
      <c r="Y128" s="9">
        <v>1</v>
      </c>
      <c r="Z128" s="58">
        <v>22.367755889892578</v>
      </c>
      <c r="AA128" s="58">
        <v>23.595256805419922</v>
      </c>
      <c r="AB128" s="11"/>
      <c r="AC128" s="9">
        <v>1</v>
      </c>
      <c r="AD128" s="58">
        <v>21.284648895263672</v>
      </c>
      <c r="AE128" s="58">
        <v>21.53422737121582</v>
      </c>
      <c r="AF128" s="11"/>
      <c r="AG128" s="9">
        <v>1</v>
      </c>
      <c r="AH128" s="9">
        <f>POWER(2,(AD128-Z128))*100</f>
        <v>47.201120249824392</v>
      </c>
      <c r="AI128" s="9">
        <f>POWER(2,(AE128-AA128))*100</f>
        <v>23.964497028022713</v>
      </c>
      <c r="AJ128" s="9"/>
      <c r="AK128" s="9">
        <v>1</v>
      </c>
      <c r="AL128" s="9">
        <f>AH128/AH133</f>
        <v>1.4108857058773745</v>
      </c>
      <c r="AM128" s="9">
        <f>AI128/AH133</f>
        <v>0.71632126793651385</v>
      </c>
      <c r="AN128" s="9"/>
      <c r="AO128" s="9"/>
      <c r="AP128" s="9"/>
      <c r="AQ128" s="9"/>
      <c r="AR128" s="44"/>
      <c r="AS128" s="9"/>
      <c r="AT128" s="9"/>
      <c r="AV128" s="9"/>
      <c r="AW128" s="11" t="s">
        <v>146</v>
      </c>
      <c r="AX128" s="9"/>
      <c r="AY128" s="9"/>
      <c r="AZ128" s="9"/>
      <c r="BA128" s="11" t="s">
        <v>45</v>
      </c>
      <c r="BB128" s="9"/>
      <c r="BC128" s="9"/>
      <c r="BD128" s="9"/>
      <c r="BE128" s="9" t="s">
        <v>50</v>
      </c>
      <c r="BF128" s="9"/>
      <c r="BG128" s="9"/>
      <c r="BH128" s="9"/>
      <c r="BI128" s="9" t="s">
        <v>51</v>
      </c>
      <c r="BJ128" s="9"/>
      <c r="BK128" s="9"/>
      <c r="BL128" s="9"/>
      <c r="BM128" s="9"/>
      <c r="BN128" s="9"/>
      <c r="BO128" s="9"/>
      <c r="BP128" s="9"/>
      <c r="BQ128" s="9"/>
      <c r="BR128" s="9"/>
    </row>
    <row r="129" spans="1:70" x14ac:dyDescent="0.2">
      <c r="A129" s="9">
        <v>2</v>
      </c>
      <c r="B129" s="58">
        <v>20.639184951782227</v>
      </c>
      <c r="C129" s="58">
        <v>21.086702346801758</v>
      </c>
      <c r="D129" s="11"/>
      <c r="E129" s="9">
        <v>2</v>
      </c>
      <c r="F129" s="58">
        <v>21.666818618774414</v>
      </c>
      <c r="G129" s="58">
        <v>21.662893295288086</v>
      </c>
      <c r="H129" s="11"/>
      <c r="I129" s="9">
        <v>2</v>
      </c>
      <c r="J129" s="9">
        <f t="shared" ref="J129:K132" si="22">POWER(2,(F129-B129))*100</f>
        <v>203.86776337552939</v>
      </c>
      <c r="K129" s="9">
        <f t="shared" si="22"/>
        <v>149.09077034334729</v>
      </c>
      <c r="L129" s="9"/>
      <c r="M129" s="9">
        <v>2</v>
      </c>
      <c r="N129" s="9">
        <f>J129/J133</f>
        <v>0.92858363544678857</v>
      </c>
      <c r="O129" s="9">
        <f>K129/J133</f>
        <v>0.67908357478750492</v>
      </c>
      <c r="P129" s="9"/>
      <c r="Q129" s="9"/>
      <c r="R129" s="9"/>
      <c r="S129" s="9"/>
      <c r="T129" s="44"/>
      <c r="U129" s="9"/>
      <c r="V129" s="9"/>
      <c r="Y129" s="9">
        <v>2</v>
      </c>
      <c r="Z129" s="58">
        <v>23.562219619750977</v>
      </c>
      <c r="AA129" s="58">
        <v>22.89947509765625</v>
      </c>
      <c r="AB129" s="11"/>
      <c r="AC129" s="9">
        <v>2</v>
      </c>
      <c r="AD129" s="58">
        <v>21.666818618774414</v>
      </c>
      <c r="AE129" s="58">
        <v>21.662893295288086</v>
      </c>
      <c r="AF129" s="11"/>
      <c r="AG129" s="9">
        <v>2</v>
      </c>
      <c r="AH129" s="9">
        <f t="shared" ref="AH129:AI132" si="23">POWER(2,(AD129-Z129))*100</f>
        <v>26.879887385823796</v>
      </c>
      <c r="AI129" s="9">
        <f t="shared" si="23"/>
        <v>42.437694823623382</v>
      </c>
      <c r="AJ129" s="9"/>
      <c r="AK129" s="9">
        <v>2</v>
      </c>
      <c r="AL129" s="9">
        <f>AH129/AH133</f>
        <v>0.80346501709127205</v>
      </c>
      <c r="AM129" s="9">
        <f>AI129/AH133</f>
        <v>1.2685024571479155</v>
      </c>
      <c r="AN129" s="9"/>
      <c r="AO129" s="9"/>
      <c r="AP129" s="9"/>
      <c r="AQ129" s="9"/>
      <c r="AR129" s="44"/>
      <c r="AS129" s="9"/>
      <c r="AT129" s="9"/>
      <c r="AV129" s="9"/>
      <c r="AW129" s="11" t="s">
        <v>257</v>
      </c>
      <c r="AX129" s="11" t="s">
        <v>90</v>
      </c>
      <c r="AY129" s="11"/>
      <c r="AZ129" s="9"/>
      <c r="BA129" s="11" t="s">
        <v>257</v>
      </c>
      <c r="BB129" s="11" t="s">
        <v>90</v>
      </c>
      <c r="BC129" s="11"/>
      <c r="BD129" s="9"/>
      <c r="BE129" s="11" t="s">
        <v>257</v>
      </c>
      <c r="BF129" s="11" t="s">
        <v>90</v>
      </c>
      <c r="BG129" s="9"/>
      <c r="BH129" s="9"/>
      <c r="BI129" s="11" t="s">
        <v>257</v>
      </c>
      <c r="BJ129" s="11" t="s">
        <v>90</v>
      </c>
      <c r="BK129" s="9"/>
      <c r="BL129" s="9"/>
      <c r="BM129" s="9"/>
      <c r="BN129" s="9"/>
      <c r="BO129" s="9"/>
      <c r="BP129" s="9"/>
      <c r="BQ129" s="9"/>
      <c r="BR129" s="9"/>
    </row>
    <row r="130" spans="1:70" x14ac:dyDescent="0.2">
      <c r="A130" s="9">
        <v>3</v>
      </c>
      <c r="B130" s="58">
        <v>20.819385528564453</v>
      </c>
      <c r="C130" s="58">
        <v>20.227602005004883</v>
      </c>
      <c r="D130" s="11"/>
      <c r="E130" s="9">
        <v>3</v>
      </c>
      <c r="F130" s="58">
        <v>21.74467658996582</v>
      </c>
      <c r="G130" s="58">
        <v>21.667667388916016</v>
      </c>
      <c r="H130" s="11"/>
      <c r="I130" s="9">
        <v>3</v>
      </c>
      <c r="J130" s="9">
        <f t="shared" si="22"/>
        <v>189.90673370325564</v>
      </c>
      <c r="K130" s="9">
        <f t="shared" si="22"/>
        <v>271.33316221258099</v>
      </c>
      <c r="L130" s="9"/>
      <c r="M130" s="9">
        <v>3</v>
      </c>
      <c r="N130" s="9">
        <f>J130/J133</f>
        <v>0.86499347546754524</v>
      </c>
      <c r="O130" s="9">
        <f>K130/J133</f>
        <v>1.2358772667776976</v>
      </c>
      <c r="P130" s="9"/>
      <c r="Q130" s="9"/>
      <c r="R130" s="9"/>
      <c r="S130" s="9"/>
      <c r="T130" s="44"/>
      <c r="U130" s="9"/>
      <c r="V130" s="9"/>
      <c r="Y130" s="9">
        <v>3</v>
      </c>
      <c r="Z130" s="58">
        <v>24.131402969360352</v>
      </c>
      <c r="AA130" s="58">
        <v>23.724281311035156</v>
      </c>
      <c r="AB130" s="11"/>
      <c r="AC130" s="9">
        <v>3</v>
      </c>
      <c r="AD130" s="58">
        <v>21.74467658996582</v>
      </c>
      <c r="AE130" s="58">
        <v>21.667667388916016</v>
      </c>
      <c r="AF130" s="11"/>
      <c r="AG130" s="9">
        <v>3</v>
      </c>
      <c r="AH130" s="9">
        <f t="shared" si="23"/>
        <v>19.121579716051649</v>
      </c>
      <c r="AI130" s="9">
        <f t="shared" si="23"/>
        <v>24.03795511725658</v>
      </c>
      <c r="AJ130" s="9"/>
      <c r="AK130" s="9">
        <v>3</v>
      </c>
      <c r="AL130" s="9">
        <f>AH130/AH133</f>
        <v>0.57156193226732555</v>
      </c>
      <c r="AM130" s="9">
        <f>AI130/AH133</f>
        <v>0.71851699904485578</v>
      </c>
      <c r="AN130" s="9"/>
      <c r="AO130" s="9"/>
      <c r="AP130" s="9"/>
      <c r="AQ130" s="9"/>
      <c r="AR130" s="44"/>
      <c r="AS130" s="9"/>
      <c r="AT130" s="9"/>
      <c r="AV130" s="9">
        <v>1</v>
      </c>
      <c r="AW130" s="11">
        <v>26.338376998901367</v>
      </c>
      <c r="AX130" s="11">
        <v>26.103143692016602</v>
      </c>
      <c r="AY130" s="11"/>
      <c r="AZ130" s="9">
        <v>1</v>
      </c>
      <c r="BA130" s="11">
        <v>17.652019500732422</v>
      </c>
      <c r="BB130" s="11">
        <v>17.509834289550781</v>
      </c>
      <c r="BC130" s="11"/>
      <c r="BD130" s="9">
        <v>1</v>
      </c>
      <c r="BE130" s="9">
        <f>POWER(2,(BA130-AW130))*100</f>
        <v>0.24274251093993432</v>
      </c>
      <c r="BF130" s="9">
        <f>POWER(2,(BB130-AX130))*100</f>
        <v>0.25891434195930541</v>
      </c>
      <c r="BG130" s="9"/>
      <c r="BH130" s="9">
        <v>1</v>
      </c>
      <c r="BI130" s="9">
        <f>BE130/BE135</f>
        <v>0.38866996984157171</v>
      </c>
      <c r="BJ130" s="9">
        <f>BF130/BE135</f>
        <v>0.41456368351472916</v>
      </c>
      <c r="BK130" s="9"/>
      <c r="BL130" s="9"/>
      <c r="BM130" s="9"/>
      <c r="BN130" s="9"/>
      <c r="BO130" s="9"/>
      <c r="BP130" s="9"/>
      <c r="BQ130" s="9"/>
      <c r="BR130" s="9"/>
    </row>
    <row r="131" spans="1:70" x14ac:dyDescent="0.2">
      <c r="A131" s="9">
        <v>4</v>
      </c>
      <c r="B131" s="58">
        <v>20.55291748046875</v>
      </c>
      <c r="C131" s="58">
        <v>20.496044158935547</v>
      </c>
      <c r="D131" s="11"/>
      <c r="E131" s="9">
        <v>4</v>
      </c>
      <c r="F131" s="58">
        <v>21.739170074462891</v>
      </c>
      <c r="G131" s="58">
        <v>22.162805557250977</v>
      </c>
      <c r="H131" s="11"/>
      <c r="I131" s="9">
        <v>4</v>
      </c>
      <c r="J131" s="9">
        <f t="shared" si="22"/>
        <v>227.56088454214057</v>
      </c>
      <c r="K131" s="9">
        <f t="shared" si="22"/>
        <v>317.50105777328031</v>
      </c>
      <c r="L131" s="9"/>
      <c r="M131" s="9">
        <v>4</v>
      </c>
      <c r="N131" s="9">
        <f>J131/J133</f>
        <v>1.0365018478394297</v>
      </c>
      <c r="O131" s="9">
        <f>K131/J133</f>
        <v>1.4461643253633791</v>
      </c>
      <c r="P131" s="9"/>
      <c r="Q131" s="9"/>
      <c r="R131" s="9"/>
      <c r="S131" s="9"/>
      <c r="T131" s="44"/>
      <c r="U131" s="9"/>
      <c r="V131" s="9"/>
      <c r="Y131" s="9">
        <v>4</v>
      </c>
      <c r="Z131" s="58">
        <v>23.490627288818359</v>
      </c>
      <c r="AA131" s="58">
        <v>23.746259689331055</v>
      </c>
      <c r="AB131" s="11"/>
      <c r="AC131" s="9">
        <v>4</v>
      </c>
      <c r="AD131" s="58">
        <v>21.739170074462891</v>
      </c>
      <c r="AE131" s="58">
        <v>22.162805557250977</v>
      </c>
      <c r="AF131" s="11"/>
      <c r="AG131" s="9">
        <v>4</v>
      </c>
      <c r="AH131" s="9">
        <f t="shared" si="23"/>
        <v>29.700163652724665</v>
      </c>
      <c r="AI131" s="9">
        <f t="shared" si="23"/>
        <v>33.368202273963682</v>
      </c>
      <c r="AJ131" s="9"/>
      <c r="AK131" s="9">
        <v>4</v>
      </c>
      <c r="AL131" s="9">
        <f>AH131/AH133</f>
        <v>0.88776571695888684</v>
      </c>
      <c r="AM131" s="9">
        <f>AI131/AH133</f>
        <v>0.99740682784611279</v>
      </c>
      <c r="AN131" s="9"/>
      <c r="AO131" s="9"/>
      <c r="AP131" s="9"/>
      <c r="AQ131" s="9"/>
      <c r="AR131" s="44"/>
      <c r="AS131" s="9"/>
      <c r="AT131" s="9"/>
      <c r="AV131" s="9">
        <v>2</v>
      </c>
      <c r="AW131" s="11">
        <v>25.821371078491211</v>
      </c>
      <c r="AX131" s="11">
        <v>26.470752716064453</v>
      </c>
      <c r="AY131" s="11"/>
      <c r="AZ131" s="9">
        <v>2</v>
      </c>
      <c r="BA131" s="11">
        <v>17.752862930297852</v>
      </c>
      <c r="BB131" s="11">
        <v>17.541793823242188</v>
      </c>
      <c r="BC131" s="11"/>
      <c r="BD131" s="9">
        <v>2</v>
      </c>
      <c r="BE131" s="9">
        <f>POWER(2,(BA131-AW131))*100</f>
        <v>0.37250922057139446</v>
      </c>
      <c r="BF131" s="9">
        <f>POWER(2,(BB131-AX131))*100</f>
        <v>0.20517079591684978</v>
      </c>
      <c r="BG131" s="9"/>
      <c r="BH131" s="9">
        <v>2</v>
      </c>
      <c r="BI131" s="9">
        <f>BE131/BE135</f>
        <v>0.59644743297978531</v>
      </c>
      <c r="BJ131" s="9">
        <f>BF131/BE135</f>
        <v>0.32851158518791768</v>
      </c>
      <c r="BK131" s="9"/>
      <c r="BL131" s="9"/>
      <c r="BM131" s="9"/>
      <c r="BN131" s="9"/>
      <c r="BO131" s="9"/>
      <c r="BP131" s="9"/>
      <c r="BQ131" s="9"/>
      <c r="BR131" s="9"/>
    </row>
    <row r="132" spans="1:70" x14ac:dyDescent="0.2">
      <c r="A132" s="9">
        <v>5</v>
      </c>
      <c r="B132" s="58">
        <v>20.040231704711914</v>
      </c>
      <c r="C132" s="58">
        <v>20.7088623046875</v>
      </c>
      <c r="D132" s="11"/>
      <c r="E132" s="9">
        <v>5</v>
      </c>
      <c r="F132" s="58">
        <v>21.804304122924805</v>
      </c>
      <c r="G132" s="58">
        <v>21.46287727355957</v>
      </c>
      <c r="H132" s="11"/>
      <c r="I132" s="9">
        <v>5</v>
      </c>
      <c r="J132" s="9">
        <f t="shared" si="22"/>
        <v>339.65554766376482</v>
      </c>
      <c r="K132" s="9">
        <f t="shared" si="22"/>
        <v>168.64797187014929</v>
      </c>
      <c r="L132" s="9"/>
      <c r="M132" s="9">
        <v>5</v>
      </c>
      <c r="N132" s="9">
        <f>J132/J133</f>
        <v>1.5470743290998725</v>
      </c>
      <c r="O132" s="9">
        <f>K132/J133</f>
        <v>0.76816336353012826</v>
      </c>
      <c r="P132" s="9"/>
      <c r="Q132" s="9"/>
      <c r="R132" s="9"/>
      <c r="S132" s="9"/>
      <c r="T132" s="44"/>
      <c r="U132" s="9"/>
      <c r="V132" s="9"/>
      <c r="Y132" s="9">
        <v>5</v>
      </c>
      <c r="Z132" s="58">
        <v>22.976581573486328</v>
      </c>
      <c r="AA132" s="58">
        <v>23.220132827758789</v>
      </c>
      <c r="AB132" s="11"/>
      <c r="AC132" s="9">
        <v>5</v>
      </c>
      <c r="AD132" s="58">
        <v>21.804304122924805</v>
      </c>
      <c r="AE132" s="58">
        <v>21.46287727355957</v>
      </c>
      <c r="AF132" s="11"/>
      <c r="AG132" s="9">
        <v>5</v>
      </c>
      <c r="AH132" s="9">
        <f t="shared" si="23"/>
        <v>44.372032676482767</v>
      </c>
      <c r="AI132" s="9">
        <f t="shared" si="23"/>
        <v>29.581035193550598</v>
      </c>
      <c r="AJ132" s="9"/>
      <c r="AK132" s="9">
        <v>5</v>
      </c>
      <c r="AL132" s="9">
        <f>AH132/AH133</f>
        <v>1.3263216278051415</v>
      </c>
      <c r="AM132" s="9">
        <f>AI132/AH133</f>
        <v>0.88420485570554586</v>
      </c>
      <c r="AN132" s="9"/>
      <c r="AO132" s="9"/>
      <c r="AP132" s="9"/>
      <c r="AQ132" s="9"/>
      <c r="AR132" s="44"/>
      <c r="AS132" s="9"/>
      <c r="AT132" s="9"/>
      <c r="AV132" s="9">
        <v>3</v>
      </c>
      <c r="AW132" s="11">
        <v>24.036684036254883</v>
      </c>
      <c r="AX132" s="11">
        <v>25.902379989624023</v>
      </c>
      <c r="AY132" s="11"/>
      <c r="AZ132" s="9">
        <v>3</v>
      </c>
      <c r="BA132" s="11">
        <v>17.750381469726563</v>
      </c>
      <c r="BB132" s="11">
        <v>17.489887237548828</v>
      </c>
      <c r="BC132" s="11"/>
      <c r="BD132" s="9">
        <v>3</v>
      </c>
      <c r="BE132" s="9">
        <f>POWER(2,(BA132-AW132))*100</f>
        <v>1.2812514374962416</v>
      </c>
      <c r="BF132" s="9">
        <f>POWER(2,(BB132-AX132))*100</f>
        <v>0.29348596901616453</v>
      </c>
      <c r="BG132" s="9"/>
      <c r="BH132" s="9">
        <v>3</v>
      </c>
      <c r="BI132" s="9">
        <f>BE132/BE135</f>
        <v>2.0514905100176657</v>
      </c>
      <c r="BJ132" s="9">
        <f>BF132/BE135</f>
        <v>0.46991844273483308</v>
      </c>
      <c r="BK132" s="9"/>
      <c r="BL132" s="9"/>
      <c r="BM132" s="9"/>
      <c r="BN132" s="9"/>
      <c r="BO132" s="9"/>
      <c r="BP132" s="9"/>
      <c r="BQ132" s="9"/>
      <c r="BR132" s="9"/>
    </row>
    <row r="133" spans="1:70" x14ac:dyDescent="0.2">
      <c r="A133" s="9" t="s">
        <v>39</v>
      </c>
      <c r="B133" s="9">
        <f>AVERAGE(B128:B132)</f>
        <v>20.576977920532226</v>
      </c>
      <c r="C133" s="9">
        <f>AVERAGE(C128:C132)</f>
        <v>20.516593551635744</v>
      </c>
      <c r="D133" s="9"/>
      <c r="E133" s="9" t="s">
        <v>39</v>
      </c>
      <c r="F133" s="9">
        <f>AVERAGE(F128:F132)</f>
        <v>21.64792366027832</v>
      </c>
      <c r="G133" s="9">
        <f>AVERAGE(G128:G132)</f>
        <v>21.698094177246094</v>
      </c>
      <c r="H133" s="9"/>
      <c r="I133" s="9" t="s">
        <v>39</v>
      </c>
      <c r="J133" s="9">
        <f>AVERAGE(J128:J132)</f>
        <v>219.5470128842388</v>
      </c>
      <c r="K133" s="9">
        <f>AVERAGE(K128:K132)</f>
        <v>236.73704015744414</v>
      </c>
      <c r="L133" s="9"/>
      <c r="M133" s="9" t="s">
        <v>39</v>
      </c>
      <c r="N133" s="9">
        <f>AVERAGE(N128:N132)</f>
        <v>1</v>
      </c>
      <c r="O133" s="9">
        <f>AVERAGE(O128:O132)</f>
        <v>1.078297705112796</v>
      </c>
      <c r="P133" s="9"/>
      <c r="Q133" s="9"/>
      <c r="R133" s="9"/>
      <c r="S133" s="9"/>
      <c r="T133" s="44"/>
      <c r="U133" s="9"/>
      <c r="V133" s="9"/>
      <c r="Y133" s="9" t="s">
        <v>39</v>
      </c>
      <c r="Z133" s="9">
        <f>AVERAGE(Z128:Z132)</f>
        <v>23.305717468261719</v>
      </c>
      <c r="AA133" s="9">
        <f>AVERAGE(AA128:AA132)</f>
        <v>23.437081146240235</v>
      </c>
      <c r="AB133" s="9"/>
      <c r="AC133" s="9" t="s">
        <v>39</v>
      </c>
      <c r="AD133" s="9">
        <f>AVERAGE(AD128:AD132)</f>
        <v>21.64792366027832</v>
      </c>
      <c r="AE133" s="9">
        <f>AVERAGE(AE128:AE132)</f>
        <v>21.698094177246094</v>
      </c>
      <c r="AF133" s="9"/>
      <c r="AG133" s="9" t="s">
        <v>39</v>
      </c>
      <c r="AH133" s="9">
        <f>AVERAGE(AH128:AH132)</f>
        <v>33.454956736181451</v>
      </c>
      <c r="AI133" s="9">
        <f>AVERAGE(AI128:AI132)</f>
        <v>30.677876887283389</v>
      </c>
      <c r="AJ133" s="9"/>
      <c r="AK133" s="9" t="s">
        <v>39</v>
      </c>
      <c r="AL133" s="9">
        <f>AVERAGE(AL128:AL132)</f>
        <v>1</v>
      </c>
      <c r="AM133" s="9">
        <f>AVERAGE(AM128:AM132)</f>
        <v>0.91699048153618867</v>
      </c>
      <c r="AN133" s="9"/>
      <c r="AO133" s="9"/>
      <c r="AP133" s="9"/>
      <c r="AQ133" s="9"/>
      <c r="AR133" s="44"/>
      <c r="AS133" s="9"/>
      <c r="AT133" s="9"/>
      <c r="AV133" s="9">
        <v>4</v>
      </c>
      <c r="AW133" s="11">
        <v>25.095758438110352</v>
      </c>
      <c r="AX133" s="11">
        <v>25.216026306152344</v>
      </c>
      <c r="AY133" s="11"/>
      <c r="AZ133" s="9">
        <v>4</v>
      </c>
      <c r="BA133" s="11">
        <v>17.340394973754883</v>
      </c>
      <c r="BB133" s="11">
        <v>17.571949005126953</v>
      </c>
      <c r="BC133" s="11"/>
      <c r="BD133" s="9">
        <v>4</v>
      </c>
      <c r="BE133" s="9">
        <f>POWER(2,(BA133-AW133))*100</f>
        <v>0.46281025118680214</v>
      </c>
      <c r="BF133" s="9">
        <f>POWER(2,(BB133-AX133))*100</f>
        <v>0.49992337455206493</v>
      </c>
      <c r="BG133" s="9"/>
      <c r="BH133" s="9">
        <v>4</v>
      </c>
      <c r="BI133" s="9">
        <f>BE133/BE135</f>
        <v>0.74103396918249442</v>
      </c>
      <c r="BJ133" s="9">
        <f>BF133/BE135</f>
        <v>0.80045807451636641</v>
      </c>
      <c r="BK133" s="9"/>
      <c r="BL133" s="9"/>
      <c r="BM133" s="9"/>
      <c r="BN133" s="9"/>
      <c r="BO133" s="9"/>
      <c r="BP133" s="9"/>
      <c r="BQ133" s="9"/>
      <c r="BR133" s="9"/>
    </row>
    <row r="134" spans="1:70" x14ac:dyDescent="0.2">
      <c r="A134" s="9" t="s">
        <v>40</v>
      </c>
      <c r="B134" s="9">
        <f>STDEVP(B128:B132)</f>
        <v>0.28877012224698489</v>
      </c>
      <c r="C134" s="9">
        <f>STDEVP(C128:C132)</f>
        <v>0.36082979301554075</v>
      </c>
      <c r="D134" s="9"/>
      <c r="E134" s="9" t="s">
        <v>40</v>
      </c>
      <c r="F134" s="9">
        <f>STDEVP(F128:F132)</f>
        <v>0.18679799835929831</v>
      </c>
      <c r="G134" s="9">
        <f>STDEVP(G128:G132)</f>
        <v>0.24507177729929902</v>
      </c>
      <c r="H134" s="9"/>
      <c r="I134" s="9" t="s">
        <v>40</v>
      </c>
      <c r="J134" s="9">
        <f>STDEVP(J128:J132)</f>
        <v>67.038770639419241</v>
      </c>
      <c r="K134" s="9">
        <f>STDEVP(K128:K132)</f>
        <v>65.829878753584367</v>
      </c>
      <c r="L134" s="9"/>
      <c r="M134" s="9" t="s">
        <v>40</v>
      </c>
      <c r="N134" s="9">
        <f>STDEVP(N128:N132)</f>
        <v>0.30535041109744898</v>
      </c>
      <c r="O134" s="9">
        <f>STDEVP(O128:O132)</f>
        <v>0.29984411032863711</v>
      </c>
      <c r="P134" s="9"/>
      <c r="Q134" s="9"/>
      <c r="R134" s="9"/>
      <c r="S134" s="9"/>
      <c r="T134" s="44"/>
      <c r="U134" s="9"/>
      <c r="V134" s="9"/>
      <c r="Y134" s="9" t="s">
        <v>40</v>
      </c>
      <c r="Z134" s="9">
        <f>STDEVP(Z128:Z132)</f>
        <v>0.5949527547474226</v>
      </c>
      <c r="AA134" s="9">
        <f>STDEVP(AA128:AA132)</f>
        <v>0.32838443376290943</v>
      </c>
      <c r="AB134" s="9"/>
      <c r="AC134" s="9" t="s">
        <v>40</v>
      </c>
      <c r="AD134" s="9">
        <f>STDEVP(AD128:AD132)</f>
        <v>0.18679799835929831</v>
      </c>
      <c r="AE134" s="9">
        <f>STDEVP(AE128:AE132)</f>
        <v>0.24507177729929902</v>
      </c>
      <c r="AF134" s="9"/>
      <c r="AG134" s="9" t="s">
        <v>40</v>
      </c>
      <c r="AH134" s="9">
        <f>STDEVP(AH128:AH132)</f>
        <v>10.685647039771505</v>
      </c>
      <c r="AI134" s="9">
        <f>STDEVP(AI128:AI132)</f>
        <v>6.8686572272896891</v>
      </c>
      <c r="AJ134" s="9"/>
      <c r="AK134" s="9" t="s">
        <v>40</v>
      </c>
      <c r="AL134" s="9">
        <f>STDEVP(AL128:AL132)</f>
        <v>0.31940400114805723</v>
      </c>
      <c r="AM134" s="9">
        <f>STDEVP(AM128:AM132)</f>
        <v>0.2053105996057453</v>
      </c>
      <c r="AN134" s="9"/>
      <c r="AO134" s="9"/>
      <c r="AP134" s="9"/>
      <c r="AQ134" s="9"/>
      <c r="AR134" s="44"/>
      <c r="AS134" s="9"/>
      <c r="AT134" s="9"/>
      <c r="AV134" s="9">
        <v>5</v>
      </c>
      <c r="AW134" s="11">
        <v>24.448093414306641</v>
      </c>
      <c r="AX134" s="11">
        <v>25.996763229370117</v>
      </c>
      <c r="AY134" s="11"/>
      <c r="AZ134" s="9">
        <v>5</v>
      </c>
      <c r="BA134" s="11">
        <v>17.414785385131836</v>
      </c>
      <c r="BB134" s="11">
        <v>17.485939025878906</v>
      </c>
      <c r="BC134" s="9"/>
      <c r="BD134" s="9">
        <v>5</v>
      </c>
      <c r="BE134" s="9">
        <f>POWER(2,(BA134-AW134))*100</f>
        <v>0.76341961522485735</v>
      </c>
      <c r="BF134" s="9">
        <f>POWER(2,(BB134-AX134))*100</f>
        <v>0.27414897529196691</v>
      </c>
      <c r="BG134" s="9"/>
      <c r="BH134" s="9">
        <v>5</v>
      </c>
      <c r="BI134" s="9">
        <f>BE134/BE135</f>
        <v>1.2223581179784835</v>
      </c>
      <c r="BJ134" s="9">
        <f>BF134/BE135</f>
        <v>0.43895679230735485</v>
      </c>
      <c r="BK134" s="9"/>
      <c r="BL134" s="9"/>
      <c r="BM134" s="9"/>
      <c r="BN134" s="9"/>
      <c r="BO134" s="9"/>
      <c r="BP134" s="9"/>
      <c r="BQ134" s="9"/>
      <c r="BR134" s="9"/>
    </row>
    <row r="135" spans="1:70" x14ac:dyDescent="0.4">
      <c r="A135" s="9" t="s">
        <v>41</v>
      </c>
      <c r="B135" s="9">
        <f>B134/SQRT(5)</f>
        <v>0.1291419246430365</v>
      </c>
      <c r="C135" s="9">
        <f>C134/SQRT(5)</f>
        <v>0.16136798909798558</v>
      </c>
      <c r="D135" s="9"/>
      <c r="E135" s="9" t="s">
        <v>41</v>
      </c>
      <c r="F135" s="9">
        <f>F134/SQRT(5)</f>
        <v>8.353860447845704E-2</v>
      </c>
      <c r="G135" s="9">
        <f>G134/SQRT(5)</f>
        <v>0.10959943068158448</v>
      </c>
      <c r="H135" s="9"/>
      <c r="I135" s="9" t="s">
        <v>41</v>
      </c>
      <c r="J135" s="9">
        <f>J134/SQRT(5)</f>
        <v>29.980649655551691</v>
      </c>
      <c r="K135" s="9">
        <f>K134/SQRT(5)</f>
        <v>29.440016768716752</v>
      </c>
      <c r="L135" s="9"/>
      <c r="M135" s="9" t="s">
        <v>41</v>
      </c>
      <c r="N135" s="9">
        <f>N134/SQRT(5)</f>
        <v>0.13655685523428041</v>
      </c>
      <c r="O135" s="9">
        <f>O134/SQRT(5)</f>
        <v>0.13409436266955588</v>
      </c>
      <c r="P135" s="9"/>
      <c r="Q135" s="9"/>
      <c r="R135" s="9"/>
      <c r="S135" s="9"/>
      <c r="T135" s="44"/>
      <c r="U135" s="9"/>
      <c r="V135" s="9"/>
      <c r="Y135" s="9" t="s">
        <v>41</v>
      </c>
      <c r="Z135" s="9">
        <f>Z134/SQRT(5)</f>
        <v>0.26607096060319951</v>
      </c>
      <c r="AA135" s="9">
        <f>AA134/SQRT(5)</f>
        <v>0.14685798332932851</v>
      </c>
      <c r="AB135" s="9"/>
      <c r="AC135" s="9" t="s">
        <v>41</v>
      </c>
      <c r="AD135" s="9">
        <f>AD134/SQRT(5)</f>
        <v>8.353860447845704E-2</v>
      </c>
      <c r="AE135" s="9">
        <f>AE134/SQRT(5)</f>
        <v>0.10959943068158448</v>
      </c>
      <c r="AF135" s="9"/>
      <c r="AG135" s="9" t="s">
        <v>41</v>
      </c>
      <c r="AH135" s="9">
        <f>AH134/SQRT(5)</f>
        <v>4.7787666328996963</v>
      </c>
      <c r="AI135" s="9">
        <f>AI134/SQRT(5)</f>
        <v>3.0717568948729936</v>
      </c>
      <c r="AJ135" s="9"/>
      <c r="AK135" s="9" t="s">
        <v>41</v>
      </c>
      <c r="AL135" s="9">
        <f>AL134/SQRT(5)</f>
        <v>0.14284181177049535</v>
      </c>
      <c r="AM135" s="9">
        <f>AM134/SQRT(5)</f>
        <v>9.1817691443937602E-2</v>
      </c>
      <c r="AN135" s="9"/>
      <c r="AO135" s="9"/>
      <c r="AP135" s="9"/>
      <c r="AQ135" s="9"/>
      <c r="AR135" s="44"/>
      <c r="AS135" s="9"/>
      <c r="AT135" s="9"/>
      <c r="AV135" s="9" t="s">
        <v>39</v>
      </c>
      <c r="AW135" s="9">
        <f>AVERAGE(AW130:AW134)</f>
        <v>25.148056793212891</v>
      </c>
      <c r="AX135" s="9">
        <f>AVERAGE(AX130:AX134)</f>
        <v>25.937813186645506</v>
      </c>
      <c r="AY135" s="9"/>
      <c r="AZ135" s="9" t="s">
        <v>39</v>
      </c>
      <c r="BA135" s="9">
        <f>AVERAGE(BA130:BA134)</f>
        <v>17.58208885192871</v>
      </c>
      <c r="BB135" s="9">
        <f>AVERAGE(BB130:BB134)</f>
        <v>17.51988067626953</v>
      </c>
      <c r="BC135" s="9"/>
      <c r="BD135" s="9" t="s">
        <v>39</v>
      </c>
      <c r="BE135" s="9">
        <f>AVERAGE(BE130:BE134)</f>
        <v>0.62454660708384591</v>
      </c>
      <c r="BF135" s="9">
        <f>AVERAGE(BF130:BF134)</f>
        <v>0.30632869134727037</v>
      </c>
      <c r="BG135" s="9"/>
      <c r="BH135" s="9" t="s">
        <v>39</v>
      </c>
      <c r="BI135" s="9">
        <f>AVERAGE(BI130:BI134)</f>
        <v>1.0000000000000002</v>
      </c>
      <c r="BJ135" s="9">
        <f>AVERAGE(BJ130:BJ134)</f>
        <v>0.49048171565224025</v>
      </c>
      <c r="BK135" s="9"/>
      <c r="BL135" s="9"/>
      <c r="BM135" s="9"/>
      <c r="BN135" s="9"/>
      <c r="BO135" s="9"/>
      <c r="BP135" s="9"/>
      <c r="BQ135" s="9"/>
      <c r="BR135" s="9"/>
    </row>
    <row r="136" spans="1:70" x14ac:dyDescent="0.4">
      <c r="A136" s="9"/>
      <c r="B136" s="9"/>
      <c r="C136" s="9">
        <f>TTEST(B128:B132,C128:C132,2,2)</f>
        <v>0.80044957073300727</v>
      </c>
      <c r="D136" s="9"/>
      <c r="E136" s="9"/>
      <c r="F136" s="9"/>
      <c r="G136" s="9">
        <f>TTEST(F128:F132,G128:G132,2,2)</f>
        <v>0.7530590323618086</v>
      </c>
      <c r="H136" s="9"/>
      <c r="I136" s="9"/>
      <c r="J136" s="9"/>
      <c r="K136" s="9"/>
      <c r="L136" s="9"/>
      <c r="M136" s="9"/>
      <c r="N136" s="9"/>
      <c r="O136" s="9">
        <f>TTEST(N128:N132,O128:O132,2,2)</f>
        <v>0.72391498898328266</v>
      </c>
      <c r="P136" s="9"/>
      <c r="Q136" s="9"/>
      <c r="R136" s="9"/>
      <c r="S136" s="9"/>
      <c r="T136" s="44"/>
      <c r="U136" s="9"/>
      <c r="V136" s="9"/>
      <c r="Y136" s="9"/>
      <c r="Z136" s="9"/>
      <c r="AA136" s="9">
        <f>TTEST(Z128:Z132,AA128:AA132,2,2)</f>
        <v>0.70912333638968506</v>
      </c>
      <c r="AB136" s="9"/>
      <c r="AC136" s="9"/>
      <c r="AD136" s="9"/>
      <c r="AE136" s="9">
        <f>TTEST(AD128:AD132,AE128:AE132,2,2)</f>
        <v>0.7530590323618086</v>
      </c>
      <c r="AF136" s="9"/>
      <c r="AG136" s="9"/>
      <c r="AH136" s="9"/>
      <c r="AI136" s="9"/>
      <c r="AJ136" s="9"/>
      <c r="AK136" s="9"/>
      <c r="AL136" s="9"/>
      <c r="AM136" s="9">
        <f>TTEST(AL128:AL132,AM128:AM132,2,2)</f>
        <v>0.67350131078286668</v>
      </c>
      <c r="AN136" s="9"/>
      <c r="AO136" s="9"/>
      <c r="AP136" s="9"/>
      <c r="AQ136" s="9"/>
      <c r="AR136" s="44"/>
      <c r="AS136" s="9"/>
      <c r="AT136" s="9"/>
      <c r="AV136" s="9" t="s">
        <v>40</v>
      </c>
      <c r="AW136" s="9">
        <f>STDEVP(AW130:AW134)</f>
        <v>0.84829801054757181</v>
      </c>
      <c r="AX136" s="9">
        <f>STDEVP(AX130:AX134)</f>
        <v>0.40916149326738893</v>
      </c>
      <c r="AY136" s="9"/>
      <c r="AZ136" s="9" t="s">
        <v>40</v>
      </c>
      <c r="BA136" s="9">
        <f>STDEVP(BA130:BA134)</f>
        <v>0.17250093764333541</v>
      </c>
      <c r="BB136" s="9">
        <f>STDEVP(BB130:BB134)</f>
        <v>3.2692105358586278E-2</v>
      </c>
      <c r="BC136" s="9"/>
      <c r="BD136" s="9" t="s">
        <v>40</v>
      </c>
      <c r="BE136" s="9">
        <f>STDEVP(BE130:BE134)</f>
        <v>0.37040594150965206</v>
      </c>
      <c r="BF136" s="9">
        <f>STDEVP(BF130:BF134)</f>
        <v>0.10115375558350206</v>
      </c>
      <c r="BG136" s="9"/>
      <c r="BH136" s="9" t="s">
        <v>40</v>
      </c>
      <c r="BI136" s="9">
        <f>STDEVP(BI130:BI134)</f>
        <v>0.59307974346248349</v>
      </c>
      <c r="BJ136" s="9">
        <f>STDEVP(BJ130:BJ134)</f>
        <v>0.16196350190070324</v>
      </c>
      <c r="BK136" s="9"/>
      <c r="BL136" s="9"/>
      <c r="BM136" s="9"/>
      <c r="BN136" s="9"/>
      <c r="BO136" s="9"/>
      <c r="BP136" s="9"/>
      <c r="BQ136" s="9"/>
      <c r="BR136" s="9"/>
    </row>
    <row r="137" spans="1:70" x14ac:dyDescent="0.4">
      <c r="A137" s="9"/>
      <c r="B137" s="9"/>
      <c r="C137" s="9"/>
      <c r="D137" s="9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9"/>
      <c r="Q137" s="9"/>
      <c r="R137" s="9"/>
      <c r="S137" s="9"/>
      <c r="T137" s="44"/>
      <c r="U137" s="9"/>
      <c r="V137" s="9"/>
      <c r="Y137" s="9"/>
      <c r="Z137" s="9"/>
      <c r="AA137" s="9"/>
      <c r="AB137" s="9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9"/>
      <c r="AO137" s="9"/>
      <c r="AP137" s="9"/>
      <c r="AQ137" s="9"/>
      <c r="AR137" s="44"/>
      <c r="AS137" s="9"/>
      <c r="AT137" s="9"/>
      <c r="AV137" s="9" t="s">
        <v>41</v>
      </c>
      <c r="AW137" s="9">
        <f>AW136/SQRT(5)</f>
        <v>0.37937040335244082</v>
      </c>
      <c r="AX137" s="9">
        <f>AX136/SQRT(5)</f>
        <v>0.18298258254424082</v>
      </c>
      <c r="AY137" s="9"/>
      <c r="AZ137" s="9" t="s">
        <v>41</v>
      </c>
      <c r="BA137" s="9">
        <f>BA136/SQRT(5)</f>
        <v>7.7144764550590064E-2</v>
      </c>
      <c r="BB137" s="9">
        <f>BB136/SQRT(5)</f>
        <v>1.462035398187681E-2</v>
      </c>
      <c r="BC137" s="9"/>
      <c r="BD137" s="9" t="s">
        <v>41</v>
      </c>
      <c r="BE137" s="9">
        <f>BE136/SQRT(5)</f>
        <v>0.1656505728970786</v>
      </c>
      <c r="BF137" s="9">
        <f>BF136/SQRT(5)</f>
        <v>4.5237334732821904E-2</v>
      </c>
      <c r="BG137" s="9"/>
      <c r="BH137" s="9" t="s">
        <v>41</v>
      </c>
      <c r="BI137" s="9">
        <f>BI136/SQRT(5)</f>
        <v>0.26523332449204989</v>
      </c>
      <c r="BJ137" s="9">
        <f>BJ136/SQRT(5)</f>
        <v>7.2432280024777765E-2</v>
      </c>
      <c r="BK137" s="9"/>
      <c r="BL137" s="9"/>
      <c r="BM137" s="9"/>
      <c r="BN137" s="9"/>
      <c r="BO137" s="9"/>
      <c r="BP137" s="9"/>
      <c r="BQ137" s="9"/>
      <c r="BR137" s="9"/>
    </row>
    <row r="138" spans="1:70" x14ac:dyDescent="0.4">
      <c r="A138" s="9"/>
      <c r="B138" s="9"/>
      <c r="C138" s="9"/>
      <c r="D138" s="9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9"/>
      <c r="Q138" s="9"/>
      <c r="R138" s="9"/>
      <c r="S138" s="9"/>
      <c r="T138" s="44"/>
      <c r="U138" s="9"/>
      <c r="V138" s="9"/>
      <c r="Y138" s="9"/>
      <c r="Z138" s="9"/>
      <c r="AA138" s="9"/>
      <c r="AB138" s="9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9"/>
      <c r="AO138" s="9"/>
      <c r="AP138" s="9"/>
      <c r="AQ138" s="9"/>
      <c r="AR138" s="44"/>
      <c r="AS138" s="9"/>
      <c r="AT138" s="9"/>
      <c r="AV138" s="44"/>
      <c r="AW138" s="9"/>
      <c r="AX138" s="9"/>
      <c r="AY138" s="9"/>
      <c r="AZ138" s="44"/>
      <c r="BA138" s="9"/>
      <c r="BB138" s="9"/>
      <c r="BC138" s="9"/>
      <c r="BD138" s="44"/>
      <c r="BE138" s="9"/>
      <c r="BF138" s="9"/>
      <c r="BG138" s="9"/>
      <c r="BH138" s="44"/>
      <c r="BI138" s="9"/>
      <c r="BJ138" s="9">
        <f>TTEST(BI130:BI134,BJ130:BJ134,2,2)</f>
        <v>0.13600329877258607</v>
      </c>
      <c r="BK138" s="9"/>
      <c r="BL138" s="9"/>
      <c r="BM138" s="9"/>
      <c r="BN138" s="9"/>
      <c r="BO138" s="9"/>
      <c r="BP138" s="9"/>
      <c r="BQ138" s="9"/>
      <c r="BR138" s="9"/>
    </row>
    <row r="139" spans="1:70" x14ac:dyDescent="0.4">
      <c r="A139" s="9"/>
      <c r="B139" s="9"/>
      <c r="C139" s="9"/>
      <c r="D139" s="9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9"/>
      <c r="Q139" s="9"/>
      <c r="R139" s="9"/>
      <c r="S139" s="9"/>
      <c r="T139" s="44"/>
      <c r="U139" s="9"/>
      <c r="V139" s="9"/>
      <c r="Y139" s="9"/>
      <c r="Z139" s="9"/>
      <c r="AA139" s="9"/>
      <c r="AB139" s="9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9"/>
      <c r="AO139" s="9"/>
      <c r="AP139" s="9"/>
      <c r="AQ139" s="9"/>
      <c r="AR139" s="44"/>
      <c r="AS139" s="9"/>
      <c r="AT139" s="9"/>
      <c r="AV139" s="44"/>
      <c r="AW139" s="9"/>
      <c r="AX139" s="9"/>
      <c r="AY139" s="9"/>
      <c r="AZ139" s="44"/>
      <c r="BA139" s="9"/>
      <c r="BB139" s="9"/>
      <c r="BC139" s="9"/>
      <c r="BD139" s="44"/>
      <c r="BE139" s="9"/>
      <c r="BF139" s="9"/>
      <c r="BG139" s="9"/>
      <c r="BH139" s="44"/>
      <c r="BI139" s="9"/>
      <c r="BJ139" s="9"/>
      <c r="BK139" s="9"/>
      <c r="BL139" s="9"/>
      <c r="BM139" s="9"/>
      <c r="BN139" s="9"/>
      <c r="BO139" s="9"/>
      <c r="BP139" s="9"/>
      <c r="BQ139" s="9"/>
      <c r="BR139" s="9"/>
    </row>
    <row r="140" spans="1:70" x14ac:dyDescent="0.4">
      <c r="A140" s="9"/>
      <c r="B140" s="9"/>
      <c r="C140" s="9"/>
      <c r="D140" s="9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9"/>
      <c r="Q140" s="9"/>
      <c r="R140" s="9"/>
      <c r="S140" s="9"/>
      <c r="T140" s="44"/>
      <c r="U140" s="9"/>
      <c r="V140" s="9"/>
      <c r="Y140" s="9"/>
      <c r="Z140" s="9"/>
      <c r="AA140" s="9"/>
      <c r="AB140" s="9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9"/>
      <c r="AO140" s="9"/>
      <c r="AP140" s="9"/>
      <c r="AQ140" s="9"/>
      <c r="AR140" s="44"/>
      <c r="AS140" s="9"/>
      <c r="AT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</row>
    <row r="141" spans="1:70" x14ac:dyDescent="0.4">
      <c r="A141" s="9"/>
      <c r="B141" s="9"/>
      <c r="C141" s="9"/>
      <c r="D141" s="9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9"/>
      <c r="Q141" s="9"/>
      <c r="R141" s="9"/>
      <c r="S141" s="9"/>
      <c r="T141" s="44"/>
      <c r="U141" s="9"/>
      <c r="V141" s="9"/>
      <c r="Y141" s="9"/>
      <c r="Z141" s="9"/>
      <c r="AA141" s="9"/>
      <c r="AB141" s="9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9"/>
      <c r="AO141" s="9"/>
      <c r="AP141" s="9"/>
      <c r="AQ141" s="9"/>
      <c r="AR141" s="44"/>
      <c r="AS141" s="9"/>
      <c r="AT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</row>
    <row r="142" spans="1:70" x14ac:dyDescent="0.2">
      <c r="A142" s="9"/>
      <c r="B142" s="11" t="s">
        <v>62</v>
      </c>
      <c r="C142" s="9"/>
      <c r="D142" s="9"/>
      <c r="E142" s="9"/>
      <c r="F142" s="11" t="s">
        <v>53</v>
      </c>
      <c r="G142" s="9"/>
      <c r="H142" s="9"/>
      <c r="I142" s="9"/>
      <c r="J142" s="9" t="s">
        <v>277</v>
      </c>
      <c r="K142" s="9"/>
      <c r="L142" s="9"/>
      <c r="M142" s="9"/>
      <c r="N142" s="9" t="s">
        <v>51</v>
      </c>
      <c r="O142" s="9"/>
      <c r="P142" s="9"/>
      <c r="Q142" s="9"/>
      <c r="R142" s="9"/>
      <c r="S142" s="9"/>
      <c r="T142" s="44"/>
      <c r="U142" s="9"/>
      <c r="V142" s="9"/>
      <c r="Y142" s="9"/>
      <c r="Z142" s="11" t="s">
        <v>82</v>
      </c>
      <c r="AA142" s="9"/>
      <c r="AB142" s="9"/>
      <c r="AC142" s="9"/>
      <c r="AD142" s="11" t="s">
        <v>53</v>
      </c>
      <c r="AE142" s="9"/>
      <c r="AF142" s="9"/>
      <c r="AG142" s="9"/>
      <c r="AH142" s="9" t="s">
        <v>277</v>
      </c>
      <c r="AI142" s="9"/>
      <c r="AJ142" s="9"/>
      <c r="AK142" s="9"/>
      <c r="AL142" s="9" t="s">
        <v>51</v>
      </c>
      <c r="AM142" s="9"/>
      <c r="AN142" s="9"/>
      <c r="AO142" s="9"/>
      <c r="AP142" s="9"/>
      <c r="AQ142" s="9"/>
      <c r="AR142" s="44"/>
      <c r="AS142" s="9"/>
      <c r="AT142" s="9"/>
      <c r="AV142" s="9"/>
      <c r="AW142" s="11" t="s">
        <v>110</v>
      </c>
      <c r="AX142" s="9"/>
      <c r="AY142" s="9"/>
      <c r="AZ142" s="9"/>
      <c r="BA142" s="11" t="s">
        <v>45</v>
      </c>
      <c r="BB142" s="9"/>
      <c r="BC142" s="9"/>
      <c r="BD142" s="9"/>
      <c r="BE142" s="9" t="s">
        <v>50</v>
      </c>
      <c r="BF142" s="9"/>
      <c r="BG142" s="9"/>
      <c r="BH142" s="9"/>
      <c r="BI142" s="9" t="s">
        <v>51</v>
      </c>
      <c r="BJ142" s="9"/>
      <c r="BK142" s="9"/>
      <c r="BL142" s="9"/>
      <c r="BM142" s="9"/>
      <c r="BN142" s="9"/>
      <c r="BO142" s="9"/>
      <c r="BP142" s="9"/>
      <c r="BQ142" s="9"/>
      <c r="BR142" s="9"/>
    </row>
    <row r="143" spans="1:70" x14ac:dyDescent="0.2">
      <c r="A143" s="9"/>
      <c r="B143" s="11" t="s">
        <v>257</v>
      </c>
      <c r="C143" s="11" t="s">
        <v>90</v>
      </c>
      <c r="D143" s="11"/>
      <c r="E143" s="9"/>
      <c r="F143" s="11" t="s">
        <v>257</v>
      </c>
      <c r="G143" s="11" t="s">
        <v>90</v>
      </c>
      <c r="H143" s="11"/>
      <c r="I143" s="9"/>
      <c r="J143" s="11" t="s">
        <v>257</v>
      </c>
      <c r="K143" s="11" t="s">
        <v>90</v>
      </c>
      <c r="L143" s="9"/>
      <c r="M143" s="9"/>
      <c r="N143" s="11" t="s">
        <v>257</v>
      </c>
      <c r="O143" s="11" t="s">
        <v>90</v>
      </c>
      <c r="P143" s="9"/>
      <c r="Q143" s="9"/>
      <c r="R143" s="9"/>
      <c r="S143" s="9"/>
      <c r="T143" s="44"/>
      <c r="U143" s="9"/>
      <c r="V143" s="9"/>
      <c r="Y143" s="9"/>
      <c r="Z143" s="11" t="s">
        <v>257</v>
      </c>
      <c r="AA143" s="11" t="s">
        <v>90</v>
      </c>
      <c r="AB143" s="11"/>
      <c r="AC143" s="9"/>
      <c r="AD143" s="11" t="s">
        <v>257</v>
      </c>
      <c r="AE143" s="11" t="s">
        <v>90</v>
      </c>
      <c r="AF143" s="11"/>
      <c r="AG143" s="9"/>
      <c r="AH143" s="11" t="s">
        <v>257</v>
      </c>
      <c r="AI143" s="11" t="s">
        <v>90</v>
      </c>
      <c r="AJ143" s="9"/>
      <c r="AK143" s="9"/>
      <c r="AL143" s="11" t="s">
        <v>257</v>
      </c>
      <c r="AM143" s="11" t="s">
        <v>90</v>
      </c>
      <c r="AN143" s="9"/>
      <c r="AO143" s="9"/>
      <c r="AP143" s="9"/>
      <c r="AQ143" s="9"/>
      <c r="AR143" s="44"/>
      <c r="AS143" s="9"/>
      <c r="AT143" s="9"/>
      <c r="AV143" s="9"/>
      <c r="AW143" s="11" t="s">
        <v>257</v>
      </c>
      <c r="AX143" s="11" t="s">
        <v>90</v>
      </c>
      <c r="AY143" s="11"/>
      <c r="AZ143" s="9"/>
      <c r="BA143" s="11" t="s">
        <v>257</v>
      </c>
      <c r="BB143" s="11" t="s">
        <v>90</v>
      </c>
      <c r="BC143" s="11"/>
      <c r="BD143" s="9"/>
      <c r="BE143" s="11" t="s">
        <v>257</v>
      </c>
      <c r="BF143" s="11" t="s">
        <v>90</v>
      </c>
      <c r="BG143" s="9"/>
      <c r="BH143" s="9"/>
      <c r="BI143" s="11" t="s">
        <v>257</v>
      </c>
      <c r="BJ143" s="11" t="s">
        <v>90</v>
      </c>
      <c r="BK143" s="9"/>
      <c r="BL143" s="9"/>
      <c r="BM143" s="9"/>
      <c r="BN143" s="9"/>
      <c r="BO143" s="9"/>
      <c r="BP143" s="9"/>
      <c r="BQ143" s="9"/>
      <c r="BR143" s="9"/>
    </row>
    <row r="144" spans="1:70" x14ac:dyDescent="0.2">
      <c r="A144" s="9">
        <v>1</v>
      </c>
      <c r="B144" s="58">
        <v>23.948278427124023</v>
      </c>
      <c r="C144" s="58">
        <v>23.993797302246094</v>
      </c>
      <c r="D144" s="11"/>
      <c r="E144" s="9">
        <v>1</v>
      </c>
      <c r="F144" s="58">
        <v>21.284648895263672</v>
      </c>
      <c r="G144" s="58">
        <v>21.53422737121582</v>
      </c>
      <c r="H144" s="11"/>
      <c r="I144" s="9">
        <v>1</v>
      </c>
      <c r="J144" s="9">
        <f>POWER(2,(F144-B144))*100</f>
        <v>15.78220257627509</v>
      </c>
      <c r="K144" s="9">
        <f>POWER(2,(G144-C144))*100</f>
        <v>18.180075159095178</v>
      </c>
      <c r="L144" s="9"/>
      <c r="M144" s="9">
        <v>1</v>
      </c>
      <c r="N144" s="9">
        <f>J144/J149</f>
        <v>0.41868427075384462</v>
      </c>
      <c r="O144" s="9">
        <f>K144/J149</f>
        <v>0.48229716184725113</v>
      </c>
      <c r="P144" s="9"/>
      <c r="Q144" s="9"/>
      <c r="R144" s="9"/>
      <c r="S144" s="9"/>
      <c r="T144" s="44"/>
      <c r="U144" s="9"/>
      <c r="V144" s="9"/>
      <c r="Y144" s="9">
        <v>1</v>
      </c>
      <c r="Z144" s="58">
        <v>23.847005844116211</v>
      </c>
      <c r="AA144" s="58">
        <v>24.248394012451172</v>
      </c>
      <c r="AB144" s="11"/>
      <c r="AC144" s="9">
        <v>1</v>
      </c>
      <c r="AD144" s="58">
        <v>21.284648895263672</v>
      </c>
      <c r="AE144" s="58">
        <v>21.53422737121582</v>
      </c>
      <c r="AF144" s="11"/>
      <c r="AG144" s="9">
        <v>1</v>
      </c>
      <c r="AH144" s="9">
        <f>POWER(2,(AD144-Z144))*100</f>
        <v>16.929872943497074</v>
      </c>
      <c r="AI144" s="9">
        <f>POWER(2,(AE144-AA144))*100</f>
        <v>15.238928372879176</v>
      </c>
      <c r="AJ144" s="9"/>
      <c r="AK144" s="9">
        <v>1</v>
      </c>
      <c r="AL144" s="9">
        <f>AH144/AH149</f>
        <v>0.78012254173505657</v>
      </c>
      <c r="AM144" s="9">
        <f>AI144/AH149</f>
        <v>0.70220441554674262</v>
      </c>
      <c r="AN144" s="9"/>
      <c r="AO144" s="9"/>
      <c r="AP144" s="9"/>
      <c r="AQ144" s="9"/>
      <c r="AR144" s="44"/>
      <c r="AS144" s="9"/>
      <c r="AT144" s="9"/>
      <c r="AV144" s="9">
        <v>1</v>
      </c>
      <c r="AW144" s="11">
        <v>27.654792785644531</v>
      </c>
      <c r="AX144" s="11">
        <v>27.325351715087891</v>
      </c>
      <c r="AY144" s="11"/>
      <c r="AZ144" s="9">
        <v>1</v>
      </c>
      <c r="BA144" s="11">
        <v>17.652019500732422</v>
      </c>
      <c r="BB144" s="11">
        <v>17.509834289550781</v>
      </c>
      <c r="BC144" s="11"/>
      <c r="BD144" s="9">
        <v>1</v>
      </c>
      <c r="BE144" s="9">
        <f>POWER(2,(BA144-AW144))*100</f>
        <v>9.7468706231178398E-2</v>
      </c>
      <c r="BF144" s="9">
        <f>POWER(2,(BB144-AX144))*100</f>
        <v>0.11097747310566117</v>
      </c>
      <c r="BG144" s="9"/>
      <c r="BH144" s="9">
        <v>1</v>
      </c>
      <c r="BI144" s="9">
        <f>BE144/BE149</f>
        <v>0.99566436016144488</v>
      </c>
      <c r="BJ144" s="9">
        <f>BF144/BE149</f>
        <v>1.1336593972018518</v>
      </c>
      <c r="BK144" s="9"/>
      <c r="BL144" s="9"/>
      <c r="BM144" s="9"/>
      <c r="BN144" s="9"/>
      <c r="BO144" s="9"/>
      <c r="BP144" s="9"/>
      <c r="BQ144" s="9"/>
      <c r="BR144" s="9"/>
    </row>
    <row r="145" spans="1:70" x14ac:dyDescent="0.2">
      <c r="A145" s="9">
        <v>2</v>
      </c>
      <c r="B145" s="58">
        <v>23.518310546875</v>
      </c>
      <c r="C145" s="58">
        <v>23.328475952148438</v>
      </c>
      <c r="D145" s="11"/>
      <c r="E145" s="9">
        <v>2</v>
      </c>
      <c r="F145" s="58">
        <v>21.666818618774414</v>
      </c>
      <c r="G145" s="58">
        <v>21.662893295288086</v>
      </c>
      <c r="H145" s="11"/>
      <c r="I145" s="9">
        <v>2</v>
      </c>
      <c r="J145" s="9">
        <f t="shared" ref="J145:K148" si="24">POWER(2,(F145-B145))*100</f>
        <v>27.710565769734718</v>
      </c>
      <c r="K145" s="9">
        <f t="shared" si="24"/>
        <v>31.521702075715098</v>
      </c>
      <c r="L145" s="9"/>
      <c r="M145" s="9">
        <v>2</v>
      </c>
      <c r="N145" s="9">
        <f>J145/J149</f>
        <v>0.73513047151724775</v>
      </c>
      <c r="O145" s="9">
        <f>K145/J149</f>
        <v>0.83623567640237628</v>
      </c>
      <c r="P145" s="9"/>
      <c r="Q145" s="9"/>
      <c r="R145" s="9"/>
      <c r="S145" s="9"/>
      <c r="T145" s="44"/>
      <c r="U145" s="9"/>
      <c r="V145" s="9"/>
      <c r="Y145" s="9">
        <v>2</v>
      </c>
      <c r="Z145" s="58">
        <v>24.534257888793945</v>
      </c>
      <c r="AA145" s="58">
        <v>24.173315048217773</v>
      </c>
      <c r="AB145" s="11"/>
      <c r="AC145" s="9">
        <v>2</v>
      </c>
      <c r="AD145" s="58">
        <v>21.666818618774414</v>
      </c>
      <c r="AE145" s="58">
        <v>21.662893295288086</v>
      </c>
      <c r="AF145" s="11"/>
      <c r="AG145" s="9">
        <v>2</v>
      </c>
      <c r="AH145" s="9">
        <f t="shared" ref="AH145:AI148" si="25">POWER(2,(AD145-Z145))*100</f>
        <v>13.70297195797821</v>
      </c>
      <c r="AI145" s="9">
        <f t="shared" si="25"/>
        <v>17.550429559349105</v>
      </c>
      <c r="AJ145" s="9"/>
      <c r="AK145" s="9">
        <v>2</v>
      </c>
      <c r="AL145" s="9">
        <f>AH145/AH149</f>
        <v>0.63142808861352362</v>
      </c>
      <c r="AM145" s="9">
        <f>AI145/AH149</f>
        <v>0.80871757053797166</v>
      </c>
      <c r="AN145" s="9"/>
      <c r="AO145" s="9"/>
      <c r="AP145" s="9"/>
      <c r="AQ145" s="9"/>
      <c r="AR145" s="44"/>
      <c r="AS145" s="9"/>
      <c r="AT145" s="9"/>
      <c r="AV145" s="9">
        <v>2</v>
      </c>
      <c r="AW145" s="11">
        <v>27.10687255859375</v>
      </c>
      <c r="AX145" s="11">
        <v>27.942316055297852</v>
      </c>
      <c r="AY145" s="11"/>
      <c r="AZ145" s="9">
        <v>2</v>
      </c>
      <c r="BA145" s="11">
        <v>17.752862930297852</v>
      </c>
      <c r="BB145" s="11">
        <v>17.541793823242188</v>
      </c>
      <c r="BC145" s="11"/>
      <c r="BD145" s="9">
        <v>2</v>
      </c>
      <c r="BE145" s="9">
        <f>POWER(2,(BA145-AW145))*100</f>
        <v>0.15281378126439887</v>
      </c>
      <c r="BF145" s="9">
        <f>POWER(2,(BB145-AX145))*100</f>
        <v>7.3982812555968488E-2</v>
      </c>
      <c r="BG145" s="9"/>
      <c r="BH145" s="9">
        <v>2</v>
      </c>
      <c r="BI145" s="9">
        <f>BE145/BE149</f>
        <v>1.5610265246118389</v>
      </c>
      <c r="BJ145" s="9">
        <f>BF145/BE149</f>
        <v>0.75575076939842856</v>
      </c>
      <c r="BK145" s="9"/>
      <c r="BL145" s="9"/>
      <c r="BM145" s="9"/>
      <c r="BN145" s="9"/>
      <c r="BO145" s="9"/>
      <c r="BP145" s="9"/>
      <c r="BQ145" s="9"/>
      <c r="BR145" s="9"/>
    </row>
    <row r="146" spans="1:70" x14ac:dyDescent="0.2">
      <c r="A146" s="9">
        <v>3</v>
      </c>
      <c r="B146" s="58">
        <v>22.657373428344727</v>
      </c>
      <c r="C146" s="58">
        <v>22.612787246704102</v>
      </c>
      <c r="D146" s="11"/>
      <c r="E146" s="9">
        <v>3</v>
      </c>
      <c r="F146" s="58">
        <v>21.74467658996582</v>
      </c>
      <c r="G146" s="58">
        <v>21.667667388916016</v>
      </c>
      <c r="H146" s="11"/>
      <c r="I146" s="9">
        <v>3</v>
      </c>
      <c r="J146" s="9">
        <f t="shared" si="24"/>
        <v>53.119120371508764</v>
      </c>
      <c r="K146" s="9">
        <f t="shared" si="24"/>
        <v>51.938639970800004</v>
      </c>
      <c r="L146" s="9"/>
      <c r="M146" s="9">
        <v>3</v>
      </c>
      <c r="N146" s="9">
        <f>J146/J149</f>
        <v>1.409191148595683</v>
      </c>
      <c r="O146" s="9">
        <f>K146/J149</f>
        <v>1.3778743172902133</v>
      </c>
      <c r="P146" s="9"/>
      <c r="Q146" s="9"/>
      <c r="R146" s="9"/>
      <c r="S146" s="9"/>
      <c r="T146" s="44"/>
      <c r="U146" s="9"/>
      <c r="V146" s="9"/>
      <c r="Y146" s="9">
        <v>3</v>
      </c>
      <c r="Z146" s="58">
        <v>23.988441467285156</v>
      </c>
      <c r="AA146" s="58">
        <v>23.602132797241211</v>
      </c>
      <c r="AB146" s="11"/>
      <c r="AC146" s="9">
        <v>3</v>
      </c>
      <c r="AD146" s="58">
        <v>21.74467658996582</v>
      </c>
      <c r="AE146" s="58">
        <v>21.667667388916016</v>
      </c>
      <c r="AF146" s="11"/>
      <c r="AG146" s="9">
        <v>3</v>
      </c>
      <c r="AH146" s="9">
        <f t="shared" si="25"/>
        <v>21.113462863869742</v>
      </c>
      <c r="AI146" s="9">
        <f t="shared" si="25"/>
        <v>26.161815978465707</v>
      </c>
      <c r="AJ146" s="9"/>
      <c r="AK146" s="9">
        <v>3</v>
      </c>
      <c r="AL146" s="9">
        <f>AH146/AH149</f>
        <v>0.97290088172324374</v>
      </c>
      <c r="AM146" s="9">
        <f>AI146/AH149</f>
        <v>1.205527203047613</v>
      </c>
      <c r="AN146" s="9"/>
      <c r="AO146" s="9"/>
      <c r="AP146" s="9"/>
      <c r="AQ146" s="9"/>
      <c r="AR146" s="44"/>
      <c r="AS146" s="9"/>
      <c r="AT146" s="9"/>
      <c r="AV146" s="9">
        <v>3</v>
      </c>
      <c r="AW146" s="11">
        <v>29.399221420288086</v>
      </c>
      <c r="AX146" s="11">
        <v>28.235727310180664</v>
      </c>
      <c r="AY146" s="11"/>
      <c r="AZ146" s="9">
        <v>3</v>
      </c>
      <c r="BA146" s="11">
        <v>17.750381469726563</v>
      </c>
      <c r="BB146" s="11">
        <v>17.489887237548828</v>
      </c>
      <c r="BC146" s="11"/>
      <c r="BD146" s="9">
        <v>3</v>
      </c>
      <c r="BE146" s="9">
        <f>POWER(2,(BA146-AW146))*100</f>
        <v>3.1142233753514766E-2</v>
      </c>
      <c r="BF146" s="9">
        <f>POWER(2,(BB146-AX146))*100</f>
        <v>5.8234427396857108E-2</v>
      </c>
      <c r="BG146" s="9"/>
      <c r="BH146" s="9">
        <v>3</v>
      </c>
      <c r="BI146" s="9">
        <f>BE146/BE149</f>
        <v>0.31812479556923484</v>
      </c>
      <c r="BJ146" s="9">
        <f>BF146/BE149</f>
        <v>0.59487753695978085</v>
      </c>
      <c r="BK146" s="9"/>
      <c r="BL146" s="9"/>
      <c r="BM146" s="9"/>
      <c r="BN146" s="9"/>
      <c r="BO146" s="9"/>
      <c r="BP146" s="9"/>
      <c r="BQ146" s="9"/>
      <c r="BR146" s="9"/>
    </row>
    <row r="147" spans="1:70" x14ac:dyDescent="0.2">
      <c r="A147" s="9">
        <v>4</v>
      </c>
      <c r="B147" s="58">
        <v>22.650485992431641</v>
      </c>
      <c r="C147" s="58">
        <v>22.877559661865234</v>
      </c>
      <c r="D147" s="11"/>
      <c r="E147" s="9">
        <v>4</v>
      </c>
      <c r="F147" s="58">
        <v>21.739170074462891</v>
      </c>
      <c r="G147" s="58">
        <v>22.162805557250977</v>
      </c>
      <c r="H147" s="11"/>
      <c r="I147" s="9">
        <v>4</v>
      </c>
      <c r="J147" s="9">
        <f t="shared" si="24"/>
        <v>53.169989330505139</v>
      </c>
      <c r="K147" s="9">
        <f t="shared" si="24"/>
        <v>60.930897464117763</v>
      </c>
      <c r="L147" s="9"/>
      <c r="M147" s="9">
        <v>4</v>
      </c>
      <c r="N147" s="9">
        <f>J147/J149</f>
        <v>1.4105406454671412</v>
      </c>
      <c r="O147" s="9">
        <f>K147/J149</f>
        <v>1.6164289013430264</v>
      </c>
      <c r="P147" s="9"/>
      <c r="Q147" s="9"/>
      <c r="R147" s="9"/>
      <c r="S147" s="9"/>
      <c r="T147" s="44"/>
      <c r="U147" s="9"/>
      <c r="V147" s="9"/>
      <c r="Y147" s="9">
        <v>4</v>
      </c>
      <c r="Z147" s="58">
        <v>23.865791320800781</v>
      </c>
      <c r="AA147" s="58">
        <v>24.796806335449219</v>
      </c>
      <c r="AB147" s="11"/>
      <c r="AC147" s="9">
        <v>4</v>
      </c>
      <c r="AD147" s="58">
        <v>21.739170074462891</v>
      </c>
      <c r="AE147" s="58">
        <v>22.162805557250977</v>
      </c>
      <c r="AF147" s="11"/>
      <c r="AG147" s="9">
        <v>4</v>
      </c>
      <c r="AH147" s="9">
        <f t="shared" si="25"/>
        <v>22.899353185121857</v>
      </c>
      <c r="AI147" s="9">
        <f t="shared" si="25"/>
        <v>16.109674191406761</v>
      </c>
      <c r="AJ147" s="9"/>
      <c r="AK147" s="9">
        <v>4</v>
      </c>
      <c r="AL147" s="9">
        <f>AH147/AH149</f>
        <v>1.0551940744320751</v>
      </c>
      <c r="AM147" s="9">
        <f>AI147/AH149</f>
        <v>0.74232807408936818</v>
      </c>
      <c r="AN147" s="9"/>
      <c r="AO147" s="9"/>
      <c r="AP147" s="9"/>
      <c r="AQ147" s="9"/>
      <c r="AR147" s="44"/>
      <c r="AS147" s="9"/>
      <c r="AT147" s="9"/>
      <c r="AV147" s="9">
        <v>4</v>
      </c>
      <c r="AW147" s="11">
        <v>28.119195938110352</v>
      </c>
      <c r="AX147" s="11">
        <v>26.969482421875</v>
      </c>
      <c r="AY147" s="11"/>
      <c r="AZ147" s="9">
        <v>4</v>
      </c>
      <c r="BA147" s="11">
        <v>17.340394973754883</v>
      </c>
      <c r="BB147" s="11">
        <v>17.571949005126953</v>
      </c>
      <c r="BC147" s="11"/>
      <c r="BD147" s="9">
        <v>4</v>
      </c>
      <c r="BE147" s="9">
        <f>POWER(2,(BA147-AW147))*100</f>
        <v>5.6919043381419197E-2</v>
      </c>
      <c r="BF147" s="9">
        <f>POWER(2,(BB147-AX147))*100</f>
        <v>0.1482724816014514</v>
      </c>
      <c r="BG147" s="9"/>
      <c r="BH147" s="9">
        <v>4</v>
      </c>
      <c r="BI147" s="9">
        <f>BE147/BE149</f>
        <v>0.58144059873889953</v>
      </c>
      <c r="BJ147" s="9">
        <f>BF147/BE149</f>
        <v>1.5146361456066479</v>
      </c>
      <c r="BK147" s="9"/>
      <c r="BL147" s="9"/>
      <c r="BM147" s="9"/>
      <c r="BN147" s="9"/>
      <c r="BO147" s="9"/>
      <c r="BP147" s="9"/>
      <c r="BQ147" s="9"/>
      <c r="BR147" s="9"/>
    </row>
    <row r="148" spans="1:70" x14ac:dyDescent="0.2">
      <c r="A148" s="9">
        <v>5</v>
      </c>
      <c r="B148" s="58">
        <v>23.174200057983398</v>
      </c>
      <c r="C148" s="58">
        <v>23.056289672851563</v>
      </c>
      <c r="D148" s="11"/>
      <c r="E148" s="9">
        <v>5</v>
      </c>
      <c r="F148" s="58">
        <v>21.804304122924805</v>
      </c>
      <c r="G148" s="58">
        <v>21.46287727355957</v>
      </c>
      <c r="H148" s="11"/>
      <c r="I148" s="9">
        <v>5</v>
      </c>
      <c r="J148" s="9">
        <f t="shared" si="24"/>
        <v>38.691915675574968</v>
      </c>
      <c r="K148" s="9">
        <f t="shared" si="24"/>
        <v>33.138669851756809</v>
      </c>
      <c r="L148" s="9"/>
      <c r="M148" s="9">
        <v>5</v>
      </c>
      <c r="N148" s="9">
        <f>J148/J149</f>
        <v>1.0264534636660836</v>
      </c>
      <c r="O148" s="9">
        <f>K148/J149</f>
        <v>0.87913203202020385</v>
      </c>
      <c r="P148" s="9"/>
      <c r="Q148" s="9"/>
      <c r="R148" s="9"/>
      <c r="S148" s="9"/>
      <c r="T148" s="44"/>
      <c r="U148" s="9"/>
      <c r="V148" s="9"/>
      <c r="Y148" s="9">
        <v>5</v>
      </c>
      <c r="Z148" s="58">
        <v>23.366559982299805</v>
      </c>
      <c r="AA148" s="58">
        <v>23.808452606201172</v>
      </c>
      <c r="AB148" s="11"/>
      <c r="AC148" s="9">
        <v>5</v>
      </c>
      <c r="AD148" s="58">
        <v>21.804304122924805</v>
      </c>
      <c r="AE148" s="58">
        <v>21.46287727355957</v>
      </c>
      <c r="AF148" s="11"/>
      <c r="AG148" s="9">
        <v>5</v>
      </c>
      <c r="AH148" s="9">
        <f t="shared" si="25"/>
        <v>33.862118518664005</v>
      </c>
      <c r="AI148" s="9">
        <f t="shared" si="25"/>
        <v>19.674851711522898</v>
      </c>
      <c r="AJ148" s="9"/>
      <c r="AK148" s="9">
        <v>5</v>
      </c>
      <c r="AL148" s="9">
        <f>AH148/AH149</f>
        <v>1.5603544134961014</v>
      </c>
      <c r="AM148" s="9">
        <f>AI148/AH149</f>
        <v>0.90661018996892062</v>
      </c>
      <c r="AN148" s="9"/>
      <c r="AO148" s="9"/>
      <c r="AP148" s="9"/>
      <c r="AQ148" s="9"/>
      <c r="AR148" s="44"/>
      <c r="AS148" s="9"/>
      <c r="AT148" s="9"/>
      <c r="AV148" s="9">
        <v>5</v>
      </c>
      <c r="AW148" s="11">
        <v>26.784856796264648</v>
      </c>
      <c r="AX148" s="11">
        <v>28.724985122680664</v>
      </c>
      <c r="AY148" s="11"/>
      <c r="AZ148" s="9">
        <v>5</v>
      </c>
      <c r="BA148" s="11">
        <v>17.414785385131836</v>
      </c>
      <c r="BB148" s="11">
        <v>17.485939025878906</v>
      </c>
      <c r="BC148" s="9"/>
      <c r="BD148" s="9">
        <v>5</v>
      </c>
      <c r="BE148" s="9">
        <f>POWER(2,(BA148-AW148))*100</f>
        <v>0.15112191341873651</v>
      </c>
      <c r="BF148" s="9">
        <f>POWER(2,(BB148-AX148))*100</f>
        <v>4.1372332105682884E-2</v>
      </c>
      <c r="BG148" s="9"/>
      <c r="BH148" s="9">
        <v>5</v>
      </c>
      <c r="BI148" s="9">
        <f>BE148/BE149</f>
        <v>1.5437437209185825</v>
      </c>
      <c r="BJ148" s="9">
        <f>BF148/BE149</f>
        <v>0.42262750955870082</v>
      </c>
      <c r="BK148" s="9"/>
      <c r="BL148" s="9"/>
      <c r="BM148" s="9"/>
      <c r="BN148" s="9"/>
      <c r="BO148" s="9"/>
      <c r="BP148" s="9"/>
      <c r="BQ148" s="9"/>
      <c r="BR148" s="9"/>
    </row>
    <row r="149" spans="1:70" x14ac:dyDescent="0.4">
      <c r="A149" s="9" t="s">
        <v>39</v>
      </c>
      <c r="B149" s="9">
        <f>AVERAGE(B144:B148)</f>
        <v>23.189729690551758</v>
      </c>
      <c r="C149" s="9">
        <f>AVERAGE(C144:C148)</f>
        <v>23.173781967163087</v>
      </c>
      <c r="D149" s="9"/>
      <c r="E149" s="9" t="s">
        <v>39</v>
      </c>
      <c r="F149" s="9">
        <f>AVERAGE(F144:F148)</f>
        <v>21.64792366027832</v>
      </c>
      <c r="G149" s="9">
        <f>AVERAGE(G144:G148)</f>
        <v>21.698094177246094</v>
      </c>
      <c r="H149" s="9"/>
      <c r="I149" s="9" t="s">
        <v>39</v>
      </c>
      <c r="J149" s="9">
        <f>AVERAGE(J144:J148)</f>
        <v>37.694758744719735</v>
      </c>
      <c r="K149" s="9">
        <f>AVERAGE(K144:K148)</f>
        <v>39.141996904296974</v>
      </c>
      <c r="L149" s="9"/>
      <c r="M149" s="9" t="s">
        <v>39</v>
      </c>
      <c r="N149" s="9">
        <f>AVERAGE(N144:N148)</f>
        <v>1</v>
      </c>
      <c r="O149" s="9">
        <f>AVERAGE(O144:O148)</f>
        <v>1.0383936177806141</v>
      </c>
      <c r="P149" s="9"/>
      <c r="Q149" s="9"/>
      <c r="R149" s="9"/>
      <c r="S149" s="9"/>
      <c r="T149" s="44"/>
      <c r="U149" s="9"/>
      <c r="V149" s="9"/>
      <c r="Y149" s="9" t="s">
        <v>39</v>
      </c>
      <c r="Z149" s="9">
        <f>AVERAGE(Z144:Z148)</f>
        <v>23.920411300659179</v>
      </c>
      <c r="AA149" s="9">
        <f>AVERAGE(AA144:AA148)</f>
        <v>24.125820159912109</v>
      </c>
      <c r="AB149" s="9"/>
      <c r="AC149" s="9" t="s">
        <v>39</v>
      </c>
      <c r="AD149" s="9">
        <f>AVERAGE(AD144:AD148)</f>
        <v>21.64792366027832</v>
      </c>
      <c r="AE149" s="9">
        <f>AVERAGE(AE144:AE148)</f>
        <v>21.698094177246094</v>
      </c>
      <c r="AF149" s="9"/>
      <c r="AG149" s="9" t="s">
        <v>39</v>
      </c>
      <c r="AH149" s="9">
        <f>AVERAGE(AH144:AH148)</f>
        <v>21.701555893826175</v>
      </c>
      <c r="AI149" s="9">
        <f>AVERAGE(AI144:AI148)</f>
        <v>18.94713996272473</v>
      </c>
      <c r="AJ149" s="9"/>
      <c r="AK149" s="9" t="s">
        <v>39</v>
      </c>
      <c r="AL149" s="9">
        <f>AVERAGE(AL144:AL148)</f>
        <v>1.0000000000000002</v>
      </c>
      <c r="AM149" s="9">
        <f>AVERAGE(AM144:AM148)</f>
        <v>0.87307749063812312</v>
      </c>
      <c r="AN149" s="9"/>
      <c r="AO149" s="9"/>
      <c r="AP149" s="9"/>
      <c r="AQ149" s="9"/>
      <c r="AR149" s="44"/>
      <c r="AS149" s="9"/>
      <c r="AT149" s="9"/>
      <c r="AV149" s="9" t="s">
        <v>39</v>
      </c>
      <c r="AW149" s="9">
        <f>AVERAGE(AW144:AW148)</f>
        <v>27.812987899780275</v>
      </c>
      <c r="AX149" s="9">
        <f>AVERAGE(AX144:AX148)</f>
        <v>27.839572525024415</v>
      </c>
      <c r="AY149" s="9"/>
      <c r="AZ149" s="9" t="s">
        <v>39</v>
      </c>
      <c r="BA149" s="9">
        <f>AVERAGE(BA144:BA148)</f>
        <v>17.58208885192871</v>
      </c>
      <c r="BB149" s="9">
        <f>AVERAGE(BB144:BB148)</f>
        <v>17.51988067626953</v>
      </c>
      <c r="BC149" s="9"/>
      <c r="BD149" s="9" t="s">
        <v>39</v>
      </c>
      <c r="BE149" s="9">
        <f>AVERAGE(BE144:BE148)</f>
        <v>9.7893135609849538E-2</v>
      </c>
      <c r="BF149" s="9">
        <f>AVERAGE(BF144:BF148)</f>
        <v>8.6567905353124211E-2</v>
      </c>
      <c r="BG149" s="9"/>
      <c r="BH149" s="9" t="s">
        <v>39</v>
      </c>
      <c r="BI149" s="9">
        <f>AVERAGE(BI144:BI148)</f>
        <v>1.0000000000000002</v>
      </c>
      <c r="BJ149" s="9">
        <f>AVERAGE(BJ144:BJ148)</f>
        <v>0.88431027174508203</v>
      </c>
      <c r="BK149" s="9"/>
      <c r="BL149" s="9"/>
      <c r="BM149" s="9"/>
      <c r="BN149" s="9"/>
      <c r="BO149" s="9"/>
      <c r="BP149" s="9"/>
      <c r="BQ149" s="9"/>
      <c r="BR149" s="9"/>
    </row>
    <row r="150" spans="1:70" x14ac:dyDescent="0.4">
      <c r="A150" s="9" t="s">
        <v>40</v>
      </c>
      <c r="B150" s="9">
        <f>STDEVP(B144:B148)</f>
        <v>0.50155551841416424</v>
      </c>
      <c r="C150" s="9">
        <f>STDEVP(C144:C148)</f>
        <v>0.47172503612239181</v>
      </c>
      <c r="D150" s="9"/>
      <c r="E150" s="9" t="s">
        <v>40</v>
      </c>
      <c r="F150" s="9">
        <f>STDEVP(F144:F148)</f>
        <v>0.18679799835929831</v>
      </c>
      <c r="G150" s="9">
        <f>STDEVP(G144:G148)</f>
        <v>0.24507177729929902</v>
      </c>
      <c r="H150" s="9"/>
      <c r="I150" s="9" t="s">
        <v>40</v>
      </c>
      <c r="J150" s="9">
        <f>STDEVP(J144:J148)</f>
        <v>14.548073703545255</v>
      </c>
      <c r="K150" s="9">
        <f>STDEVP(K144:K148)</f>
        <v>15.310266187127333</v>
      </c>
      <c r="L150" s="9"/>
      <c r="M150" s="9" t="s">
        <v>40</v>
      </c>
      <c r="N150" s="9">
        <f>STDEVP(N144:N148)</f>
        <v>0.38594420518961781</v>
      </c>
      <c r="O150" s="9">
        <f>STDEVP(O144:O148)</f>
        <v>0.4061643235552474</v>
      </c>
      <c r="P150" s="9"/>
      <c r="Q150" s="9"/>
      <c r="R150" s="9"/>
      <c r="S150" s="9"/>
      <c r="T150" s="44"/>
      <c r="U150" s="9"/>
      <c r="V150" s="9"/>
      <c r="Y150" s="9" t="s">
        <v>40</v>
      </c>
      <c r="Z150" s="9">
        <f>STDEVP(Z144:Z148)</f>
        <v>0.37324488568077718</v>
      </c>
      <c r="AA150" s="9">
        <f>STDEVP(AA144:AA148)</f>
        <v>0.4104809811606423</v>
      </c>
      <c r="AB150" s="9"/>
      <c r="AC150" s="9" t="s">
        <v>40</v>
      </c>
      <c r="AD150" s="9">
        <f>STDEVP(AD144:AD148)</f>
        <v>0.18679799835929831</v>
      </c>
      <c r="AE150" s="9">
        <f>STDEVP(AE144:AE148)</f>
        <v>0.24507177729929902</v>
      </c>
      <c r="AF150" s="9"/>
      <c r="AG150" s="9" t="s">
        <v>40</v>
      </c>
      <c r="AH150" s="9">
        <f>STDEVP(AH144:AH148)</f>
        <v>6.8761349357438899</v>
      </c>
      <c r="AI150" s="9">
        <f>STDEVP(AI144:AI148)</f>
        <v>3.9072742302226673</v>
      </c>
      <c r="AJ150" s="9"/>
      <c r="AK150" s="9" t="s">
        <v>40</v>
      </c>
      <c r="AL150" s="9">
        <f>STDEVP(AL144:AL148)</f>
        <v>0.31684985949325667</v>
      </c>
      <c r="AM150" s="9">
        <f>STDEVP(AM144:AM148)</f>
        <v>0.18004581097036659</v>
      </c>
      <c r="AN150" s="9"/>
      <c r="AO150" s="9"/>
      <c r="AP150" s="9"/>
      <c r="AQ150" s="9"/>
      <c r="AR150" s="44"/>
      <c r="AS150" s="9"/>
      <c r="AT150" s="9"/>
      <c r="AV150" s="9" t="s">
        <v>40</v>
      </c>
      <c r="AW150" s="9">
        <f>STDEVP(AW144:AW148)</f>
        <v>0.91548656784599536</v>
      </c>
      <c r="AX150" s="9">
        <f>STDEVP(AX144:AX148)</f>
        <v>0.62816083034107817</v>
      </c>
      <c r="AY150" s="9"/>
      <c r="AZ150" s="9" t="s">
        <v>40</v>
      </c>
      <c r="BA150" s="9">
        <f>STDEVP(BA144:BA148)</f>
        <v>0.17250093764333541</v>
      </c>
      <c r="BB150" s="9">
        <f>STDEVP(BB144:BB148)</f>
        <v>3.2692105358586278E-2</v>
      </c>
      <c r="BC150" s="9"/>
      <c r="BD150" s="9" t="s">
        <v>40</v>
      </c>
      <c r="BE150" s="9">
        <f>STDEVP(BE144:BE148)</f>
        <v>4.8957776458936272E-2</v>
      </c>
      <c r="BF150" s="9">
        <f>STDEVP(BF144:BF148)</f>
        <v>3.8489198751928966E-2</v>
      </c>
      <c r="BG150" s="9"/>
      <c r="BH150" s="9" t="s">
        <v>40</v>
      </c>
      <c r="BI150" s="9">
        <f>STDEVP(BI144:BI148)</f>
        <v>0.50011449887616388</v>
      </c>
      <c r="BJ150" s="9">
        <f>STDEVP(BJ144:BJ148)</f>
        <v>0.3931756656087369</v>
      </c>
      <c r="BK150" s="9"/>
      <c r="BL150" s="9"/>
      <c r="BM150" s="9"/>
      <c r="BN150" s="9"/>
      <c r="BO150" s="9"/>
      <c r="BP150" s="9"/>
      <c r="BQ150" s="9"/>
      <c r="BR150" s="9"/>
    </row>
    <row r="151" spans="1:70" x14ac:dyDescent="0.4">
      <c r="A151" s="9" t="s">
        <v>41</v>
      </c>
      <c r="B151" s="9">
        <f>B150/SQRT(5)</f>
        <v>0.22430244673284375</v>
      </c>
      <c r="C151" s="9">
        <f>C150/SQRT(5)</f>
        <v>0.21096184949164237</v>
      </c>
      <c r="D151" s="9"/>
      <c r="E151" s="9" t="s">
        <v>41</v>
      </c>
      <c r="F151" s="9">
        <f>F150/SQRT(5)</f>
        <v>8.353860447845704E-2</v>
      </c>
      <c r="G151" s="9">
        <f>G150/SQRT(5)</f>
        <v>0.10959943068158448</v>
      </c>
      <c r="H151" s="9"/>
      <c r="I151" s="9" t="s">
        <v>41</v>
      </c>
      <c r="J151" s="9">
        <f>J150/SQRT(5)</f>
        <v>6.5060963485608623</v>
      </c>
      <c r="K151" s="9">
        <f>K150/SQRT(5)</f>
        <v>6.846959189606646</v>
      </c>
      <c r="L151" s="9"/>
      <c r="M151" s="9" t="s">
        <v>41</v>
      </c>
      <c r="N151" s="9">
        <f>N150/SQRT(5)</f>
        <v>0.17259949566522251</v>
      </c>
      <c r="O151" s="9">
        <f>O150/SQRT(5)</f>
        <v>0.18164220750095045</v>
      </c>
      <c r="P151" s="9"/>
      <c r="Q151" s="9"/>
      <c r="R151" s="9"/>
      <c r="S151" s="9"/>
      <c r="T151" s="44"/>
      <c r="U151" s="9"/>
      <c r="V151" s="9"/>
      <c r="Y151" s="9" t="s">
        <v>41</v>
      </c>
      <c r="Z151" s="9">
        <f>Z150/SQRT(5)</f>
        <v>0.16692018732727112</v>
      </c>
      <c r="AA151" s="9">
        <f>AA150/SQRT(5)</f>
        <v>0.18357267546920134</v>
      </c>
      <c r="AB151" s="9"/>
      <c r="AC151" s="9" t="s">
        <v>41</v>
      </c>
      <c r="AD151" s="9">
        <f>AD150/SQRT(5)</f>
        <v>8.353860447845704E-2</v>
      </c>
      <c r="AE151" s="9">
        <f>AE150/SQRT(5)</f>
        <v>0.10959943068158448</v>
      </c>
      <c r="AF151" s="9"/>
      <c r="AG151" s="9" t="s">
        <v>41</v>
      </c>
      <c r="AH151" s="9">
        <f>AH150/SQRT(5)</f>
        <v>3.0751010277568973</v>
      </c>
      <c r="AI151" s="9">
        <f>AI150/SQRT(5)</f>
        <v>1.7473861571022093</v>
      </c>
      <c r="AJ151" s="9"/>
      <c r="AK151" s="9" t="s">
        <v>41</v>
      </c>
      <c r="AL151" s="9">
        <f>AL150/SQRT(5)</f>
        <v>0.1416995648976358</v>
      </c>
      <c r="AM151" s="9">
        <f>AM150/SQRT(5)</f>
        <v>8.0518934478763418E-2</v>
      </c>
      <c r="AN151" s="9"/>
      <c r="AO151" s="9"/>
      <c r="AP151" s="9"/>
      <c r="AQ151" s="9"/>
      <c r="AR151" s="44"/>
      <c r="AS151" s="9"/>
      <c r="AT151" s="9"/>
      <c r="AV151" s="9" t="s">
        <v>41</v>
      </c>
      <c r="AW151" s="9">
        <f>AW150/SQRT(5)</f>
        <v>0.40941803963832374</v>
      </c>
      <c r="AX151" s="9">
        <f>AX150/SQRT(5)</f>
        <v>0.28092206348907262</v>
      </c>
      <c r="AY151" s="9"/>
      <c r="AZ151" s="9" t="s">
        <v>41</v>
      </c>
      <c r="BA151" s="9">
        <f>BA150/SQRT(5)</f>
        <v>7.7144764550590064E-2</v>
      </c>
      <c r="BB151" s="9">
        <f>BB150/SQRT(5)</f>
        <v>1.462035398187681E-2</v>
      </c>
      <c r="BC151" s="9"/>
      <c r="BD151" s="9" t="s">
        <v>41</v>
      </c>
      <c r="BE151" s="9">
        <f>BE150/SQRT(5)</f>
        <v>2.189458323788409E-2</v>
      </c>
      <c r="BF151" s="9">
        <f>BF150/SQRT(5)</f>
        <v>1.7212892961762646E-2</v>
      </c>
      <c r="BG151" s="9"/>
      <c r="BH151" s="9" t="s">
        <v>41</v>
      </c>
      <c r="BI151" s="9">
        <f>BI150/SQRT(5)</f>
        <v>0.22365800320406892</v>
      </c>
      <c r="BJ151" s="9">
        <f>BJ150/SQRT(5)</f>
        <v>0.17583350307997239</v>
      </c>
      <c r="BK151" s="9"/>
      <c r="BL151" s="9"/>
      <c r="BM151" s="9"/>
      <c r="BN151" s="9"/>
      <c r="BO151" s="9"/>
      <c r="BP151" s="9"/>
      <c r="BQ151" s="9"/>
      <c r="BR151" s="9"/>
    </row>
    <row r="152" spans="1:70" x14ac:dyDescent="0.4">
      <c r="A152" s="9"/>
      <c r="B152" s="9"/>
      <c r="C152" s="9">
        <f>TTEST(B144:B148,C144:C148,2,2)</f>
        <v>0.96418787238793424</v>
      </c>
      <c r="D152" s="9"/>
      <c r="E152" s="9"/>
      <c r="F152" s="9"/>
      <c r="G152" s="9">
        <f>TTEST(F144:F148,G144:G148,2,2)</f>
        <v>0.7530590323618086</v>
      </c>
      <c r="H152" s="9"/>
      <c r="I152" s="9"/>
      <c r="J152" s="9"/>
      <c r="K152" s="9"/>
      <c r="L152" s="9"/>
      <c r="M152" s="9"/>
      <c r="N152" s="9"/>
      <c r="O152" s="9">
        <f>TTEST(N144:N148,O144:O148,2,2)</f>
        <v>0.89437792134377858</v>
      </c>
      <c r="P152" s="9"/>
      <c r="Q152" s="9"/>
      <c r="R152" s="9"/>
      <c r="S152" s="9"/>
      <c r="T152" s="44"/>
      <c r="U152" s="9"/>
      <c r="V152" s="9"/>
      <c r="Y152" s="9"/>
      <c r="Z152" s="9"/>
      <c r="AA152" s="9">
        <f>TTEST(Z144:Z148,AA144:AA148,2,2)</f>
        <v>0.48017745582104843</v>
      </c>
      <c r="AB152" s="9"/>
      <c r="AC152" s="9"/>
      <c r="AD152" s="9"/>
      <c r="AE152" s="9">
        <f>TTEST(AD144:AD148,AE144:AE148,2,2)</f>
        <v>0.7530590323618086</v>
      </c>
      <c r="AF152" s="9"/>
      <c r="AG152" s="9"/>
      <c r="AH152" s="9"/>
      <c r="AI152" s="9"/>
      <c r="AJ152" s="9"/>
      <c r="AK152" s="9"/>
      <c r="AL152" s="9"/>
      <c r="AM152" s="9">
        <f>TTEST(AL144:AL148,AM144:AM148,2,2)</f>
        <v>0.50581519733956792</v>
      </c>
      <c r="AN152" s="9"/>
      <c r="AO152" s="9"/>
      <c r="AP152" s="9"/>
      <c r="AQ152" s="9"/>
      <c r="AR152" s="44"/>
      <c r="AS152" s="9"/>
      <c r="AT152" s="9"/>
      <c r="AV152" s="44"/>
      <c r="AW152" s="9"/>
      <c r="AX152" s="9"/>
      <c r="AY152" s="9"/>
      <c r="AZ152" s="44"/>
      <c r="BA152" s="9"/>
      <c r="BB152" s="9"/>
      <c r="BC152" s="9"/>
      <c r="BD152" s="44"/>
      <c r="BE152" s="9"/>
      <c r="BF152" s="9"/>
      <c r="BG152" s="9"/>
      <c r="BH152" s="44"/>
      <c r="BI152" s="9"/>
      <c r="BJ152" s="9">
        <f>TTEST(BI144:BI148,BJ144:BJ148,2,2)</f>
        <v>0.72549756225827178</v>
      </c>
      <c r="BK152" s="9"/>
      <c r="BL152" s="9"/>
      <c r="BM152" s="9"/>
      <c r="BN152" s="9"/>
      <c r="BO152" s="9"/>
      <c r="BP152" s="9"/>
      <c r="BQ152" s="9"/>
      <c r="BR152" s="9"/>
    </row>
    <row r="153" spans="1:70" x14ac:dyDescent="0.4">
      <c r="A153" s="9"/>
      <c r="B153" s="9"/>
      <c r="C153" s="9"/>
      <c r="D153" s="9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9"/>
      <c r="Q153" s="9"/>
      <c r="R153" s="9"/>
      <c r="S153" s="9"/>
      <c r="T153" s="44"/>
      <c r="U153" s="9"/>
      <c r="V153" s="9"/>
      <c r="Y153" s="9"/>
      <c r="Z153" s="9"/>
      <c r="AA153" s="9"/>
      <c r="AB153" s="9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9"/>
      <c r="AO153" s="9"/>
      <c r="AP153" s="9"/>
      <c r="AQ153" s="9"/>
      <c r="AR153" s="44"/>
      <c r="AS153" s="9"/>
      <c r="AT153" s="9"/>
      <c r="AV153" s="44"/>
      <c r="AW153" s="9"/>
      <c r="AX153" s="9"/>
      <c r="AY153" s="9"/>
      <c r="AZ153" s="44"/>
      <c r="BA153" s="9"/>
      <c r="BB153" s="9"/>
      <c r="BC153" s="9"/>
      <c r="BD153" s="44"/>
      <c r="BE153" s="9"/>
      <c r="BF153" s="9"/>
      <c r="BG153" s="9"/>
      <c r="BH153" s="44"/>
      <c r="BI153" s="9"/>
      <c r="BJ153" s="9"/>
      <c r="BK153" s="9"/>
      <c r="BL153" s="9"/>
      <c r="BM153" s="9"/>
      <c r="BN153" s="9"/>
      <c r="BO153" s="9"/>
      <c r="BP153" s="9"/>
      <c r="BQ153" s="9"/>
      <c r="BR153" s="9"/>
    </row>
    <row r="154" spans="1:70" x14ac:dyDescent="0.4">
      <c r="A154" s="9"/>
      <c r="B154" s="9"/>
      <c r="C154" s="9"/>
      <c r="D154" s="9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9"/>
      <c r="Q154" s="9"/>
      <c r="R154" s="9"/>
      <c r="S154" s="9"/>
      <c r="T154" s="44"/>
      <c r="U154" s="9"/>
      <c r="V154" s="9"/>
      <c r="Y154" s="9"/>
      <c r="Z154" s="9"/>
      <c r="AA154" s="9"/>
      <c r="AB154" s="9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9"/>
      <c r="AO154" s="9"/>
      <c r="AP154" s="9"/>
      <c r="AQ154" s="9"/>
      <c r="AR154" s="44"/>
      <c r="AS154" s="9"/>
      <c r="AT154" s="9"/>
      <c r="AV154" s="44"/>
      <c r="AW154" s="9"/>
      <c r="AX154" s="9"/>
      <c r="AY154" s="9"/>
      <c r="AZ154" s="44"/>
      <c r="BA154" s="9"/>
      <c r="BB154" s="9"/>
      <c r="BC154" s="9"/>
      <c r="BD154" s="44"/>
      <c r="BE154" s="9"/>
      <c r="BF154" s="9"/>
      <c r="BG154" s="9"/>
      <c r="BH154" s="44"/>
      <c r="BI154" s="9"/>
      <c r="BJ154" s="9"/>
      <c r="BK154" s="9"/>
      <c r="BL154" s="9"/>
      <c r="BM154" s="9"/>
      <c r="BN154" s="9"/>
      <c r="BO154" s="9"/>
      <c r="BP154" s="9"/>
      <c r="BQ154" s="9"/>
      <c r="BR154" s="9"/>
    </row>
    <row r="155" spans="1:70" x14ac:dyDescent="0.4">
      <c r="A155" s="9"/>
      <c r="B155" s="9"/>
      <c r="C155" s="9"/>
      <c r="D155" s="9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9"/>
      <c r="Q155" s="9"/>
      <c r="R155" s="9"/>
      <c r="S155" s="9"/>
      <c r="T155" s="44"/>
      <c r="U155" s="9"/>
      <c r="V155" s="9"/>
      <c r="Y155" s="9"/>
      <c r="Z155" s="9"/>
      <c r="AA155" s="9"/>
      <c r="AB155" s="9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9"/>
      <c r="AO155" s="9"/>
      <c r="AP155" s="9"/>
      <c r="AQ155" s="9"/>
      <c r="AR155" s="44"/>
      <c r="AS155" s="9"/>
      <c r="AT155" s="9"/>
      <c r="AV155" s="44"/>
      <c r="AW155" s="9"/>
      <c r="AX155" s="9"/>
      <c r="AY155" s="9"/>
      <c r="AZ155" s="44"/>
      <c r="BA155" s="9"/>
      <c r="BB155" s="9"/>
      <c r="BC155" s="9"/>
      <c r="BD155" s="44"/>
      <c r="BE155" s="9"/>
      <c r="BF155" s="9"/>
      <c r="BG155" s="9"/>
      <c r="BH155" s="44"/>
      <c r="BI155" s="9"/>
      <c r="BJ155" s="9"/>
      <c r="BK155" s="9"/>
      <c r="BL155" s="9"/>
      <c r="BM155" s="9"/>
      <c r="BN155" s="9"/>
      <c r="BO155" s="9"/>
      <c r="BP155" s="9"/>
      <c r="BQ155" s="9"/>
      <c r="BR155" s="9"/>
    </row>
    <row r="156" spans="1:70" x14ac:dyDescent="0.2">
      <c r="A156" s="9"/>
      <c r="B156" s="9"/>
      <c r="C156" s="9"/>
      <c r="D156" s="9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9"/>
      <c r="Q156" s="9"/>
      <c r="R156" s="9"/>
      <c r="S156" s="9"/>
      <c r="T156" s="44"/>
      <c r="U156" s="9"/>
      <c r="V156" s="9"/>
      <c r="Y156" s="9"/>
      <c r="Z156" s="9"/>
      <c r="AA156" s="9"/>
      <c r="AB156" s="9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9"/>
      <c r="AO156" s="9"/>
      <c r="AP156" s="9"/>
      <c r="AQ156" s="9"/>
      <c r="AR156" s="44"/>
      <c r="AS156" s="9"/>
      <c r="AT156" s="9"/>
      <c r="AV156" s="9"/>
      <c r="AW156" s="11" t="s">
        <v>136</v>
      </c>
      <c r="AX156" s="9"/>
      <c r="AY156" s="9"/>
      <c r="AZ156" s="9"/>
      <c r="BA156" s="11" t="s">
        <v>45</v>
      </c>
      <c r="BB156" s="9"/>
      <c r="BC156" s="9"/>
      <c r="BD156" s="9"/>
      <c r="BE156" s="9" t="s">
        <v>50</v>
      </c>
      <c r="BF156" s="9"/>
      <c r="BG156" s="9"/>
      <c r="BH156" s="9"/>
      <c r="BI156" s="9" t="s">
        <v>51</v>
      </c>
      <c r="BJ156" s="9"/>
      <c r="BK156" s="9"/>
      <c r="BL156" s="9"/>
      <c r="BM156" s="9"/>
      <c r="BN156" s="9"/>
      <c r="BO156" s="9"/>
      <c r="BP156" s="9"/>
      <c r="BQ156" s="9"/>
      <c r="BR156" s="9"/>
    </row>
    <row r="157" spans="1:70" x14ac:dyDescent="0.2">
      <c r="A157" s="9"/>
      <c r="B157" s="9"/>
      <c r="C157" s="9"/>
      <c r="D157" s="9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9"/>
      <c r="Q157" s="9"/>
      <c r="R157" s="9"/>
      <c r="S157" s="9"/>
      <c r="T157" s="44"/>
      <c r="U157" s="9"/>
      <c r="V157" s="9"/>
      <c r="Y157" s="9"/>
      <c r="Z157" s="9"/>
      <c r="AA157" s="9"/>
      <c r="AB157" s="9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9"/>
      <c r="AO157" s="9"/>
      <c r="AP157" s="9"/>
      <c r="AQ157" s="9"/>
      <c r="AR157" s="44"/>
      <c r="AS157" s="9"/>
      <c r="AT157" s="9"/>
      <c r="AV157" s="9"/>
      <c r="AW157" s="11" t="s">
        <v>257</v>
      </c>
      <c r="AX157" s="11" t="s">
        <v>90</v>
      </c>
      <c r="AY157" s="11"/>
      <c r="AZ157" s="9"/>
      <c r="BA157" s="11" t="s">
        <v>257</v>
      </c>
      <c r="BB157" s="11" t="s">
        <v>90</v>
      </c>
      <c r="BC157" s="11"/>
      <c r="BD157" s="9"/>
      <c r="BE157" s="11" t="s">
        <v>257</v>
      </c>
      <c r="BF157" s="11" t="s">
        <v>90</v>
      </c>
      <c r="BG157" s="9"/>
      <c r="BH157" s="9"/>
      <c r="BI157" s="11" t="s">
        <v>257</v>
      </c>
      <c r="BJ157" s="11" t="s">
        <v>90</v>
      </c>
      <c r="BK157" s="9"/>
      <c r="BL157" s="9"/>
      <c r="BM157" s="9"/>
      <c r="BN157" s="9"/>
      <c r="BO157" s="9"/>
      <c r="BP157" s="9"/>
      <c r="BQ157" s="9"/>
      <c r="BR157" s="9"/>
    </row>
    <row r="158" spans="1:70" x14ac:dyDescent="0.2">
      <c r="A158" s="9"/>
      <c r="B158" s="11" t="s">
        <v>63</v>
      </c>
      <c r="C158" s="9"/>
      <c r="D158" s="9"/>
      <c r="E158" s="9"/>
      <c r="F158" s="11" t="s">
        <v>53</v>
      </c>
      <c r="G158" s="9"/>
      <c r="H158" s="9"/>
      <c r="I158" s="9"/>
      <c r="J158" s="9" t="s">
        <v>277</v>
      </c>
      <c r="K158" s="9"/>
      <c r="L158" s="9"/>
      <c r="M158" s="9"/>
      <c r="N158" s="9" t="s">
        <v>51</v>
      </c>
      <c r="O158" s="9"/>
      <c r="P158" s="9"/>
      <c r="Q158" s="9"/>
      <c r="R158" s="9"/>
      <c r="S158" s="9"/>
      <c r="T158" s="44"/>
      <c r="U158" s="9"/>
      <c r="V158" s="9"/>
      <c r="Y158" s="9"/>
      <c r="Z158" s="11" t="s">
        <v>83</v>
      </c>
      <c r="AA158" s="9"/>
      <c r="AB158" s="9"/>
      <c r="AC158" s="9"/>
      <c r="AD158" s="11" t="s">
        <v>53</v>
      </c>
      <c r="AE158" s="9"/>
      <c r="AF158" s="9"/>
      <c r="AG158" s="9"/>
      <c r="AH158" s="9" t="s">
        <v>277</v>
      </c>
      <c r="AI158" s="9"/>
      <c r="AJ158" s="9"/>
      <c r="AK158" s="9"/>
      <c r="AL158" s="9" t="s">
        <v>51</v>
      </c>
      <c r="AM158" s="9"/>
      <c r="AN158" s="9"/>
      <c r="AO158" s="9"/>
      <c r="AP158" s="9"/>
      <c r="AQ158" s="9"/>
      <c r="AR158" s="44"/>
      <c r="AS158" s="9"/>
      <c r="AT158" s="9"/>
      <c r="AV158" s="9">
        <v>1</v>
      </c>
      <c r="AW158" s="11">
        <v>19.940584182739258</v>
      </c>
      <c r="AX158" s="11">
        <v>20.187288284301758</v>
      </c>
      <c r="AY158" s="11"/>
      <c r="AZ158" s="9">
        <v>1</v>
      </c>
      <c r="BA158" s="11">
        <v>17.652019500732422</v>
      </c>
      <c r="BB158" s="11">
        <v>17.509834289550781</v>
      </c>
      <c r="BC158" s="11"/>
      <c r="BD158" s="9">
        <v>1</v>
      </c>
      <c r="BE158" s="9">
        <f>POWER(2,(BA158-AW158))*100</f>
        <v>20.467904582154915</v>
      </c>
      <c r="BF158" s="9">
        <f>POWER(2,(BB158-AX158))*100</f>
        <v>15.63169366499649</v>
      </c>
      <c r="BG158" s="9"/>
      <c r="BH158" s="9">
        <v>1</v>
      </c>
      <c r="BI158" s="9">
        <f>BE158/BE163</f>
        <v>1.3166991053637858</v>
      </c>
      <c r="BJ158" s="9">
        <f>BF158/BE163</f>
        <v>1.0055859397530318</v>
      </c>
      <c r="BK158" s="9"/>
      <c r="BL158" s="9"/>
      <c r="BM158" s="9"/>
      <c r="BN158" s="9"/>
      <c r="BO158" s="9"/>
      <c r="BP158" s="9"/>
      <c r="BQ158" s="9"/>
      <c r="BR158" s="9"/>
    </row>
    <row r="159" spans="1:70" x14ac:dyDescent="0.2">
      <c r="A159" s="9"/>
      <c r="B159" s="11" t="s">
        <v>257</v>
      </c>
      <c r="C159" s="11" t="s">
        <v>90</v>
      </c>
      <c r="D159" s="11"/>
      <c r="E159" s="9"/>
      <c r="F159" s="11" t="s">
        <v>257</v>
      </c>
      <c r="G159" s="11" t="s">
        <v>90</v>
      </c>
      <c r="H159" s="11"/>
      <c r="I159" s="9"/>
      <c r="J159" s="11" t="s">
        <v>257</v>
      </c>
      <c r="K159" s="11" t="s">
        <v>90</v>
      </c>
      <c r="L159" s="9"/>
      <c r="M159" s="9"/>
      <c r="N159" s="11" t="s">
        <v>257</v>
      </c>
      <c r="O159" s="11" t="s">
        <v>90</v>
      </c>
      <c r="P159" s="9"/>
      <c r="Q159" s="9"/>
      <c r="R159" s="9"/>
      <c r="S159" s="9"/>
      <c r="T159" s="44"/>
      <c r="U159" s="9"/>
      <c r="V159" s="9"/>
      <c r="Y159" s="9"/>
      <c r="Z159" s="11" t="s">
        <v>257</v>
      </c>
      <c r="AA159" s="11" t="s">
        <v>90</v>
      </c>
      <c r="AB159" s="11"/>
      <c r="AC159" s="9"/>
      <c r="AD159" s="11" t="s">
        <v>257</v>
      </c>
      <c r="AE159" s="11" t="s">
        <v>90</v>
      </c>
      <c r="AF159" s="11"/>
      <c r="AG159" s="9"/>
      <c r="AH159" s="11" t="s">
        <v>257</v>
      </c>
      <c r="AI159" s="11" t="s">
        <v>90</v>
      </c>
      <c r="AJ159" s="9"/>
      <c r="AK159" s="9"/>
      <c r="AL159" s="11" t="s">
        <v>257</v>
      </c>
      <c r="AM159" s="11" t="s">
        <v>90</v>
      </c>
      <c r="AN159" s="9"/>
      <c r="AO159" s="9"/>
      <c r="AP159" s="9"/>
      <c r="AQ159" s="9"/>
      <c r="AR159" s="44"/>
      <c r="AS159" s="9"/>
      <c r="AT159" s="9"/>
      <c r="AV159" s="9">
        <v>2</v>
      </c>
      <c r="AW159" s="11">
        <v>20.355667114257813</v>
      </c>
      <c r="AX159" s="11">
        <v>20.331747055053711</v>
      </c>
      <c r="AY159" s="11"/>
      <c r="AZ159" s="9">
        <v>2</v>
      </c>
      <c r="BA159" s="11">
        <v>17.752862930297852</v>
      </c>
      <c r="BB159" s="11">
        <v>17.541793823242188</v>
      </c>
      <c r="BC159" s="11"/>
      <c r="BD159" s="9">
        <v>2</v>
      </c>
      <c r="BE159" s="9">
        <f>POWER(2,(BA159-AW159))*100</f>
        <v>16.461820726111366</v>
      </c>
      <c r="BF159" s="9">
        <f>POWER(2,(BB159-AX159))*100</f>
        <v>14.459071014364898</v>
      </c>
      <c r="BG159" s="9"/>
      <c r="BH159" s="9">
        <v>2</v>
      </c>
      <c r="BI159" s="9">
        <f>BE159/BE163</f>
        <v>1.0589879650713043</v>
      </c>
      <c r="BJ159" s="9">
        <f>BF159/BE163</f>
        <v>0.93015119318097339</v>
      </c>
      <c r="BK159" s="9"/>
      <c r="BL159" s="9"/>
      <c r="BM159" s="9"/>
      <c r="BN159" s="9"/>
      <c r="BO159" s="9"/>
      <c r="BP159" s="9"/>
      <c r="BQ159" s="9"/>
      <c r="BR159" s="9"/>
    </row>
    <row r="160" spans="1:70" x14ac:dyDescent="0.2">
      <c r="A160" s="9">
        <v>1</v>
      </c>
      <c r="B160" s="58">
        <v>21.719638824462891</v>
      </c>
      <c r="C160" s="58">
        <v>20.826444625854492</v>
      </c>
      <c r="D160" s="11"/>
      <c r="E160" s="9">
        <v>1</v>
      </c>
      <c r="F160" s="58">
        <v>21.284648895263672</v>
      </c>
      <c r="G160" s="58">
        <v>21.53422737121582</v>
      </c>
      <c r="H160" s="11"/>
      <c r="I160" s="9">
        <v>1</v>
      </c>
      <c r="J160" s="9">
        <f>POWER(2,(F160-B160))*100</f>
        <v>73.96989181095843</v>
      </c>
      <c r="K160" s="9">
        <f>POWER(2,(G160-C160))*100</f>
        <v>163.32920071707485</v>
      </c>
      <c r="L160" s="9"/>
      <c r="M160" s="9">
        <v>1</v>
      </c>
      <c r="N160" s="9">
        <f>J160/J165</f>
        <v>0.58126096225823232</v>
      </c>
      <c r="O160" s="9">
        <f>K160/J165</f>
        <v>1.283453119227224</v>
      </c>
      <c r="P160" s="9"/>
      <c r="Q160" s="9"/>
      <c r="R160" s="9"/>
      <c r="S160" s="9"/>
      <c r="T160" s="44"/>
      <c r="U160" s="9"/>
      <c r="V160" s="9"/>
      <c r="Y160" s="9">
        <v>1</v>
      </c>
      <c r="Z160" s="58">
        <v>27.772600173950195</v>
      </c>
      <c r="AA160" s="58">
        <v>26.669361114501953</v>
      </c>
      <c r="AB160" s="11"/>
      <c r="AC160" s="9">
        <v>1</v>
      </c>
      <c r="AD160" s="58">
        <v>21.284648895263672</v>
      </c>
      <c r="AE160" s="58">
        <v>21.53422737121582</v>
      </c>
      <c r="AF160" s="11"/>
      <c r="AG160" s="9">
        <v>1</v>
      </c>
      <c r="AH160" s="9">
        <f>POWER(2,(AD160-Z160))*100</f>
        <v>1.1141202160549974</v>
      </c>
      <c r="AI160" s="9">
        <f>POWER(2,(AE160-AA160))*100</f>
        <v>2.8455794217735817</v>
      </c>
      <c r="AJ160" s="9"/>
      <c r="AK160" s="9">
        <v>1</v>
      </c>
      <c r="AL160" s="9">
        <f>AH160/AH165</f>
        <v>0.22607762968159653</v>
      </c>
      <c r="AM160" s="9">
        <f>AI160/AH165</f>
        <v>0.57742588409646312</v>
      </c>
      <c r="AN160" s="9"/>
      <c r="AO160" s="9"/>
      <c r="AP160" s="9"/>
      <c r="AQ160" s="9"/>
      <c r="AR160" s="44"/>
      <c r="AS160" s="9"/>
      <c r="AT160" s="9"/>
      <c r="AV160" s="9">
        <v>3</v>
      </c>
      <c r="AW160" s="11">
        <v>20.686063766479492</v>
      </c>
      <c r="AX160" s="11">
        <v>20.072399139404297</v>
      </c>
      <c r="AY160" s="11"/>
      <c r="AZ160" s="9">
        <v>3</v>
      </c>
      <c r="BA160" s="11">
        <v>17.750381469726563</v>
      </c>
      <c r="BB160" s="11">
        <v>17.489887237548828</v>
      </c>
      <c r="BC160" s="11"/>
      <c r="BD160" s="9">
        <v>3</v>
      </c>
      <c r="BE160" s="9">
        <f>POWER(2,(BA160-AW160))*100</f>
        <v>13.069879120545643</v>
      </c>
      <c r="BF160" s="9">
        <f>POWER(2,(BB160-AX160))*100</f>
        <v>16.695001152937593</v>
      </c>
      <c r="BG160" s="9"/>
      <c r="BH160" s="9">
        <v>3</v>
      </c>
      <c r="BI160" s="9">
        <f>BE160/BE163</f>
        <v>0.84078455985373035</v>
      </c>
      <c r="BJ160" s="9">
        <f>BF160/BE163</f>
        <v>1.0739884482989879</v>
      </c>
      <c r="BK160" s="9"/>
      <c r="BL160" s="9"/>
      <c r="BM160" s="9"/>
      <c r="BN160" s="9"/>
      <c r="BO160" s="9"/>
      <c r="BP160" s="9"/>
      <c r="BQ160" s="9"/>
      <c r="BR160" s="9"/>
    </row>
    <row r="161" spans="1:70" x14ac:dyDescent="0.2">
      <c r="A161" s="9">
        <v>2</v>
      </c>
      <c r="B161" s="58">
        <v>21.330389022827148</v>
      </c>
      <c r="C161" s="58">
        <v>21.838621139526367</v>
      </c>
      <c r="D161" s="11"/>
      <c r="E161" s="9">
        <v>2</v>
      </c>
      <c r="F161" s="58">
        <v>21.666818618774414</v>
      </c>
      <c r="G161" s="58">
        <v>21.662893295288086</v>
      </c>
      <c r="H161" s="11"/>
      <c r="I161" s="9">
        <v>2</v>
      </c>
      <c r="J161" s="9">
        <f t="shared" ref="J161:K164" si="26">POWER(2,(F161-B161))*100</f>
        <v>126.26279529304971</v>
      </c>
      <c r="K161" s="9">
        <f t="shared" si="26"/>
        <v>88.532075927612269</v>
      </c>
      <c r="L161" s="9"/>
      <c r="M161" s="9">
        <v>2</v>
      </c>
      <c r="N161" s="9">
        <f>J161/J165</f>
        <v>0.99218252308677191</v>
      </c>
      <c r="O161" s="9">
        <f>K161/J165</f>
        <v>0.69569169812925302</v>
      </c>
      <c r="P161" s="9"/>
      <c r="Q161" s="9"/>
      <c r="R161" s="9"/>
      <c r="S161" s="9"/>
      <c r="T161" s="44"/>
      <c r="U161" s="9"/>
      <c r="V161" s="9"/>
      <c r="Y161" s="9">
        <v>2</v>
      </c>
      <c r="Z161" s="58">
        <v>26.352184295654297</v>
      </c>
      <c r="AA161" s="58">
        <v>25.647928237915039</v>
      </c>
      <c r="AB161" s="11"/>
      <c r="AC161" s="9">
        <v>2</v>
      </c>
      <c r="AD161" s="58">
        <v>21.666818618774414</v>
      </c>
      <c r="AE161" s="58">
        <v>21.662893295288086</v>
      </c>
      <c r="AF161" s="11"/>
      <c r="AG161" s="9">
        <v>2</v>
      </c>
      <c r="AH161" s="9">
        <f t="shared" ref="AH161:AI164" si="27">POWER(2,(AD161-Z161))*100</f>
        <v>3.8865511757414324</v>
      </c>
      <c r="AI161" s="9">
        <f t="shared" si="27"/>
        <v>6.3151685828859119</v>
      </c>
      <c r="AJ161" s="9"/>
      <c r="AK161" s="9">
        <v>2</v>
      </c>
      <c r="AL161" s="9">
        <f>AH161/AH165</f>
        <v>0.78866020451465435</v>
      </c>
      <c r="AM161" s="9">
        <f>AI161/AH165</f>
        <v>1.281476023578461</v>
      </c>
      <c r="AN161" s="9"/>
      <c r="AO161" s="9"/>
      <c r="AP161" s="9"/>
      <c r="AQ161" s="9"/>
      <c r="AR161" s="44"/>
      <c r="AS161" s="9"/>
      <c r="AT161" s="9"/>
      <c r="AV161" s="9">
        <v>4</v>
      </c>
      <c r="AW161" s="11">
        <v>20.243785858154297</v>
      </c>
      <c r="AX161" s="11">
        <v>21.26390266418457</v>
      </c>
      <c r="AY161" s="11"/>
      <c r="AZ161" s="9">
        <v>4</v>
      </c>
      <c r="BA161" s="11">
        <v>17.340394973754883</v>
      </c>
      <c r="BB161" s="11">
        <v>17.571949005126953</v>
      </c>
      <c r="BC161" s="11"/>
      <c r="BD161" s="9">
        <v>4</v>
      </c>
      <c r="BE161" s="9">
        <f>POWER(2,(BA161-AW161))*100</f>
        <v>13.36571679502749</v>
      </c>
      <c r="BF161" s="9">
        <f>POWER(2,(BB161-AX161))*100</f>
        <v>7.7376878567379039</v>
      </c>
      <c r="BG161" s="9"/>
      <c r="BH161" s="9">
        <v>4</v>
      </c>
      <c r="BI161" s="9">
        <f>BE161/BE163</f>
        <v>0.85981578016060844</v>
      </c>
      <c r="BJ161" s="9">
        <f>BF161/BE163</f>
        <v>0.49776500753446379</v>
      </c>
      <c r="BK161" s="9"/>
      <c r="BL161" s="9"/>
      <c r="BM161" s="9"/>
      <c r="BN161" s="9"/>
      <c r="BO161" s="9"/>
      <c r="BP161" s="9"/>
      <c r="BQ161" s="9"/>
      <c r="BR161" s="9"/>
    </row>
    <row r="162" spans="1:70" x14ac:dyDescent="0.2">
      <c r="A162" s="9">
        <v>3</v>
      </c>
      <c r="B162" s="58">
        <v>21.577442169189453</v>
      </c>
      <c r="C162" s="58">
        <v>20.992494583129883</v>
      </c>
      <c r="D162" s="11"/>
      <c r="E162" s="9">
        <v>3</v>
      </c>
      <c r="F162" s="58">
        <v>21.74467658996582</v>
      </c>
      <c r="G162" s="58">
        <v>21.667667388916016</v>
      </c>
      <c r="H162" s="11"/>
      <c r="I162" s="9">
        <v>3</v>
      </c>
      <c r="J162" s="9">
        <f t="shared" si="26"/>
        <v>112.29038657666021</v>
      </c>
      <c r="K162" s="9">
        <f t="shared" si="26"/>
        <v>159.67880242785887</v>
      </c>
      <c r="L162" s="9"/>
      <c r="M162" s="9">
        <v>3</v>
      </c>
      <c r="N162" s="9">
        <f>J162/J165</f>
        <v>0.88238628658138496</v>
      </c>
      <c r="O162" s="9">
        <f>K162/J165</f>
        <v>1.2547680154604353</v>
      </c>
      <c r="P162" s="9"/>
      <c r="Q162" s="9"/>
      <c r="R162" s="9"/>
      <c r="S162" s="9"/>
      <c r="T162" s="44"/>
      <c r="U162" s="9"/>
      <c r="V162" s="9"/>
      <c r="Y162" s="9">
        <v>3</v>
      </c>
      <c r="Z162" s="58">
        <v>25.370927810668945</v>
      </c>
      <c r="AA162" s="58">
        <v>25.793083190917969</v>
      </c>
      <c r="AB162" s="11"/>
      <c r="AC162" s="9">
        <v>3</v>
      </c>
      <c r="AD162" s="58">
        <v>21.74467658996582</v>
      </c>
      <c r="AE162" s="58">
        <v>21.667667388916016</v>
      </c>
      <c r="AF162" s="11"/>
      <c r="AG162" s="9">
        <v>3</v>
      </c>
      <c r="AH162" s="9">
        <f t="shared" si="27"/>
        <v>8.0982207443312006</v>
      </c>
      <c r="AI162" s="9">
        <f t="shared" si="27"/>
        <v>5.7296236858197913</v>
      </c>
      <c r="AJ162" s="9"/>
      <c r="AK162" s="9">
        <v>3</v>
      </c>
      <c r="AL162" s="9">
        <f>AH162/AH165</f>
        <v>1.643293537029181</v>
      </c>
      <c r="AM162" s="9">
        <f>AI162/AH165</f>
        <v>1.1626570662583937</v>
      </c>
      <c r="AN162" s="9"/>
      <c r="AO162" s="9"/>
      <c r="AP162" s="9"/>
      <c r="AQ162" s="9"/>
      <c r="AR162" s="44"/>
      <c r="AS162" s="9"/>
      <c r="AT162" s="9"/>
      <c r="AV162" s="9">
        <v>5</v>
      </c>
      <c r="AW162" s="11">
        <v>20.214759826660156</v>
      </c>
      <c r="AX162" s="11">
        <v>20.185205459594727</v>
      </c>
      <c r="AY162" s="11"/>
      <c r="AZ162" s="9">
        <v>5</v>
      </c>
      <c r="BA162" s="11">
        <v>17.414785385131836</v>
      </c>
      <c r="BB162" s="11">
        <v>17.485939025878906</v>
      </c>
      <c r="BC162" s="9"/>
      <c r="BD162" s="9">
        <v>5</v>
      </c>
      <c r="BE162" s="9">
        <f>POWER(2,(BA162-AW162))*100</f>
        <v>14.358983815845086</v>
      </c>
      <c r="BF162" s="9">
        <f>POWER(2,(BB162-AX162))*100</f>
        <v>15.397132147322587</v>
      </c>
      <c r="BG162" s="9"/>
      <c r="BH162" s="9">
        <v>5</v>
      </c>
      <c r="BI162" s="9">
        <f>BE162/BE163</f>
        <v>0.92371258955057045</v>
      </c>
      <c r="BJ162" s="9">
        <f>BF162/BE163</f>
        <v>0.99049661103184605</v>
      </c>
      <c r="BK162" s="9"/>
      <c r="BL162" s="9"/>
      <c r="BM162" s="9"/>
      <c r="BN162" s="9"/>
      <c r="BO162" s="9"/>
      <c r="BP162" s="9"/>
      <c r="BQ162" s="9"/>
      <c r="BR162" s="9"/>
    </row>
    <row r="163" spans="1:70" x14ac:dyDescent="0.2">
      <c r="A163" s="9">
        <v>4</v>
      </c>
      <c r="B163" s="58">
        <v>21.106117248535156</v>
      </c>
      <c r="C163" s="58">
        <v>21.532573699951172</v>
      </c>
      <c r="D163" s="11"/>
      <c r="E163" s="9">
        <v>4</v>
      </c>
      <c r="F163" s="58">
        <v>21.739170074462891</v>
      </c>
      <c r="G163" s="58">
        <v>22.162805557250977</v>
      </c>
      <c r="H163" s="11"/>
      <c r="I163" s="9">
        <v>4</v>
      </c>
      <c r="J163" s="9">
        <f t="shared" si="26"/>
        <v>155.0843197550472</v>
      </c>
      <c r="K163" s="9">
        <f t="shared" si="26"/>
        <v>154.78137246080615</v>
      </c>
      <c r="L163" s="9"/>
      <c r="M163" s="9">
        <v>4</v>
      </c>
      <c r="N163" s="9">
        <f>J163/J165</f>
        <v>1.2186642257414724</v>
      </c>
      <c r="O163" s="9">
        <f>K163/J165</f>
        <v>1.2162836431631698</v>
      </c>
      <c r="P163" s="9"/>
      <c r="Q163" s="9"/>
      <c r="R163" s="9"/>
      <c r="S163" s="9"/>
      <c r="T163" s="44"/>
      <c r="U163" s="9"/>
      <c r="V163" s="9"/>
      <c r="Y163" s="9">
        <v>4</v>
      </c>
      <c r="Z163" s="58">
        <v>25.836137771606445</v>
      </c>
      <c r="AA163" s="58">
        <v>26.659305572509766</v>
      </c>
      <c r="AB163" s="11"/>
      <c r="AC163" s="9">
        <v>4</v>
      </c>
      <c r="AD163" s="58">
        <v>21.739170074462891</v>
      </c>
      <c r="AE163" s="58">
        <v>22.162805557250977</v>
      </c>
      <c r="AF163" s="11"/>
      <c r="AG163" s="9">
        <v>4</v>
      </c>
      <c r="AH163" s="9">
        <f t="shared" si="27"/>
        <v>5.8437258292072327</v>
      </c>
      <c r="AI163" s="9">
        <f t="shared" si="27"/>
        <v>4.4301519248773715</v>
      </c>
      <c r="AJ163" s="9"/>
      <c r="AK163" s="9">
        <v>4</v>
      </c>
      <c r="AL163" s="9">
        <f>AH163/AH165</f>
        <v>1.1858107095967791</v>
      </c>
      <c r="AM163" s="9">
        <f>AI163/AH165</f>
        <v>0.89896784195521462</v>
      </c>
      <c r="AN163" s="9"/>
      <c r="AO163" s="9"/>
      <c r="AP163" s="9"/>
      <c r="AQ163" s="9"/>
      <c r="AR163" s="44"/>
      <c r="AS163" s="9"/>
      <c r="AT163" s="9"/>
      <c r="AV163" s="9" t="s">
        <v>39</v>
      </c>
      <c r="AW163" s="9">
        <f>AVERAGE(AW158:AW162)</f>
        <v>20.288172149658202</v>
      </c>
      <c r="AX163" s="9">
        <f>AVERAGE(AX158:AX162)</f>
        <v>20.408108520507813</v>
      </c>
      <c r="AY163" s="9"/>
      <c r="AZ163" s="9" t="s">
        <v>39</v>
      </c>
      <c r="BA163" s="9">
        <f>AVERAGE(BA158:BA162)</f>
        <v>17.58208885192871</v>
      </c>
      <c r="BB163" s="9">
        <f>AVERAGE(BB158:BB162)</f>
        <v>17.51988067626953</v>
      </c>
      <c r="BC163" s="9"/>
      <c r="BD163" s="9" t="s">
        <v>39</v>
      </c>
      <c r="BE163" s="9">
        <f>AVERAGE(BE158:BE162)</f>
        <v>15.544861007936902</v>
      </c>
      <c r="BF163" s="9">
        <f>AVERAGE(BF158:BF162)</f>
        <v>13.984117167271894</v>
      </c>
      <c r="BG163" s="9"/>
      <c r="BH163" s="9" t="s">
        <v>39</v>
      </c>
      <c r="BI163" s="9">
        <f>AVERAGE(BI158:BI162)</f>
        <v>0.99999999999999978</v>
      </c>
      <c r="BJ163" s="9">
        <f>AVERAGE(BJ158:BJ162)</f>
        <v>0.89959743995986052</v>
      </c>
      <c r="BK163" s="9"/>
      <c r="BL163" s="9"/>
      <c r="BM163" s="9"/>
      <c r="BN163" s="9"/>
      <c r="BO163" s="9"/>
      <c r="BP163" s="9"/>
      <c r="BQ163" s="9"/>
      <c r="BR163" s="9"/>
    </row>
    <row r="164" spans="1:70" x14ac:dyDescent="0.2">
      <c r="A164" s="9">
        <v>5</v>
      </c>
      <c r="B164" s="58">
        <v>21.050008773803711</v>
      </c>
      <c r="C164" s="58">
        <v>21.448976516723633</v>
      </c>
      <c r="D164" s="11"/>
      <c r="E164" s="9">
        <v>5</v>
      </c>
      <c r="F164" s="58">
        <v>21.804304122924805</v>
      </c>
      <c r="G164" s="58">
        <v>21.46287727355957</v>
      </c>
      <c r="H164" s="11"/>
      <c r="I164" s="9">
        <v>5</v>
      </c>
      <c r="J164" s="9">
        <f t="shared" si="26"/>
        <v>168.68075090810154</v>
      </c>
      <c r="K164" s="9">
        <f t="shared" si="26"/>
        <v>100.96818390734579</v>
      </c>
      <c r="L164" s="9"/>
      <c r="M164" s="9">
        <v>5</v>
      </c>
      <c r="N164" s="9">
        <f>J164/J165</f>
        <v>1.3255060023321386</v>
      </c>
      <c r="O164" s="9">
        <f>K164/J165</f>
        <v>0.79341556812653591</v>
      </c>
      <c r="P164" s="9"/>
      <c r="Q164" s="9"/>
      <c r="R164" s="9"/>
      <c r="S164" s="9"/>
      <c r="T164" s="44"/>
      <c r="U164" s="9"/>
      <c r="V164" s="9"/>
      <c r="Y164" s="9">
        <v>5</v>
      </c>
      <c r="Z164" s="58">
        <v>25.937807083129883</v>
      </c>
      <c r="AA164" s="58">
        <v>26.576690673828125</v>
      </c>
      <c r="AB164" s="11"/>
      <c r="AC164" s="9">
        <v>5</v>
      </c>
      <c r="AD164" s="58">
        <v>21.804304122924805</v>
      </c>
      <c r="AE164" s="58">
        <v>21.46287727355957</v>
      </c>
      <c r="AF164" s="11"/>
      <c r="AG164" s="9">
        <v>5</v>
      </c>
      <c r="AH164" s="9">
        <f t="shared" si="27"/>
        <v>5.6975956113932558</v>
      </c>
      <c r="AI164" s="9">
        <f t="shared" si="27"/>
        <v>2.8879440445361784</v>
      </c>
      <c r="AJ164" s="9"/>
      <c r="AK164" s="9">
        <v>5</v>
      </c>
      <c r="AL164" s="9">
        <f>AH164/AH165</f>
        <v>1.1561579191777887</v>
      </c>
      <c r="AM164" s="9">
        <f>AI164/AH165</f>
        <v>0.58602252686310874</v>
      </c>
      <c r="AN164" s="9"/>
      <c r="AO164" s="9"/>
      <c r="AP164" s="9"/>
      <c r="AQ164" s="9"/>
      <c r="AR164" s="44"/>
      <c r="AS164" s="9"/>
      <c r="AT164" s="9"/>
      <c r="AV164" s="9" t="s">
        <v>40</v>
      </c>
      <c r="AW164" s="9">
        <f>STDEVP(AW158:AW162)</f>
        <v>0.24126757584526237</v>
      </c>
      <c r="AX164" s="9">
        <f>STDEVP(AX158:AX162)</f>
        <v>0.43574369292077181</v>
      </c>
      <c r="AY164" s="9"/>
      <c r="AZ164" s="9" t="s">
        <v>40</v>
      </c>
      <c r="BA164" s="9">
        <f>STDEVP(BA158:BA162)</f>
        <v>0.17250093764333541</v>
      </c>
      <c r="BB164" s="9">
        <f>STDEVP(BB158:BB162)</f>
        <v>3.2692105358586278E-2</v>
      </c>
      <c r="BC164" s="9"/>
      <c r="BD164" s="9" t="s">
        <v>40</v>
      </c>
      <c r="BE164" s="9">
        <f>STDEVP(BE158:BE162)</f>
        <v>2.7334111551941316</v>
      </c>
      <c r="BF164" s="9">
        <f>STDEVP(BF158:BF162)</f>
        <v>3.2032318655322976</v>
      </c>
      <c r="BG164" s="9"/>
      <c r="BH164" s="9" t="s">
        <v>40</v>
      </c>
      <c r="BI164" s="9">
        <f>STDEVP(BI158:BI162)</f>
        <v>0.17584017983811626</v>
      </c>
      <c r="BJ164" s="9">
        <f>STDEVP(BJ158:BJ162)</f>
        <v>0.20606371867183579</v>
      </c>
      <c r="BK164" s="9"/>
      <c r="BL164" s="9"/>
      <c r="BM164" s="9"/>
      <c r="BN164" s="9"/>
      <c r="BO164" s="9"/>
      <c r="BP164" s="9"/>
      <c r="BQ164" s="9"/>
      <c r="BR164" s="9"/>
    </row>
    <row r="165" spans="1:70" x14ac:dyDescent="0.4">
      <c r="A165" s="9" t="s">
        <v>39</v>
      </c>
      <c r="B165" s="9">
        <f>AVERAGE(B160:B164)</f>
        <v>21.356719207763671</v>
      </c>
      <c r="C165" s="9">
        <f>AVERAGE(C160:C164)</f>
        <v>21.327822113037108</v>
      </c>
      <c r="D165" s="9"/>
      <c r="E165" s="9" t="s">
        <v>39</v>
      </c>
      <c r="F165" s="9">
        <f>AVERAGE(F160:F164)</f>
        <v>21.64792366027832</v>
      </c>
      <c r="G165" s="9">
        <f>AVERAGE(G160:G164)</f>
        <v>21.698094177246094</v>
      </c>
      <c r="H165" s="9"/>
      <c r="I165" s="9" t="s">
        <v>39</v>
      </c>
      <c r="J165" s="9">
        <f>AVERAGE(J160:J164)</f>
        <v>127.25762886876342</v>
      </c>
      <c r="K165" s="9">
        <f>AVERAGE(K160:K164)</f>
        <v>133.45792708813957</v>
      </c>
      <c r="L165" s="9"/>
      <c r="M165" s="9" t="s">
        <v>39</v>
      </c>
      <c r="N165" s="9">
        <f>AVERAGE(N160:N164)</f>
        <v>1</v>
      </c>
      <c r="O165" s="9">
        <f>AVERAGE(O160:O164)</f>
        <v>1.0487224088213236</v>
      </c>
      <c r="P165" s="9"/>
      <c r="Q165" s="9"/>
      <c r="R165" s="9"/>
      <c r="S165" s="9"/>
      <c r="T165" s="44"/>
      <c r="U165" s="9"/>
      <c r="V165" s="9"/>
      <c r="Y165" s="9" t="s">
        <v>39</v>
      </c>
      <c r="Z165" s="9">
        <f>AVERAGE(Z160:Z164)</f>
        <v>26.253931427001952</v>
      </c>
      <c r="AA165" s="9">
        <f>AVERAGE(AA160:AA164)</f>
        <v>26.26927375793457</v>
      </c>
      <c r="AB165" s="9"/>
      <c r="AC165" s="9" t="s">
        <v>39</v>
      </c>
      <c r="AD165" s="9">
        <f>AVERAGE(AD160:AD164)</f>
        <v>21.64792366027832</v>
      </c>
      <c r="AE165" s="9">
        <f>AVERAGE(AE160:AE164)</f>
        <v>21.698094177246094</v>
      </c>
      <c r="AF165" s="9"/>
      <c r="AG165" s="9" t="s">
        <v>39</v>
      </c>
      <c r="AH165" s="9">
        <f>AVERAGE(AH160:AH164)</f>
        <v>4.9280427153456241</v>
      </c>
      <c r="AI165" s="9">
        <f>AVERAGE(AI160:AI164)</f>
        <v>4.4416935319785669</v>
      </c>
      <c r="AJ165" s="9"/>
      <c r="AK165" s="9" t="s">
        <v>39</v>
      </c>
      <c r="AL165" s="9">
        <f>AVERAGE(AL160:AL164)</f>
        <v>1</v>
      </c>
      <c r="AM165" s="9">
        <f>AVERAGE(AM160:AM164)</f>
        <v>0.90130986855032824</v>
      </c>
      <c r="AN165" s="9"/>
      <c r="AO165" s="9"/>
      <c r="AP165" s="9"/>
      <c r="AQ165" s="9"/>
      <c r="AR165" s="44"/>
      <c r="AS165" s="9"/>
      <c r="AT165" s="9"/>
      <c r="AV165" s="9" t="s">
        <v>41</v>
      </c>
      <c r="AW165" s="9">
        <f>AW164/SQRT(5)</f>
        <v>0.10789814007131858</v>
      </c>
      <c r="AX165" s="9">
        <f>AX164/SQRT(5)</f>
        <v>0.19487050362752792</v>
      </c>
      <c r="AY165" s="9"/>
      <c r="AZ165" s="9" t="s">
        <v>41</v>
      </c>
      <c r="BA165" s="9">
        <f>BA164/SQRT(5)</f>
        <v>7.7144764550590064E-2</v>
      </c>
      <c r="BB165" s="9">
        <f>BB164/SQRT(5)</f>
        <v>1.462035398187681E-2</v>
      </c>
      <c r="BC165" s="9"/>
      <c r="BD165" s="9" t="s">
        <v>41</v>
      </c>
      <c r="BE165" s="9">
        <f>BE164/SQRT(5)</f>
        <v>1.222418630694061</v>
      </c>
      <c r="BF165" s="9">
        <f>BF164/SQRT(5)</f>
        <v>1.4325288398047364</v>
      </c>
      <c r="BG165" s="9"/>
      <c r="BH165" s="9" t="s">
        <v>41</v>
      </c>
      <c r="BI165" s="9">
        <f>BI164/SQRT(5)</f>
        <v>7.8638119058763181E-2</v>
      </c>
      <c r="BJ165" s="9">
        <f>BJ164/SQRT(5)</f>
        <v>9.215449652932349E-2</v>
      </c>
      <c r="BK165" s="9"/>
      <c r="BL165" s="9"/>
      <c r="BM165" s="9"/>
      <c r="BN165" s="9"/>
      <c r="BO165" s="9"/>
      <c r="BP165" s="9"/>
      <c r="BQ165" s="9"/>
      <c r="BR165" s="9"/>
    </row>
    <row r="166" spans="1:70" x14ac:dyDescent="0.4">
      <c r="A166" s="9" t="s">
        <v>40</v>
      </c>
      <c r="B166" s="9">
        <f>STDEVP(B160:B164)</f>
        <v>0.25999814799092108</v>
      </c>
      <c r="C166" s="9">
        <f>STDEVP(C160:C164)</f>
        <v>0.36914527880119907</v>
      </c>
      <c r="D166" s="9"/>
      <c r="E166" s="9" t="s">
        <v>40</v>
      </c>
      <c r="F166" s="9">
        <f>STDEVP(F160:F164)</f>
        <v>0.18679799835929831</v>
      </c>
      <c r="G166" s="9">
        <f>STDEVP(G160:G164)</f>
        <v>0.24507177729929902</v>
      </c>
      <c r="H166" s="9"/>
      <c r="I166" s="9" t="s">
        <v>40</v>
      </c>
      <c r="J166" s="9">
        <f>STDEVP(J160:J164)</f>
        <v>33.331038752437173</v>
      </c>
      <c r="K166" s="9">
        <f>STDEVP(K160:K164)</f>
        <v>31.96382996078146</v>
      </c>
      <c r="L166" s="9"/>
      <c r="M166" s="9" t="s">
        <v>40</v>
      </c>
      <c r="N166" s="9">
        <f>STDEVP(N160:N164)</f>
        <v>0.26191780444699592</v>
      </c>
      <c r="O166" s="9">
        <f>STDEVP(O160:O164)</f>
        <v>0.25117417513526519</v>
      </c>
      <c r="P166" s="9"/>
      <c r="Q166" s="9"/>
      <c r="R166" s="9"/>
      <c r="S166" s="9"/>
      <c r="T166" s="44"/>
      <c r="U166" s="9"/>
      <c r="V166" s="9"/>
      <c r="Y166" s="9" t="s">
        <v>40</v>
      </c>
      <c r="Z166" s="9">
        <f>STDEVP(Z160:Z164)</f>
        <v>0.82099816259114933</v>
      </c>
      <c r="AA166" s="9">
        <f>STDEVP(AA160:AA164)</f>
        <v>0.45155898414433854</v>
      </c>
      <c r="AB166" s="9"/>
      <c r="AC166" s="9" t="s">
        <v>40</v>
      </c>
      <c r="AD166" s="9">
        <f>STDEVP(AD160:AD164)</f>
        <v>0.18679799835929831</v>
      </c>
      <c r="AE166" s="9">
        <f>STDEVP(AE160:AE164)</f>
        <v>0.24507177729929902</v>
      </c>
      <c r="AF166" s="9"/>
      <c r="AG166" s="9" t="s">
        <v>40</v>
      </c>
      <c r="AH166" s="9">
        <f>STDEVP(AH160:AH164)</f>
        <v>2.3285800573719522</v>
      </c>
      <c r="AI166" s="9">
        <f>STDEVP(AI160:AI164)</f>
        <v>1.4234130657516944</v>
      </c>
      <c r="AJ166" s="9"/>
      <c r="AK166" s="9" t="s">
        <v>40</v>
      </c>
      <c r="AL166" s="9">
        <f>STDEVP(AL160:AL164)</f>
        <v>0.4725162081328752</v>
      </c>
      <c r="AM166" s="9">
        <f>STDEVP(AM160:AM164)</f>
        <v>0.28883943341628776</v>
      </c>
      <c r="AN166" s="9"/>
      <c r="AO166" s="9"/>
      <c r="AP166" s="9"/>
      <c r="AQ166" s="9"/>
      <c r="AR166" s="44"/>
      <c r="AS166" s="9"/>
      <c r="AT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>
        <f>TTEST(BI158:BI162,BJ158:BJ162,2,2)</f>
        <v>0.47971785361567765</v>
      </c>
      <c r="BK166" s="9"/>
      <c r="BL166" s="9"/>
      <c r="BM166" s="9"/>
      <c r="BN166" s="9"/>
      <c r="BO166" s="9"/>
      <c r="BP166" s="9"/>
      <c r="BQ166" s="9"/>
      <c r="BR166" s="9"/>
    </row>
    <row r="167" spans="1:70" x14ac:dyDescent="0.4">
      <c r="A167" s="9" t="s">
        <v>41</v>
      </c>
      <c r="B167" s="9">
        <f>B166/SQRT(5)</f>
        <v>0.11627470658634997</v>
      </c>
      <c r="C167" s="9">
        <f>C166/SQRT(5)</f>
        <v>0.16508678739451862</v>
      </c>
      <c r="D167" s="9"/>
      <c r="E167" s="9" t="s">
        <v>41</v>
      </c>
      <c r="F167" s="9">
        <f>F166/SQRT(5)</f>
        <v>8.353860447845704E-2</v>
      </c>
      <c r="G167" s="9">
        <f>G166/SQRT(5)</f>
        <v>0.10959943068158448</v>
      </c>
      <c r="H167" s="9"/>
      <c r="I167" s="9" t="s">
        <v>41</v>
      </c>
      <c r="J167" s="9">
        <f>J166/SQRT(5)</f>
        <v>14.90609368222586</v>
      </c>
      <c r="K167" s="9">
        <f>K166/SQRT(5)</f>
        <v>14.294659322710356</v>
      </c>
      <c r="L167" s="9"/>
      <c r="M167" s="9" t="s">
        <v>41</v>
      </c>
      <c r="N167" s="9">
        <f>N166/SQRT(5)</f>
        <v>0.11713320305219591</v>
      </c>
      <c r="O167" s="9">
        <f>O166/SQRT(5)</f>
        <v>0.11232850595897807</v>
      </c>
      <c r="P167" s="9"/>
      <c r="Q167" s="9"/>
      <c r="R167" s="9"/>
      <c r="S167" s="9"/>
      <c r="T167" s="44"/>
      <c r="U167" s="9"/>
      <c r="V167" s="9"/>
      <c r="Y167" s="9" t="s">
        <v>41</v>
      </c>
      <c r="Z167" s="9">
        <f>Z166/SQRT(5)</f>
        <v>0.36716154019124692</v>
      </c>
      <c r="AA167" s="9">
        <f>AA166/SQRT(5)</f>
        <v>0.20194331687949812</v>
      </c>
      <c r="AB167" s="9"/>
      <c r="AC167" s="9" t="s">
        <v>41</v>
      </c>
      <c r="AD167" s="9">
        <f>AD166/SQRT(5)</f>
        <v>8.353860447845704E-2</v>
      </c>
      <c r="AE167" s="9">
        <f>AE166/SQRT(5)</f>
        <v>0.10959943068158448</v>
      </c>
      <c r="AF167" s="9"/>
      <c r="AG167" s="9" t="s">
        <v>41</v>
      </c>
      <c r="AH167" s="9">
        <f>AH166/SQRT(5)</f>
        <v>1.0413726598668089</v>
      </c>
      <c r="AI167" s="9">
        <f>AI166/SQRT(5)</f>
        <v>0.63656967501643325</v>
      </c>
      <c r="AJ167" s="9"/>
      <c r="AK167" s="9" t="s">
        <v>41</v>
      </c>
      <c r="AL167" s="9">
        <f>AL166/SQRT(5)</f>
        <v>0.21131567237110957</v>
      </c>
      <c r="AM167" s="9">
        <f>AM166/SQRT(5)</f>
        <v>0.12917292154026874</v>
      </c>
      <c r="AN167" s="9"/>
      <c r="AO167" s="9"/>
      <c r="AP167" s="9"/>
      <c r="AQ167" s="9"/>
      <c r="AR167" s="44"/>
      <c r="AS167" s="9"/>
      <c r="AT167" s="9"/>
      <c r="AV167" s="44"/>
      <c r="AW167" s="9"/>
      <c r="AX167" s="9"/>
      <c r="AY167" s="9"/>
      <c r="AZ167" s="44"/>
      <c r="BA167" s="9"/>
      <c r="BB167" s="9"/>
      <c r="BC167" s="9"/>
      <c r="BD167" s="44"/>
      <c r="BE167" s="9"/>
      <c r="BF167" s="9"/>
      <c r="BG167" s="9"/>
      <c r="BH167" s="44"/>
      <c r="BI167" s="9"/>
      <c r="BJ167" s="9"/>
      <c r="BK167" s="9"/>
      <c r="BL167" s="9"/>
      <c r="BM167" s="9"/>
      <c r="BN167" s="9"/>
      <c r="BO167" s="9"/>
      <c r="BP167" s="9"/>
      <c r="BQ167" s="9"/>
      <c r="BR167" s="9"/>
    </row>
    <row r="168" spans="1:70" x14ac:dyDescent="0.4">
      <c r="A168" s="9"/>
      <c r="B168" s="9"/>
      <c r="C168" s="9">
        <f>TTEST(B160:B164,C160:C164,2,2)</f>
        <v>0.90130803709795138</v>
      </c>
      <c r="D168" s="9"/>
      <c r="E168" s="9"/>
      <c r="F168" s="9"/>
      <c r="G168" s="9">
        <f>TTEST(F160:F164,G160:G164,2,2)</f>
        <v>0.7530590323618086</v>
      </c>
      <c r="H168" s="9"/>
      <c r="I168" s="9"/>
      <c r="J168" s="9"/>
      <c r="K168" s="9"/>
      <c r="L168" s="9"/>
      <c r="M168" s="9"/>
      <c r="N168" s="9"/>
      <c r="O168" s="9">
        <f>TTEST(N160:N164,O160:O164,2,2)</f>
        <v>0.79509049908679763</v>
      </c>
      <c r="P168" s="9"/>
      <c r="Q168" s="9"/>
      <c r="R168" s="9"/>
      <c r="S168" s="9"/>
      <c r="T168" s="44"/>
      <c r="U168" s="9"/>
      <c r="V168" s="9"/>
      <c r="Y168" s="9"/>
      <c r="Z168" s="9"/>
      <c r="AA168" s="9">
        <f>TTEST(Z160:Z164,AA160:AA164,2,2)</f>
        <v>0.97467766165883285</v>
      </c>
      <c r="AB168" s="9"/>
      <c r="AC168" s="9"/>
      <c r="AD168" s="9"/>
      <c r="AE168" s="9">
        <f>TTEST(AD160:AD164,AE160:AE164,2,2)</f>
        <v>0.7530590323618086</v>
      </c>
      <c r="AF168" s="9"/>
      <c r="AG168" s="9"/>
      <c r="AH168" s="9"/>
      <c r="AI168" s="9"/>
      <c r="AJ168" s="9"/>
      <c r="AK168" s="9"/>
      <c r="AL168" s="9"/>
      <c r="AM168" s="9">
        <f>TTEST(AL160:AL164,AM160:AM164,2,2)</f>
        <v>0.73075232931153322</v>
      </c>
      <c r="AN168" s="9"/>
      <c r="AO168" s="9"/>
      <c r="AP168" s="9"/>
      <c r="AQ168" s="9"/>
      <c r="AR168" s="44"/>
      <c r="AS168" s="9"/>
      <c r="AT168" s="9"/>
      <c r="AV168" s="44"/>
      <c r="AW168" s="9"/>
      <c r="AX168" s="9"/>
      <c r="AY168" s="9"/>
      <c r="AZ168" s="44"/>
      <c r="BA168" s="9"/>
      <c r="BB168" s="9"/>
      <c r="BC168" s="9"/>
      <c r="BD168" s="44"/>
      <c r="BE168" s="9"/>
      <c r="BF168" s="9"/>
      <c r="BG168" s="9"/>
      <c r="BH168" s="44"/>
      <c r="BI168" s="9"/>
      <c r="BJ168" s="9"/>
      <c r="BK168" s="9"/>
      <c r="BL168" s="9"/>
      <c r="BM168" s="9"/>
      <c r="BN168" s="9"/>
      <c r="BO168" s="9"/>
      <c r="BP168" s="9"/>
      <c r="BQ168" s="9"/>
      <c r="BR168" s="9"/>
    </row>
    <row r="169" spans="1:70" x14ac:dyDescent="0.4">
      <c r="A169" s="9"/>
      <c r="B169" s="9"/>
      <c r="C169" s="9"/>
      <c r="D169" s="9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9"/>
      <c r="Q169" s="9"/>
      <c r="R169" s="9"/>
      <c r="S169" s="9"/>
      <c r="T169" s="44"/>
      <c r="U169" s="9"/>
      <c r="V169" s="9"/>
      <c r="Y169" s="9"/>
      <c r="Z169" s="9"/>
      <c r="AA169" s="9"/>
      <c r="AB169" s="9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9"/>
      <c r="AO169" s="9"/>
      <c r="AP169" s="9"/>
      <c r="AQ169" s="9"/>
      <c r="AR169" s="44"/>
      <c r="AS169" s="9"/>
      <c r="AT169" s="9"/>
      <c r="AV169" s="44"/>
      <c r="AW169" s="9"/>
      <c r="AX169" s="9"/>
      <c r="AY169" s="9"/>
      <c r="AZ169" s="44"/>
      <c r="BA169" s="9"/>
      <c r="BB169" s="9"/>
      <c r="BC169" s="9"/>
      <c r="BD169" s="44"/>
      <c r="BE169" s="9"/>
      <c r="BF169" s="9"/>
      <c r="BG169" s="9"/>
      <c r="BH169" s="44"/>
      <c r="BI169" s="9"/>
      <c r="BJ169" s="9"/>
      <c r="BK169" s="9"/>
      <c r="BL169" s="9"/>
      <c r="BM169" s="9"/>
      <c r="BN169" s="9"/>
      <c r="BO169" s="9"/>
      <c r="BP169" s="9"/>
      <c r="BQ169" s="9"/>
      <c r="BR169" s="9"/>
    </row>
    <row r="170" spans="1:70" x14ac:dyDescent="0.2">
      <c r="A170" s="9"/>
      <c r="B170" s="9"/>
      <c r="C170" s="9"/>
      <c r="D170" s="9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9"/>
      <c r="Q170" s="9"/>
      <c r="R170" s="9"/>
      <c r="S170" s="9"/>
      <c r="T170" s="44"/>
      <c r="U170" s="9"/>
      <c r="V170" s="9"/>
      <c r="Y170" s="9"/>
      <c r="Z170" s="9"/>
      <c r="AA170" s="9"/>
      <c r="AB170" s="9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9"/>
      <c r="AO170" s="9"/>
      <c r="AP170" s="9"/>
      <c r="AQ170" s="9"/>
      <c r="AR170" s="44"/>
      <c r="AS170" s="9"/>
      <c r="AT170" s="9"/>
      <c r="AV170" s="44"/>
      <c r="AW170" s="11" t="s">
        <v>140</v>
      </c>
      <c r="AX170" s="9"/>
      <c r="AY170" s="9"/>
      <c r="AZ170" s="44"/>
      <c r="BA170" s="11" t="s">
        <v>45</v>
      </c>
      <c r="BB170" s="9"/>
      <c r="BC170" s="9"/>
      <c r="BD170" s="44"/>
      <c r="BE170" s="9" t="s">
        <v>50</v>
      </c>
      <c r="BF170" s="9"/>
      <c r="BG170" s="9"/>
      <c r="BH170" s="9"/>
      <c r="BI170" s="9" t="s">
        <v>51</v>
      </c>
      <c r="BJ170" s="9"/>
      <c r="BK170" s="9"/>
      <c r="BL170" s="9"/>
      <c r="BM170" s="9"/>
      <c r="BN170" s="9"/>
      <c r="BO170" s="9"/>
      <c r="BP170" s="9"/>
      <c r="BQ170" s="9"/>
      <c r="BR170" s="9"/>
    </row>
    <row r="171" spans="1:70" x14ac:dyDescent="0.2">
      <c r="A171" s="9"/>
      <c r="B171" s="9"/>
      <c r="C171" s="9"/>
      <c r="D171" s="9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9"/>
      <c r="Q171" s="9"/>
      <c r="R171" s="9"/>
      <c r="S171" s="9"/>
      <c r="T171" s="44"/>
      <c r="U171" s="9"/>
      <c r="V171" s="9"/>
      <c r="Y171" s="9"/>
      <c r="Z171" s="9"/>
      <c r="AA171" s="9"/>
      <c r="AB171" s="9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9"/>
      <c r="AO171" s="9"/>
      <c r="AP171" s="9"/>
      <c r="AQ171" s="9"/>
      <c r="AR171" s="44"/>
      <c r="AS171" s="9"/>
      <c r="AT171" s="9"/>
      <c r="AV171" s="44"/>
      <c r="AW171" s="11" t="s">
        <v>257</v>
      </c>
      <c r="AX171" s="11" t="s">
        <v>90</v>
      </c>
      <c r="AY171" s="11"/>
      <c r="AZ171" s="44"/>
      <c r="BA171" s="11" t="s">
        <v>257</v>
      </c>
      <c r="BB171" s="11" t="s">
        <v>90</v>
      </c>
      <c r="BC171" s="11"/>
      <c r="BD171" s="44"/>
      <c r="BE171" s="11" t="s">
        <v>257</v>
      </c>
      <c r="BF171" s="11" t="s">
        <v>90</v>
      </c>
      <c r="BG171" s="9"/>
      <c r="BH171" s="44"/>
      <c r="BI171" s="11" t="s">
        <v>257</v>
      </c>
      <c r="BJ171" s="11" t="s">
        <v>90</v>
      </c>
      <c r="BK171" s="9"/>
      <c r="BL171" s="9"/>
      <c r="BM171" s="9"/>
      <c r="BN171" s="9"/>
      <c r="BO171" s="9"/>
      <c r="BP171" s="9"/>
      <c r="BQ171" s="9"/>
      <c r="BR171" s="9"/>
    </row>
    <row r="172" spans="1:70" x14ac:dyDescent="0.2">
      <c r="A172" s="9"/>
      <c r="B172" s="9"/>
      <c r="C172" s="9"/>
      <c r="D172" s="9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9"/>
      <c r="Q172" s="9"/>
      <c r="R172" s="9"/>
      <c r="S172" s="9"/>
      <c r="T172" s="44"/>
      <c r="U172" s="9"/>
      <c r="V172" s="9"/>
      <c r="Y172" s="9"/>
      <c r="Z172" s="9"/>
      <c r="AA172" s="9"/>
      <c r="AB172" s="9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9"/>
      <c r="AO172" s="9"/>
      <c r="AP172" s="9"/>
      <c r="AQ172" s="9"/>
      <c r="AR172" s="44"/>
      <c r="AS172" s="9"/>
      <c r="AT172" s="9"/>
      <c r="AV172" s="9">
        <v>1</v>
      </c>
      <c r="AW172" s="11">
        <v>28.636016845703125</v>
      </c>
      <c r="AX172" s="11">
        <v>29.610391616821289</v>
      </c>
      <c r="AY172" s="11"/>
      <c r="AZ172" s="9">
        <v>1</v>
      </c>
      <c r="BA172" s="11">
        <v>17.652019500732422</v>
      </c>
      <c r="BB172" s="11">
        <v>17.509834289550781</v>
      </c>
      <c r="BC172" s="11"/>
      <c r="BD172" s="9">
        <v>1</v>
      </c>
      <c r="BE172" s="9">
        <f>POWER(2,(BA172-AW172))*100</f>
        <v>4.9372751059694964E-2</v>
      </c>
      <c r="BF172" s="9">
        <f>POWER(2,(BB172-AX172))*100</f>
        <v>2.2770327669330161E-2</v>
      </c>
      <c r="BG172" s="9"/>
      <c r="BH172" s="9">
        <v>1</v>
      </c>
      <c r="BI172" s="9">
        <f>BE172/BE177</f>
        <v>0.1331299635570673</v>
      </c>
      <c r="BJ172" s="9">
        <f>BF172/BE177</f>
        <v>6.1398500746600575E-2</v>
      </c>
      <c r="BK172" s="9"/>
      <c r="BL172" s="9"/>
      <c r="BM172" s="9"/>
      <c r="BN172" s="9"/>
      <c r="BO172" s="9"/>
      <c r="BP172" s="9"/>
      <c r="BQ172" s="9"/>
      <c r="BR172" s="9"/>
    </row>
    <row r="173" spans="1:70" x14ac:dyDescent="0.2">
      <c r="A173" s="9"/>
      <c r="B173" s="9"/>
      <c r="C173" s="9"/>
      <c r="D173" s="9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9"/>
      <c r="Q173" s="9"/>
      <c r="R173" s="9"/>
      <c r="S173" s="9"/>
      <c r="T173" s="44"/>
      <c r="U173" s="9"/>
      <c r="V173" s="9"/>
      <c r="Y173" s="9"/>
      <c r="Z173" s="9"/>
      <c r="AA173" s="9"/>
      <c r="AB173" s="9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9"/>
      <c r="AO173" s="9"/>
      <c r="AP173" s="9"/>
      <c r="AQ173" s="9"/>
      <c r="AR173" s="44"/>
      <c r="AS173" s="9"/>
      <c r="AT173" s="9"/>
      <c r="AV173" s="9">
        <v>2</v>
      </c>
      <c r="AW173" s="11">
        <v>27.039667129516602</v>
      </c>
      <c r="AX173" s="11">
        <v>27.551612854003906</v>
      </c>
      <c r="AY173" s="11"/>
      <c r="AZ173" s="9">
        <v>2</v>
      </c>
      <c r="BA173" s="11">
        <v>17.752862930297852</v>
      </c>
      <c r="BB173" s="11">
        <v>17.541793823242188</v>
      </c>
      <c r="BC173" s="11"/>
      <c r="BD173" s="9">
        <v>2</v>
      </c>
      <c r="BE173" s="9">
        <f>POWER(2,(BA173-AW173))*100</f>
        <v>0.16010075213024491</v>
      </c>
      <c r="BF173" s="9">
        <f>POWER(2,(BB173-AX173))*100</f>
        <v>9.6993854990423678E-2</v>
      </c>
      <c r="BG173" s="9"/>
      <c r="BH173" s="9">
        <v>2</v>
      </c>
      <c r="BI173" s="9">
        <f>BE173/BE177</f>
        <v>0.43169981090963039</v>
      </c>
      <c r="BJ173" s="9">
        <f>BF173/BE177</f>
        <v>0.26153674046889036</v>
      </c>
      <c r="BK173" s="9"/>
      <c r="BL173" s="9"/>
      <c r="BM173" s="9"/>
      <c r="BN173" s="9"/>
      <c r="BO173" s="9"/>
      <c r="BP173" s="9"/>
      <c r="BQ173" s="9"/>
      <c r="BR173" s="9"/>
    </row>
    <row r="174" spans="1:70" x14ac:dyDescent="0.2">
      <c r="A174" s="9"/>
      <c r="B174" s="11" t="s">
        <v>64</v>
      </c>
      <c r="C174" s="9"/>
      <c r="D174" s="9"/>
      <c r="E174" s="9"/>
      <c r="F174" s="11" t="s">
        <v>53</v>
      </c>
      <c r="G174" s="9"/>
      <c r="H174" s="9"/>
      <c r="I174" s="9"/>
      <c r="J174" s="9" t="s">
        <v>277</v>
      </c>
      <c r="K174" s="9"/>
      <c r="L174" s="9"/>
      <c r="M174" s="9"/>
      <c r="N174" s="9" t="s">
        <v>51</v>
      </c>
      <c r="O174" s="9"/>
      <c r="P174" s="9"/>
      <c r="Q174" s="9"/>
      <c r="R174" s="9"/>
      <c r="S174" s="9"/>
      <c r="T174" s="44"/>
      <c r="U174" s="9"/>
      <c r="V174" s="9"/>
      <c r="Y174" s="9"/>
      <c r="Z174" s="11" t="s">
        <v>84</v>
      </c>
      <c r="AA174" s="9"/>
      <c r="AB174" s="9"/>
      <c r="AC174" s="9"/>
      <c r="AD174" s="11" t="s">
        <v>53</v>
      </c>
      <c r="AE174" s="9"/>
      <c r="AF174" s="9"/>
      <c r="AG174" s="9"/>
      <c r="AH174" s="9" t="s">
        <v>277</v>
      </c>
      <c r="AI174" s="9"/>
      <c r="AJ174" s="9"/>
      <c r="AK174" s="9"/>
      <c r="AL174" s="9" t="s">
        <v>51</v>
      </c>
      <c r="AM174" s="9"/>
      <c r="AN174" s="9"/>
      <c r="AO174" s="9"/>
      <c r="AP174" s="9"/>
      <c r="AQ174" s="9"/>
      <c r="AR174" s="44"/>
      <c r="AS174" s="9"/>
      <c r="AT174" s="9"/>
      <c r="AV174" s="9">
        <v>3</v>
      </c>
      <c r="AW174" s="11">
        <v>26.329854965209961</v>
      </c>
      <c r="AX174" s="11">
        <v>24.301342010498047</v>
      </c>
      <c r="AY174" s="11"/>
      <c r="AZ174" s="9">
        <v>3</v>
      </c>
      <c r="BA174" s="11">
        <v>17.750381469726563</v>
      </c>
      <c r="BB174" s="11">
        <v>17.489887237548828</v>
      </c>
      <c r="BC174" s="11"/>
      <c r="BD174" s="9">
        <v>3</v>
      </c>
      <c r="BE174" s="9">
        <f>POWER(2,(BA174-AW174))*100</f>
        <v>0.26140935820830813</v>
      </c>
      <c r="BF174" s="9">
        <f>POWER(2,(BB174-AX174))*100</f>
        <v>0.89032342321907232</v>
      </c>
      <c r="BG174" s="9"/>
      <c r="BH174" s="9">
        <v>3</v>
      </c>
      <c r="BI174" s="9">
        <f>BE174/BE177</f>
        <v>0.70487095786238785</v>
      </c>
      <c r="BJ174" s="9">
        <f>BF174/BE177</f>
        <v>2.4006911169249885</v>
      </c>
      <c r="BK174" s="9"/>
      <c r="BL174" s="9"/>
      <c r="BM174" s="9"/>
      <c r="BN174" s="9"/>
      <c r="BO174" s="9"/>
      <c r="BP174" s="9"/>
      <c r="BQ174" s="9"/>
      <c r="BR174" s="9"/>
    </row>
    <row r="175" spans="1:70" x14ac:dyDescent="0.2">
      <c r="A175" s="9"/>
      <c r="B175" s="11" t="s">
        <v>257</v>
      </c>
      <c r="C175" s="11" t="s">
        <v>90</v>
      </c>
      <c r="D175" s="11"/>
      <c r="E175" s="9"/>
      <c r="F175" s="11" t="s">
        <v>257</v>
      </c>
      <c r="G175" s="11" t="s">
        <v>90</v>
      </c>
      <c r="H175" s="11"/>
      <c r="I175" s="9"/>
      <c r="J175" s="11" t="s">
        <v>257</v>
      </c>
      <c r="K175" s="11" t="s">
        <v>90</v>
      </c>
      <c r="L175" s="9"/>
      <c r="M175" s="9"/>
      <c r="N175" s="11" t="s">
        <v>257</v>
      </c>
      <c r="O175" s="11" t="s">
        <v>90</v>
      </c>
      <c r="P175" s="9"/>
      <c r="Q175" s="9"/>
      <c r="R175" s="9"/>
      <c r="S175" s="9"/>
      <c r="T175" s="44"/>
      <c r="U175" s="9"/>
      <c r="V175" s="9"/>
      <c r="Y175" s="9"/>
      <c r="Z175" s="11" t="s">
        <v>257</v>
      </c>
      <c r="AA175" s="11" t="s">
        <v>90</v>
      </c>
      <c r="AB175" s="11"/>
      <c r="AC175" s="9"/>
      <c r="AD175" s="11" t="s">
        <v>257</v>
      </c>
      <c r="AE175" s="11" t="s">
        <v>90</v>
      </c>
      <c r="AF175" s="11"/>
      <c r="AG175" s="9"/>
      <c r="AH175" s="11" t="s">
        <v>257</v>
      </c>
      <c r="AI175" s="11" t="s">
        <v>90</v>
      </c>
      <c r="AJ175" s="9"/>
      <c r="AK175" s="9"/>
      <c r="AL175" s="11" t="s">
        <v>257</v>
      </c>
      <c r="AM175" s="11" t="s">
        <v>90</v>
      </c>
      <c r="AN175" s="9"/>
      <c r="AO175" s="9"/>
      <c r="AP175" s="9"/>
      <c r="AQ175" s="9"/>
      <c r="AR175" s="44"/>
      <c r="AS175" s="9"/>
      <c r="AT175" s="9"/>
      <c r="AV175" s="9">
        <v>4</v>
      </c>
      <c r="AW175" s="11">
        <v>24.141593933105469</v>
      </c>
      <c r="AX175" s="11">
        <v>27.819097518920898</v>
      </c>
      <c r="AY175" s="11"/>
      <c r="AZ175" s="9">
        <v>4</v>
      </c>
      <c r="BA175" s="11">
        <v>17.340394973754883</v>
      </c>
      <c r="BB175" s="11">
        <v>17.571949005126953</v>
      </c>
      <c r="BC175" s="11"/>
      <c r="BD175" s="9">
        <v>4</v>
      </c>
      <c r="BE175" s="9">
        <f>POWER(2,(BA175-AW175))*100</f>
        <v>0.89667509352701757</v>
      </c>
      <c r="BF175" s="9">
        <f>POWER(2,(BB175-AX175))*100</f>
        <v>8.2281258817122546E-2</v>
      </c>
      <c r="BG175" s="9"/>
      <c r="BH175" s="9">
        <v>4</v>
      </c>
      <c r="BI175" s="9">
        <f>BE175/BE177</f>
        <v>2.4178179251030634</v>
      </c>
      <c r="BJ175" s="9">
        <f>BF175/BE177</f>
        <v>0.2218653154350039</v>
      </c>
      <c r="BK175" s="9"/>
      <c r="BL175" s="9"/>
      <c r="BM175" s="9"/>
      <c r="BN175" s="9"/>
      <c r="BO175" s="9"/>
      <c r="BP175" s="9"/>
      <c r="BQ175" s="9"/>
      <c r="BR175" s="9"/>
    </row>
    <row r="176" spans="1:70" x14ac:dyDescent="0.2">
      <c r="A176" s="9">
        <v>1</v>
      </c>
      <c r="B176" s="58">
        <v>25.547935485839844</v>
      </c>
      <c r="C176" s="58">
        <v>24.620611190795898</v>
      </c>
      <c r="D176" s="11"/>
      <c r="E176" s="9">
        <v>1</v>
      </c>
      <c r="F176" s="58">
        <v>21.284648895263672</v>
      </c>
      <c r="G176" s="58">
        <v>21.53422737121582</v>
      </c>
      <c r="H176" s="11"/>
      <c r="I176" s="9">
        <v>1</v>
      </c>
      <c r="J176" s="9">
        <f>POWER(2,(F176-B176))*100</f>
        <v>5.2074229902795333</v>
      </c>
      <c r="K176" s="9">
        <f>POWER(2,(G176-C176))*100</f>
        <v>11.773508242247409</v>
      </c>
      <c r="L176" s="9"/>
      <c r="M176" s="9">
        <v>1</v>
      </c>
      <c r="N176" s="9">
        <f>J176/J181</f>
        <v>0.68829887144491153</v>
      </c>
      <c r="O176" s="9">
        <f>K176/J181</f>
        <v>1.556180946163402</v>
      </c>
      <c r="P176" s="9"/>
      <c r="Q176" s="9"/>
      <c r="R176" s="9"/>
      <c r="S176" s="9"/>
      <c r="T176" s="44"/>
      <c r="U176" s="9"/>
      <c r="V176" s="9"/>
      <c r="Y176" s="9">
        <v>1</v>
      </c>
      <c r="Z176" s="58">
        <v>22.653236389160156</v>
      </c>
      <c r="AA176" s="58">
        <v>22.742982864379883</v>
      </c>
      <c r="AB176" s="11"/>
      <c r="AC176" s="9">
        <v>1</v>
      </c>
      <c r="AD176" s="58">
        <v>21.284648895263672</v>
      </c>
      <c r="AE176" s="58">
        <v>21.53422737121582</v>
      </c>
      <c r="AF176" s="11"/>
      <c r="AG176" s="9">
        <v>1</v>
      </c>
      <c r="AH176" s="9">
        <f>POWER(2,(AD176-Z176))*100</f>
        <v>38.727022928383676</v>
      </c>
      <c r="AI176" s="9">
        <f>POWER(2,(AE176-AA176))*100</f>
        <v>43.264166285268914</v>
      </c>
      <c r="AJ176" s="9"/>
      <c r="AK176" s="9">
        <v>1</v>
      </c>
      <c r="AL176" s="9">
        <f>AH176/AH181</f>
        <v>0.82860217273152326</v>
      </c>
      <c r="AM176" s="9">
        <f>AI176/AH181</f>
        <v>0.92567875025367807</v>
      </c>
      <c r="AN176" s="9"/>
      <c r="AO176" s="9"/>
      <c r="AP176" s="9"/>
      <c r="AQ176" s="9"/>
      <c r="AR176" s="44"/>
      <c r="AS176" s="9"/>
      <c r="AT176" s="9"/>
      <c r="AV176" s="9">
        <v>5</v>
      </c>
      <c r="AW176" s="11">
        <v>25.097393035888672</v>
      </c>
      <c r="AX176" s="11">
        <v>25.804471969604492</v>
      </c>
      <c r="AY176" s="11"/>
      <c r="AZ176" s="9">
        <v>5</v>
      </c>
      <c r="BA176" s="11">
        <v>17.414785385131836</v>
      </c>
      <c r="BB176" s="11">
        <v>17.485939025878906</v>
      </c>
      <c r="BC176" s="9"/>
      <c r="BD176" s="9">
        <v>5</v>
      </c>
      <c r="BE176" s="9">
        <f>POWER(2,(BA176-AW176))*100</f>
        <v>0.48674853403170432</v>
      </c>
      <c r="BF176" s="9">
        <f>POWER(2,(BB176-AX176))*100</f>
        <v>0.31323628460379638</v>
      </c>
      <c r="BG176" s="9"/>
      <c r="BH176" s="9">
        <v>5</v>
      </c>
      <c r="BI176" s="9">
        <f>BE176/BE177</f>
        <v>1.3124813425678508</v>
      </c>
      <c r="BJ176" s="9">
        <f>BF176/BE177</f>
        <v>0.84461842330064019</v>
      </c>
      <c r="BK176" s="9"/>
      <c r="BL176" s="9"/>
      <c r="BM176" s="9"/>
      <c r="BN176" s="9"/>
      <c r="BO176" s="9"/>
      <c r="BP176" s="9"/>
      <c r="BQ176" s="9"/>
      <c r="BR176" s="9"/>
    </row>
    <row r="177" spans="1:70" x14ac:dyDescent="0.2">
      <c r="A177" s="9">
        <v>2</v>
      </c>
      <c r="B177" s="58">
        <v>25.137184143066406</v>
      </c>
      <c r="C177" s="58">
        <v>25.033262252807617</v>
      </c>
      <c r="D177" s="11"/>
      <c r="E177" s="9">
        <v>2</v>
      </c>
      <c r="F177" s="58">
        <v>21.666818618774414</v>
      </c>
      <c r="G177" s="58">
        <v>21.662893295288086</v>
      </c>
      <c r="H177" s="11"/>
      <c r="I177" s="9">
        <v>2</v>
      </c>
      <c r="J177" s="9">
        <f t="shared" ref="J177:K180" si="28">POWER(2,(F177-B177))*100</f>
        <v>9.0222712805197478</v>
      </c>
      <c r="K177" s="9">
        <f t="shared" si="28"/>
        <v>9.669807918685791</v>
      </c>
      <c r="L177" s="9"/>
      <c r="M177" s="9">
        <v>2</v>
      </c>
      <c r="N177" s="9">
        <f>J177/J181</f>
        <v>1.192532112686745</v>
      </c>
      <c r="O177" s="9">
        <f>K177/J181</f>
        <v>1.2781212300103975</v>
      </c>
      <c r="P177" s="9"/>
      <c r="Q177" s="9"/>
      <c r="R177" s="9"/>
      <c r="S177" s="9"/>
      <c r="T177" s="44"/>
      <c r="U177" s="9"/>
      <c r="V177" s="9"/>
      <c r="Y177" s="9">
        <v>2</v>
      </c>
      <c r="Z177" s="58">
        <v>22.97575569152832</v>
      </c>
      <c r="AA177" s="58">
        <v>23.208532333374023</v>
      </c>
      <c r="AB177" s="11"/>
      <c r="AC177" s="9">
        <v>2</v>
      </c>
      <c r="AD177" s="58">
        <v>21.666818618774414</v>
      </c>
      <c r="AE177" s="58">
        <v>21.662893295288086</v>
      </c>
      <c r="AF177" s="11"/>
      <c r="AG177" s="9">
        <v>2</v>
      </c>
      <c r="AH177" s="9">
        <f t="shared" ref="AH177:AI180" si="29">POWER(2,(AD177-Z177))*100</f>
        <v>40.361814182126984</v>
      </c>
      <c r="AI177" s="9">
        <f t="shared" si="29"/>
        <v>34.25439386726805</v>
      </c>
      <c r="AJ177" s="9"/>
      <c r="AK177" s="9">
        <v>2</v>
      </c>
      <c r="AL177" s="9">
        <f>AH177/AH181</f>
        <v>0.86358011532523071</v>
      </c>
      <c r="AM177" s="9">
        <f>AI177/AH181</f>
        <v>0.73290594106620843</v>
      </c>
      <c r="AN177" s="9"/>
      <c r="AO177" s="9"/>
      <c r="AP177" s="9"/>
      <c r="AQ177" s="9"/>
      <c r="AR177" s="44"/>
      <c r="AS177" s="9"/>
      <c r="AT177" s="9"/>
      <c r="AV177" s="9" t="s">
        <v>39</v>
      </c>
      <c r="AW177" s="9">
        <f>AVERAGE(AW172:AW176)</f>
        <v>26.248905181884766</v>
      </c>
      <c r="AX177" s="9">
        <f>AVERAGE(AX172:AX176)</f>
        <v>27.017383193969728</v>
      </c>
      <c r="AY177" s="9"/>
      <c r="AZ177" s="9" t="s">
        <v>39</v>
      </c>
      <c r="BA177" s="9">
        <f>AVERAGE(BA172:BA176)</f>
        <v>17.58208885192871</v>
      </c>
      <c r="BB177" s="9">
        <f>AVERAGE(BB172:BB176)</f>
        <v>17.51988067626953</v>
      </c>
      <c r="BC177" s="9"/>
      <c r="BD177" s="9" t="s">
        <v>39</v>
      </c>
      <c r="BE177" s="9">
        <f>AVERAGE(BE172:BE176)</f>
        <v>0.37086129779139398</v>
      </c>
      <c r="BF177" s="9">
        <f>AVERAGE(BF172:BF176)</f>
        <v>0.28112102985994902</v>
      </c>
      <c r="BG177" s="9"/>
      <c r="BH177" s="9" t="s">
        <v>39</v>
      </c>
      <c r="BI177" s="9">
        <f>AVERAGE(BI172:BI176)</f>
        <v>1</v>
      </c>
      <c r="BJ177" s="9">
        <f>AVERAGE(BJ172:BJ176)</f>
        <v>0.75802201937522473</v>
      </c>
      <c r="BK177" s="9"/>
      <c r="BL177" s="9"/>
      <c r="BM177" s="9"/>
      <c r="BN177" s="9"/>
      <c r="BO177" s="9"/>
      <c r="BP177" s="9"/>
      <c r="BQ177" s="9"/>
      <c r="BR177" s="9"/>
    </row>
    <row r="178" spans="1:70" x14ac:dyDescent="0.2">
      <c r="A178" s="9">
        <v>3</v>
      </c>
      <c r="B178" s="58">
        <v>25.455715179443359</v>
      </c>
      <c r="C178" s="58">
        <v>25.203119277954102</v>
      </c>
      <c r="D178" s="11"/>
      <c r="E178" s="9">
        <v>3</v>
      </c>
      <c r="F178" s="58">
        <v>21.74467658996582</v>
      </c>
      <c r="G178" s="58">
        <v>21.667667388916016</v>
      </c>
      <c r="H178" s="11"/>
      <c r="I178" s="9">
        <v>3</v>
      </c>
      <c r="J178" s="9">
        <f t="shared" si="28"/>
        <v>7.6360026334970899</v>
      </c>
      <c r="K178" s="9">
        <f t="shared" si="28"/>
        <v>8.6242816897032508</v>
      </c>
      <c r="L178" s="9"/>
      <c r="M178" s="9">
        <v>3</v>
      </c>
      <c r="N178" s="9">
        <f>J178/J181</f>
        <v>1.0092999944113021</v>
      </c>
      <c r="O178" s="9">
        <f>K178/J181</f>
        <v>1.1399272471482318</v>
      </c>
      <c r="P178" s="9"/>
      <c r="Q178" s="9"/>
      <c r="R178" s="9"/>
      <c r="S178" s="9"/>
      <c r="T178" s="44"/>
      <c r="U178" s="9"/>
      <c r="V178" s="9"/>
      <c r="Y178" s="9">
        <v>3</v>
      </c>
      <c r="Z178" s="58">
        <v>23.127918243408203</v>
      </c>
      <c r="AA178" s="58">
        <v>22.910261154174805</v>
      </c>
      <c r="AB178" s="11"/>
      <c r="AC178" s="9">
        <v>3</v>
      </c>
      <c r="AD178" s="58">
        <v>21.74467658996582</v>
      </c>
      <c r="AE178" s="58">
        <v>21.667667388916016</v>
      </c>
      <c r="AF178" s="11"/>
      <c r="AG178" s="9">
        <v>3</v>
      </c>
      <c r="AH178" s="9">
        <f t="shared" si="29"/>
        <v>38.335644679770638</v>
      </c>
      <c r="AI178" s="9">
        <f t="shared" si="29"/>
        <v>42.261217478679455</v>
      </c>
      <c r="AJ178" s="9"/>
      <c r="AK178" s="9">
        <v>3</v>
      </c>
      <c r="AL178" s="9">
        <f>AH178/AH181</f>
        <v>0.82022825595097626</v>
      </c>
      <c r="AM178" s="9">
        <f>AI178/AH181</f>
        <v>0.9042196889203209</v>
      </c>
      <c r="AN178" s="9"/>
      <c r="AO178" s="9"/>
      <c r="AP178" s="9"/>
      <c r="AQ178" s="9"/>
      <c r="AR178" s="44"/>
      <c r="AS178" s="9"/>
      <c r="AT178" s="9"/>
      <c r="AV178" s="9" t="s">
        <v>40</v>
      </c>
      <c r="AW178" s="9">
        <f>STDEVP(AW172:AW176)</f>
        <v>1.5554356523102353</v>
      </c>
      <c r="AX178" s="9">
        <f>STDEVP(AX172:AX176)</f>
        <v>1.816583233324403</v>
      </c>
      <c r="AY178" s="9"/>
      <c r="AZ178" s="9" t="s">
        <v>40</v>
      </c>
      <c r="BA178" s="9">
        <f>STDEVP(BA172:BA176)</f>
        <v>0.17250093764333541</v>
      </c>
      <c r="BB178" s="9">
        <f>STDEVP(BB172:BB176)</f>
        <v>3.2692105358586278E-2</v>
      </c>
      <c r="BC178" s="9"/>
      <c r="BD178" s="9" t="s">
        <v>40</v>
      </c>
      <c r="BE178" s="9">
        <f>STDEVP(BE172:BE176)</f>
        <v>0.29988818572090031</v>
      </c>
      <c r="BF178" s="9">
        <f>STDEVP(BF172:BF176)</f>
        <v>0.32010751383181513</v>
      </c>
      <c r="BG178" s="9"/>
      <c r="BH178" s="9" t="s">
        <v>40</v>
      </c>
      <c r="BI178" s="9">
        <f>STDEVP(BI172:BI176)</f>
        <v>0.80862626406917404</v>
      </c>
      <c r="BJ178" s="9">
        <f>STDEVP(BJ172:BJ176)</f>
        <v>0.8631461835952281</v>
      </c>
      <c r="BK178" s="9"/>
      <c r="BL178" s="9"/>
      <c r="BM178" s="9"/>
      <c r="BN178" s="9"/>
      <c r="BO178" s="9"/>
      <c r="BP178" s="9"/>
      <c r="BQ178" s="9"/>
      <c r="BR178" s="9"/>
    </row>
    <row r="179" spans="1:70" x14ac:dyDescent="0.2">
      <c r="A179" s="9">
        <v>4</v>
      </c>
      <c r="B179" s="58">
        <v>25.109785079956055</v>
      </c>
      <c r="C179" s="58">
        <v>24.954381942749023</v>
      </c>
      <c r="D179" s="11"/>
      <c r="E179" s="9">
        <v>4</v>
      </c>
      <c r="F179" s="58">
        <v>21.739170074462891</v>
      </c>
      <c r="G179" s="58">
        <v>22.162805557250977</v>
      </c>
      <c r="H179" s="11"/>
      <c r="I179" s="9">
        <v>4</v>
      </c>
      <c r="J179" s="9">
        <f t="shared" si="28"/>
        <v>9.6681588981363813</v>
      </c>
      <c r="K179" s="9">
        <f t="shared" si="28"/>
        <v>14.442812486930304</v>
      </c>
      <c r="L179" s="9"/>
      <c r="M179" s="9">
        <v>4</v>
      </c>
      <c r="N179" s="9">
        <f>J179/J181</f>
        <v>1.277903268269001</v>
      </c>
      <c r="O179" s="9">
        <f>K179/J181</f>
        <v>1.9090002010209228</v>
      </c>
      <c r="P179" s="9"/>
      <c r="Q179" s="9"/>
      <c r="R179" s="9"/>
      <c r="S179" s="9"/>
      <c r="T179" s="44"/>
      <c r="U179" s="9"/>
      <c r="V179" s="9"/>
      <c r="Y179" s="9">
        <v>4</v>
      </c>
      <c r="Z179" s="58">
        <v>22.717563629150391</v>
      </c>
      <c r="AA179" s="58">
        <v>23.728446960449219</v>
      </c>
      <c r="AB179" s="11"/>
      <c r="AC179" s="9">
        <v>4</v>
      </c>
      <c r="AD179" s="58">
        <v>21.739170074462891</v>
      </c>
      <c r="AE179" s="58">
        <v>22.162805557250977</v>
      </c>
      <c r="AF179" s="11"/>
      <c r="AG179" s="9">
        <v>4</v>
      </c>
      <c r="AH179" s="9">
        <f t="shared" si="29"/>
        <v>50.754457779213737</v>
      </c>
      <c r="AI179" s="9">
        <f t="shared" si="29"/>
        <v>33.78274812199605</v>
      </c>
      <c r="AJ179" s="9"/>
      <c r="AK179" s="9">
        <v>4</v>
      </c>
      <c r="AL179" s="9">
        <f>AH179/AH181</f>
        <v>1.0859407930590985</v>
      </c>
      <c r="AM179" s="9">
        <f>AI179/AH181</f>
        <v>0.72281462343472769</v>
      </c>
      <c r="AN179" s="9"/>
      <c r="AO179" s="9"/>
      <c r="AP179" s="9"/>
      <c r="AQ179" s="9"/>
      <c r="AR179" s="44"/>
      <c r="AS179" s="9"/>
      <c r="AT179" s="9"/>
      <c r="AV179" s="9" t="s">
        <v>41</v>
      </c>
      <c r="AW179" s="9">
        <f>AW178/SQRT(5)</f>
        <v>0.69561197063848279</v>
      </c>
      <c r="AX179" s="9">
        <f>AX178/SQRT(5)</f>
        <v>0.81240071929994517</v>
      </c>
      <c r="AY179" s="9"/>
      <c r="AZ179" s="9" t="s">
        <v>41</v>
      </c>
      <c r="BA179" s="9">
        <f>BA178/SQRT(5)</f>
        <v>7.7144764550590064E-2</v>
      </c>
      <c r="BB179" s="9">
        <f>BB178/SQRT(5)</f>
        <v>1.462035398187681E-2</v>
      </c>
      <c r="BC179" s="9"/>
      <c r="BD179" s="9" t="s">
        <v>41</v>
      </c>
      <c r="BE179" s="9">
        <f>BE178/SQRT(5)</f>
        <v>0.13411407378420298</v>
      </c>
      <c r="BF179" s="9">
        <f>BF178/SQRT(5)</f>
        <v>0.14315643220727856</v>
      </c>
      <c r="BG179" s="9"/>
      <c r="BH179" s="9" t="s">
        <v>41</v>
      </c>
      <c r="BI179" s="9">
        <f>BI178/SQRT(5)</f>
        <v>0.36162865897007374</v>
      </c>
      <c r="BJ179" s="9">
        <f>BJ178/SQRT(5)</f>
        <v>0.38601070820768874</v>
      </c>
      <c r="BK179" s="9"/>
      <c r="BL179" s="9"/>
      <c r="BM179" s="9"/>
      <c r="BN179" s="9"/>
      <c r="BO179" s="9"/>
      <c r="BP179" s="9"/>
      <c r="BQ179" s="9"/>
      <c r="BR179" s="9"/>
    </row>
    <row r="180" spans="1:70" x14ac:dyDescent="0.2">
      <c r="A180" s="9">
        <v>5</v>
      </c>
      <c r="B180" s="58">
        <v>25.794101715087891</v>
      </c>
      <c r="C180" s="58">
        <v>24.923057556152344</v>
      </c>
      <c r="D180" s="11"/>
      <c r="E180" s="9">
        <v>5</v>
      </c>
      <c r="F180" s="58">
        <v>21.804304122924805</v>
      </c>
      <c r="G180" s="58">
        <v>21.46287727355957</v>
      </c>
      <c r="H180" s="11"/>
      <c r="I180" s="9">
        <v>5</v>
      </c>
      <c r="J180" s="9">
        <f t="shared" si="28"/>
        <v>6.2943552140102179</v>
      </c>
      <c r="K180" s="9">
        <f t="shared" si="28"/>
        <v>9.0861927301199632</v>
      </c>
      <c r="L180" s="9"/>
      <c r="M180" s="9">
        <v>5</v>
      </c>
      <c r="N180" s="9">
        <f>J180/J181</f>
        <v>0.83196575318804</v>
      </c>
      <c r="O180" s="9">
        <f>K180/J181</f>
        <v>1.2009810252684727</v>
      </c>
      <c r="P180" s="9"/>
      <c r="Q180" s="9"/>
      <c r="R180" s="9"/>
      <c r="S180" s="9"/>
      <c r="T180" s="44"/>
      <c r="U180" s="9"/>
      <c r="V180" s="9"/>
      <c r="Y180" s="9">
        <v>5</v>
      </c>
      <c r="Z180" s="58">
        <v>22.414518356323242</v>
      </c>
      <c r="AA180" s="58">
        <v>23.167695999145508</v>
      </c>
      <c r="AB180" s="11"/>
      <c r="AC180" s="9">
        <v>5</v>
      </c>
      <c r="AD180" s="58">
        <v>21.804304122924805</v>
      </c>
      <c r="AE180" s="58">
        <v>21.46287727355957</v>
      </c>
      <c r="AF180" s="11"/>
      <c r="AG180" s="9">
        <v>5</v>
      </c>
      <c r="AH180" s="9">
        <f t="shared" si="29"/>
        <v>65.509941553748661</v>
      </c>
      <c r="AI180" s="9">
        <f t="shared" si="29"/>
        <v>30.675978621282994</v>
      </c>
      <c r="AJ180" s="9"/>
      <c r="AK180" s="9">
        <v>5</v>
      </c>
      <c r="AL180" s="9">
        <f>AH180/AH181</f>
        <v>1.401648662933171</v>
      </c>
      <c r="AM180" s="9">
        <f>AI180/AH181</f>
        <v>0.65634228025391128</v>
      </c>
      <c r="AN180" s="9"/>
      <c r="AO180" s="9"/>
      <c r="AP180" s="9"/>
      <c r="AQ180" s="9"/>
      <c r="AR180" s="44"/>
      <c r="AS180" s="9"/>
      <c r="AT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>
        <f>TTEST(BI172:BI176,BJ172:BJ176,2,2)</f>
        <v>0.69314427011893176</v>
      </c>
      <c r="BK180" s="9"/>
      <c r="BL180" s="9"/>
      <c r="BM180" s="9"/>
      <c r="BN180" s="9"/>
      <c r="BO180" s="9"/>
      <c r="BP180" s="9"/>
      <c r="BQ180" s="9"/>
      <c r="BR180" s="9"/>
    </row>
    <row r="181" spans="1:70" x14ac:dyDescent="0.4">
      <c r="A181" s="9" t="s">
        <v>39</v>
      </c>
      <c r="B181" s="9">
        <f>AVERAGE(B176:B180)</f>
        <v>25.40894432067871</v>
      </c>
      <c r="C181" s="9">
        <f>AVERAGE(C176:C180)</f>
        <v>24.946886444091795</v>
      </c>
      <c r="D181" s="9"/>
      <c r="E181" s="9" t="s">
        <v>39</v>
      </c>
      <c r="F181" s="9">
        <f>AVERAGE(F176:F180)</f>
        <v>21.64792366027832</v>
      </c>
      <c r="G181" s="9">
        <f>AVERAGE(G176:G180)</f>
        <v>21.698094177246094</v>
      </c>
      <c r="H181" s="9"/>
      <c r="I181" s="9" t="s">
        <v>39</v>
      </c>
      <c r="J181" s="9">
        <f>AVERAGE(J176:J180)</f>
        <v>7.5656422032885944</v>
      </c>
      <c r="K181" s="9">
        <f>AVERAGE(K176:K180)</f>
        <v>10.719320613537343</v>
      </c>
      <c r="L181" s="9"/>
      <c r="M181" s="9" t="s">
        <v>39</v>
      </c>
      <c r="N181" s="9">
        <f>AVERAGE(N176:N180)</f>
        <v>1</v>
      </c>
      <c r="O181" s="9">
        <f>AVERAGE(O176:O180)</f>
        <v>1.4168421299222853</v>
      </c>
      <c r="P181" s="9"/>
      <c r="Q181" s="9"/>
      <c r="R181" s="9"/>
      <c r="S181" s="9"/>
      <c r="T181" s="44"/>
      <c r="U181" s="9"/>
      <c r="V181" s="9"/>
      <c r="Y181" s="9" t="s">
        <v>39</v>
      </c>
      <c r="Z181" s="9">
        <f>AVERAGE(Z176:Z180)</f>
        <v>22.777798461914063</v>
      </c>
      <c r="AA181" s="9">
        <f>AVERAGE(AA176:AA180)</f>
        <v>23.151583862304687</v>
      </c>
      <c r="AB181" s="9"/>
      <c r="AC181" s="9" t="s">
        <v>39</v>
      </c>
      <c r="AD181" s="9">
        <f>AVERAGE(AD176:AD180)</f>
        <v>21.64792366027832</v>
      </c>
      <c r="AE181" s="9">
        <f>AVERAGE(AE176:AE180)</f>
        <v>21.698094177246094</v>
      </c>
      <c r="AF181" s="9"/>
      <c r="AG181" s="9" t="s">
        <v>39</v>
      </c>
      <c r="AH181" s="9">
        <f>AVERAGE(AH176:AH180)</f>
        <v>46.737776224648741</v>
      </c>
      <c r="AI181" s="9">
        <f>AVERAGE(AI176:AI180)</f>
        <v>36.84770087489909</v>
      </c>
      <c r="AJ181" s="9"/>
      <c r="AK181" s="9" t="s">
        <v>39</v>
      </c>
      <c r="AL181" s="9">
        <f>AVERAGE(AL176:AL180)</f>
        <v>1</v>
      </c>
      <c r="AM181" s="9">
        <f>AVERAGE(AM176:AM180)</f>
        <v>0.78839225678576919</v>
      </c>
      <c r="AN181" s="9"/>
      <c r="AO181" s="9"/>
      <c r="AP181" s="9"/>
      <c r="AQ181" s="9"/>
      <c r="AR181" s="44"/>
      <c r="AS181" s="9"/>
      <c r="AT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</row>
    <row r="182" spans="1:70" x14ac:dyDescent="0.4">
      <c r="A182" s="9" t="s">
        <v>40</v>
      </c>
      <c r="B182" s="9">
        <f>STDEVP(B176:B180)</f>
        <v>0.25814806647973482</v>
      </c>
      <c r="C182" s="9">
        <f>STDEVP(C176:C180)</f>
        <v>0.1898397138610747</v>
      </c>
      <c r="D182" s="9"/>
      <c r="E182" s="9" t="s">
        <v>40</v>
      </c>
      <c r="F182" s="9">
        <f>STDEVP(F176:F180)</f>
        <v>0.18679799835929831</v>
      </c>
      <c r="G182" s="9">
        <f>STDEVP(G176:G180)</f>
        <v>0.24507177729929902</v>
      </c>
      <c r="H182" s="9"/>
      <c r="I182" s="9" t="s">
        <v>40</v>
      </c>
      <c r="J182" s="9">
        <f>STDEVP(J176:J180)</f>
        <v>1.6567838589629955</v>
      </c>
      <c r="K182" s="9">
        <f>STDEVP(K176:K180)</f>
        <v>2.15097535831439</v>
      </c>
      <c r="L182" s="9"/>
      <c r="M182" s="9" t="s">
        <v>40</v>
      </c>
      <c r="N182" s="9">
        <f>STDEVP(N176:N180)</f>
        <v>0.21898786837194509</v>
      </c>
      <c r="O182" s="9">
        <f>STDEVP(O176:O180)</f>
        <v>0.28430836411737948</v>
      </c>
      <c r="P182" s="9"/>
      <c r="Q182" s="9"/>
      <c r="R182" s="9"/>
      <c r="S182" s="9"/>
      <c r="T182" s="44"/>
      <c r="U182" s="9"/>
      <c r="V182" s="9"/>
      <c r="Y182" s="9" t="s">
        <v>40</v>
      </c>
      <c r="Z182" s="9">
        <f>STDEVP(Z176:Z180)</f>
        <v>0.25015487455372576</v>
      </c>
      <c r="AA182" s="9">
        <f>STDEVP(AA176:AA180)</f>
        <v>0.335101533352477</v>
      </c>
      <c r="AB182" s="9"/>
      <c r="AC182" s="9" t="s">
        <v>40</v>
      </c>
      <c r="AD182" s="9">
        <f>STDEVP(AD176:AD180)</f>
        <v>0.18679799835929831</v>
      </c>
      <c r="AE182" s="9">
        <f>STDEVP(AE176:AE180)</f>
        <v>0.24507177729929902</v>
      </c>
      <c r="AF182" s="9"/>
      <c r="AG182" s="9" t="s">
        <v>40</v>
      </c>
      <c r="AH182" s="9">
        <f>STDEVP(AH176:AH180)</f>
        <v>10.430232947471287</v>
      </c>
      <c r="AI182" s="9">
        <f>STDEVP(AI176:AI180)</f>
        <v>4.9937265157598771</v>
      </c>
      <c r="AJ182" s="9"/>
      <c r="AK182" s="9" t="s">
        <v>40</v>
      </c>
      <c r="AL182" s="9">
        <f>STDEVP(AL176:AL180)</f>
        <v>0.22316493830039252</v>
      </c>
      <c r="AM182" s="9">
        <f>STDEVP(AM176:AM180)</f>
        <v>0.10684561652563734</v>
      </c>
      <c r="AN182" s="9"/>
      <c r="AO182" s="9"/>
      <c r="AP182" s="9"/>
      <c r="AQ182" s="9"/>
      <c r="AR182" s="44"/>
      <c r="AS182" s="9"/>
      <c r="AT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</row>
    <row r="183" spans="1:70" x14ac:dyDescent="0.4">
      <c r="A183" s="9" t="s">
        <v>41</v>
      </c>
      <c r="B183" s="9">
        <f>B182/SQRT(5)</f>
        <v>0.11544732498176437</v>
      </c>
      <c r="C183" s="9">
        <f>C182/SQRT(5)</f>
        <v>8.4898901004494418E-2</v>
      </c>
      <c r="D183" s="9"/>
      <c r="E183" s="9" t="s">
        <v>41</v>
      </c>
      <c r="F183" s="9">
        <f>F182/SQRT(5)</f>
        <v>8.353860447845704E-2</v>
      </c>
      <c r="G183" s="9">
        <f>G182/SQRT(5)</f>
        <v>0.10959943068158448</v>
      </c>
      <c r="H183" s="9"/>
      <c r="I183" s="9" t="s">
        <v>41</v>
      </c>
      <c r="J183" s="9">
        <f>J182/SQRT(5)</f>
        <v>0.74093626653313638</v>
      </c>
      <c r="K183" s="9">
        <f>K182/SQRT(5)</f>
        <v>0.96194542382358861</v>
      </c>
      <c r="L183" s="9"/>
      <c r="M183" s="9" t="s">
        <v>41</v>
      </c>
      <c r="N183" s="9">
        <f>N182/SQRT(5)</f>
        <v>9.7934351985489082E-2</v>
      </c>
      <c r="O183" s="9">
        <f>O182/SQRT(5)</f>
        <v>0.12714656574764449</v>
      </c>
      <c r="P183" s="9"/>
      <c r="Q183" s="9"/>
      <c r="R183" s="9"/>
      <c r="S183" s="9"/>
      <c r="T183" s="44"/>
      <c r="U183" s="9"/>
      <c r="V183" s="9"/>
      <c r="Y183" s="9" t="s">
        <v>41</v>
      </c>
      <c r="Z183" s="9">
        <f>Z182/SQRT(5)</f>
        <v>0.11187266088101262</v>
      </c>
      <c r="AA183" s="9">
        <f>AA182/SQRT(5)</f>
        <v>0.1498619615881103</v>
      </c>
      <c r="AB183" s="9"/>
      <c r="AC183" s="9" t="s">
        <v>41</v>
      </c>
      <c r="AD183" s="9">
        <f>AD182/SQRT(5)</f>
        <v>8.353860447845704E-2</v>
      </c>
      <c r="AE183" s="9">
        <f>AE182/SQRT(5)</f>
        <v>0.10959943068158448</v>
      </c>
      <c r="AF183" s="9"/>
      <c r="AG183" s="9" t="s">
        <v>41</v>
      </c>
      <c r="AH183" s="9">
        <f>AH182/SQRT(5)</f>
        <v>4.6645419783407585</v>
      </c>
      <c r="AI183" s="9">
        <f>AI182/SQRT(5)</f>
        <v>2.2332623900564519</v>
      </c>
      <c r="AJ183" s="9"/>
      <c r="AK183" s="9" t="s">
        <v>41</v>
      </c>
      <c r="AL183" s="9">
        <f>AL182/SQRT(5)</f>
        <v>9.9802394446844814E-2</v>
      </c>
      <c r="AM183" s="9">
        <f>AM182/SQRT(5)</f>
        <v>4.7782812329839996E-2</v>
      </c>
      <c r="AN183" s="9"/>
      <c r="AO183" s="9"/>
      <c r="AP183" s="9"/>
      <c r="AQ183" s="9"/>
      <c r="AR183" s="44"/>
      <c r="AS183" s="9"/>
      <c r="AT183" s="9"/>
      <c r="AV183" s="44"/>
      <c r="AW183" s="9"/>
      <c r="AX183" s="9"/>
      <c r="AY183" s="9"/>
      <c r="AZ183" s="44"/>
      <c r="BA183" s="9"/>
      <c r="BB183" s="9"/>
      <c r="BC183" s="9"/>
      <c r="BD183" s="44"/>
      <c r="BE183" s="9"/>
      <c r="BF183" s="9"/>
      <c r="BG183" s="9"/>
      <c r="BH183" s="44"/>
      <c r="BI183" s="9"/>
      <c r="BJ183" s="9"/>
      <c r="BK183" s="9"/>
      <c r="BL183" s="9"/>
      <c r="BM183" s="9"/>
      <c r="BN183" s="9"/>
      <c r="BO183" s="9"/>
      <c r="BP183" s="9"/>
      <c r="BQ183" s="9"/>
      <c r="BR183" s="9"/>
    </row>
    <row r="184" spans="1:70" x14ac:dyDescent="0.2">
      <c r="A184" s="9"/>
      <c r="B184" s="9"/>
      <c r="C184" s="9">
        <f>TTEST(B176:B180,C176:C180,2,2)</f>
        <v>2.0388241251879463E-2</v>
      </c>
      <c r="D184" s="9"/>
      <c r="E184" s="9"/>
      <c r="F184" s="9"/>
      <c r="G184" s="9">
        <f>TTEST(F176:F180,G176:G180,2,2)</f>
        <v>0.7530590323618086</v>
      </c>
      <c r="H184" s="9"/>
      <c r="I184" s="9"/>
      <c r="J184" s="9"/>
      <c r="K184" s="9"/>
      <c r="L184" s="9"/>
      <c r="M184" s="9"/>
      <c r="N184" s="9"/>
      <c r="O184" s="9">
        <f>TTEST(N176:N180,O176:O180,2,2)</f>
        <v>4.8684158557137452E-2</v>
      </c>
      <c r="P184" s="9"/>
      <c r="Q184" s="9"/>
      <c r="R184" s="9"/>
      <c r="S184" s="9"/>
      <c r="T184" s="44"/>
      <c r="U184" s="9"/>
      <c r="V184" s="9"/>
      <c r="Y184" s="9"/>
      <c r="Z184" s="9"/>
      <c r="AA184" s="9">
        <f>TTEST(Z176:Z180,AA176:AA180,2,2)</f>
        <v>0.11163127841189104</v>
      </c>
      <c r="AB184" s="9"/>
      <c r="AC184" s="9"/>
      <c r="AD184" s="9"/>
      <c r="AE184" s="9">
        <f>TTEST(AD176:AD180,AE176:AE180,2,2)</f>
        <v>0.7530590323618086</v>
      </c>
      <c r="AF184" s="9"/>
      <c r="AG184" s="9"/>
      <c r="AH184" s="9"/>
      <c r="AI184" s="9"/>
      <c r="AJ184" s="9"/>
      <c r="AK184" s="9"/>
      <c r="AL184" s="9"/>
      <c r="AM184" s="9">
        <f>TTEST(AL176:AL180,AM176:AM180,2,2)</f>
        <v>0.12554302840463114</v>
      </c>
      <c r="AN184" s="9"/>
      <c r="AO184" s="9"/>
      <c r="AP184" s="9"/>
      <c r="AQ184" s="9"/>
      <c r="AR184" s="44"/>
      <c r="AS184" s="9"/>
      <c r="AT184" s="9"/>
      <c r="AV184" s="44"/>
      <c r="AW184" s="11" t="s">
        <v>137</v>
      </c>
      <c r="AX184" s="9"/>
      <c r="AY184" s="9"/>
      <c r="AZ184" s="44"/>
      <c r="BA184" s="11" t="s">
        <v>45</v>
      </c>
      <c r="BB184" s="9"/>
      <c r="BC184" s="9"/>
      <c r="BD184" s="44"/>
      <c r="BE184" s="9" t="s">
        <v>50</v>
      </c>
      <c r="BF184" s="9"/>
      <c r="BG184" s="9"/>
      <c r="BH184" s="9"/>
      <c r="BI184" s="9" t="s">
        <v>51</v>
      </c>
      <c r="BJ184" s="9"/>
      <c r="BK184" s="9"/>
      <c r="BL184" s="9"/>
      <c r="BM184" s="9"/>
      <c r="BN184" s="9"/>
      <c r="BO184" s="9"/>
      <c r="BP184" s="9"/>
      <c r="BQ184" s="9"/>
      <c r="BR184" s="9"/>
    </row>
    <row r="185" spans="1:70" x14ac:dyDescent="0.2">
      <c r="A185" s="9"/>
      <c r="B185" s="9"/>
      <c r="C185" s="9"/>
      <c r="D185" s="9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9"/>
      <c r="Q185" s="9"/>
      <c r="R185" s="9"/>
      <c r="S185" s="9"/>
      <c r="T185" s="44"/>
      <c r="U185" s="9"/>
      <c r="V185" s="9"/>
      <c r="Y185" s="9"/>
      <c r="Z185" s="9"/>
      <c r="AA185" s="9"/>
      <c r="AB185" s="9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9"/>
      <c r="AO185" s="9"/>
      <c r="AP185" s="9"/>
      <c r="AQ185" s="9"/>
      <c r="AR185" s="44"/>
      <c r="AS185" s="9"/>
      <c r="AT185" s="9"/>
      <c r="AV185" s="44"/>
      <c r="AW185" s="11" t="s">
        <v>257</v>
      </c>
      <c r="AX185" s="11" t="s">
        <v>90</v>
      </c>
      <c r="AY185" s="11"/>
      <c r="AZ185" s="44"/>
      <c r="BA185" s="11" t="s">
        <v>257</v>
      </c>
      <c r="BB185" s="11" t="s">
        <v>90</v>
      </c>
      <c r="BC185" s="11"/>
      <c r="BD185" s="44"/>
      <c r="BE185" s="11" t="s">
        <v>257</v>
      </c>
      <c r="BF185" s="11" t="s">
        <v>90</v>
      </c>
      <c r="BG185" s="9"/>
      <c r="BH185" s="44"/>
      <c r="BI185" s="11" t="s">
        <v>257</v>
      </c>
      <c r="BJ185" s="11" t="s">
        <v>90</v>
      </c>
      <c r="BK185" s="9"/>
      <c r="BL185" s="9"/>
      <c r="BM185" s="9"/>
      <c r="BN185" s="9"/>
      <c r="BO185" s="9"/>
      <c r="BP185" s="9"/>
      <c r="BQ185" s="9"/>
      <c r="BR185" s="9"/>
    </row>
    <row r="186" spans="1:70" x14ac:dyDescent="0.2">
      <c r="A186" s="9"/>
      <c r="B186" s="9"/>
      <c r="C186" s="9"/>
      <c r="D186" s="9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9"/>
      <c r="Q186" s="9"/>
      <c r="R186" s="9"/>
      <c r="S186" s="9"/>
      <c r="T186" s="44"/>
      <c r="U186" s="9"/>
      <c r="V186" s="9"/>
      <c r="Y186" s="9"/>
      <c r="Z186" s="9"/>
      <c r="AA186" s="9"/>
      <c r="AB186" s="9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9"/>
      <c r="AO186" s="9"/>
      <c r="AP186" s="9"/>
      <c r="AQ186" s="9"/>
      <c r="AR186" s="44"/>
      <c r="AS186" s="9"/>
      <c r="AT186" s="9"/>
      <c r="AV186" s="9">
        <v>1</v>
      </c>
      <c r="AW186" s="11">
        <v>25.104036331176758</v>
      </c>
      <c r="AX186" s="11">
        <v>24.849494934082031</v>
      </c>
      <c r="AY186" s="11"/>
      <c r="AZ186" s="9">
        <v>1</v>
      </c>
      <c r="BA186" s="11">
        <v>17.652019500732422</v>
      </c>
      <c r="BB186" s="11">
        <v>17.509834289550781</v>
      </c>
      <c r="BC186" s="11"/>
      <c r="BD186" s="9">
        <v>1</v>
      </c>
      <c r="BE186" s="9">
        <f>POWER(2,(BA186-AW186))*100</f>
        <v>0.57110952819289973</v>
      </c>
      <c r="BF186" s="9">
        <f>POWER(2,(BB186-AX186))*100</f>
        <v>0.61736497643384969</v>
      </c>
      <c r="BG186" s="9"/>
      <c r="BH186" s="9">
        <v>1</v>
      </c>
      <c r="BI186" s="9">
        <f>BE186/BE191</f>
        <v>0.70567521527381538</v>
      </c>
      <c r="BJ186" s="9">
        <f>BF186/BE191</f>
        <v>0.76282944188653301</v>
      </c>
      <c r="BK186" s="9"/>
      <c r="BL186" s="9"/>
      <c r="BM186" s="9"/>
      <c r="BN186" s="9"/>
      <c r="BO186" s="9"/>
      <c r="BP186" s="9"/>
      <c r="BQ186" s="9"/>
      <c r="BR186" s="9"/>
    </row>
    <row r="187" spans="1:70" x14ac:dyDescent="0.2">
      <c r="A187" s="9"/>
      <c r="B187" s="9"/>
      <c r="C187" s="9"/>
      <c r="D187" s="9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9"/>
      <c r="Q187" s="9"/>
      <c r="R187" s="9"/>
      <c r="S187" s="9"/>
      <c r="T187" s="44"/>
      <c r="U187" s="9"/>
      <c r="V187" s="9"/>
      <c r="Y187" s="9"/>
      <c r="Z187" s="9"/>
      <c r="AA187" s="9"/>
      <c r="AB187" s="9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9"/>
      <c r="AO187" s="9"/>
      <c r="AP187" s="9"/>
      <c r="AQ187" s="9"/>
      <c r="AR187" s="44"/>
      <c r="AS187" s="9"/>
      <c r="AT187" s="9"/>
      <c r="AV187" s="9">
        <v>2</v>
      </c>
      <c r="AW187" s="11">
        <v>24.763299942016602</v>
      </c>
      <c r="AX187" s="11">
        <v>24.910514831542969</v>
      </c>
      <c r="AY187" s="11"/>
      <c r="AZ187" s="9">
        <v>2</v>
      </c>
      <c r="BA187" s="11">
        <v>17.752862930297852</v>
      </c>
      <c r="BB187" s="11">
        <v>17.541793823242188</v>
      </c>
      <c r="BC187" s="11"/>
      <c r="BD187" s="9">
        <v>2</v>
      </c>
      <c r="BE187" s="9">
        <f>POWER(2,(BA187-AW187))*100</f>
        <v>0.77561853119457735</v>
      </c>
      <c r="BF187" s="9">
        <f>POWER(2,(BB187-AX187))*100</f>
        <v>0.60505373588649236</v>
      </c>
      <c r="BG187" s="9"/>
      <c r="BH187" s="9">
        <v>2</v>
      </c>
      <c r="BI187" s="9">
        <f>BE187/BE191</f>
        <v>0.95837093753796454</v>
      </c>
      <c r="BJ187" s="9">
        <f>BF187/BE191</f>
        <v>0.74761740830160262</v>
      </c>
      <c r="BK187" s="9"/>
      <c r="BL187" s="9"/>
      <c r="BM187" s="9"/>
      <c r="BN187" s="9"/>
      <c r="BO187" s="9"/>
      <c r="BP187" s="9"/>
      <c r="BQ187" s="9"/>
      <c r="BR187" s="9"/>
    </row>
    <row r="188" spans="1:70" x14ac:dyDescent="0.2">
      <c r="A188" s="9"/>
      <c r="B188" s="9"/>
      <c r="C188" s="9"/>
      <c r="D188" s="9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9"/>
      <c r="Q188" s="9"/>
      <c r="R188" s="9"/>
      <c r="S188" s="9"/>
      <c r="T188" s="44"/>
      <c r="U188" s="9"/>
      <c r="V188" s="9"/>
      <c r="Y188" s="9"/>
      <c r="Z188" s="9"/>
      <c r="AA188" s="9"/>
      <c r="AB188" s="9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9"/>
      <c r="AO188" s="9"/>
      <c r="AP188" s="9"/>
      <c r="AQ188" s="9"/>
      <c r="AR188" s="44"/>
      <c r="AS188" s="9"/>
      <c r="AT188" s="9"/>
      <c r="AV188" s="9">
        <v>3</v>
      </c>
      <c r="AW188" s="11">
        <v>24.446010589599609</v>
      </c>
      <c r="AX188" s="11">
        <v>24.234813690185547</v>
      </c>
      <c r="AY188" s="11"/>
      <c r="AZ188" s="9">
        <v>3</v>
      </c>
      <c r="BA188" s="11">
        <v>17.750381469726563</v>
      </c>
      <c r="BB188" s="11">
        <v>17.489887237548828</v>
      </c>
      <c r="BC188" s="11"/>
      <c r="BD188" s="9">
        <v>3</v>
      </c>
      <c r="BE188" s="9">
        <f>POWER(2,(BA188-AW188))*100</f>
        <v>0.96475001740161082</v>
      </c>
      <c r="BF188" s="9">
        <f>POWER(2,(BB188-AX188))*100</f>
        <v>0.93234107798536614</v>
      </c>
      <c r="BG188" s="9"/>
      <c r="BH188" s="9">
        <v>3</v>
      </c>
      <c r="BI188" s="9">
        <f>BE188/BE191</f>
        <v>1.1920658693429287</v>
      </c>
      <c r="BJ188" s="9">
        <f>BF188/BE191</f>
        <v>1.152020686815997</v>
      </c>
      <c r="BK188" s="9"/>
      <c r="BL188" s="9"/>
      <c r="BM188" s="9"/>
      <c r="BN188" s="9"/>
      <c r="BO188" s="9"/>
      <c r="BP188" s="9"/>
      <c r="BQ188" s="9"/>
      <c r="BR188" s="9"/>
    </row>
    <row r="189" spans="1:70" x14ac:dyDescent="0.2">
      <c r="A189" s="9"/>
      <c r="B189" s="9"/>
      <c r="C189" s="9"/>
      <c r="D189" s="9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9"/>
      <c r="Q189" s="9"/>
      <c r="R189" s="9"/>
      <c r="S189" s="9"/>
      <c r="T189" s="44"/>
      <c r="U189" s="9"/>
      <c r="V189" s="9"/>
      <c r="Y189" s="9"/>
      <c r="Z189" s="9"/>
      <c r="AA189" s="9"/>
      <c r="AB189" s="9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9"/>
      <c r="AO189" s="9"/>
      <c r="AP189" s="9"/>
      <c r="AQ189" s="9"/>
      <c r="AR189" s="44"/>
      <c r="AS189" s="9"/>
      <c r="AT189" s="9"/>
      <c r="AV189" s="9">
        <v>4</v>
      </c>
      <c r="AW189" s="11">
        <v>24.14698600769043</v>
      </c>
      <c r="AX189" s="11">
        <v>24.247833251953125</v>
      </c>
      <c r="AY189" s="11"/>
      <c r="AZ189" s="9">
        <v>4</v>
      </c>
      <c r="BA189" s="11">
        <v>17.340394973754883</v>
      </c>
      <c r="BB189" s="11">
        <v>17.571949005126953</v>
      </c>
      <c r="BC189" s="11"/>
      <c r="BD189" s="9">
        <v>4</v>
      </c>
      <c r="BE189" s="9">
        <f>POWER(2,(BA189-AW189))*100</f>
        <v>0.89333002419732066</v>
      </c>
      <c r="BF189" s="9">
        <f>POWER(2,(BB189-AX189))*100</f>
        <v>0.97804445258043438</v>
      </c>
      <c r="BG189" s="9"/>
      <c r="BH189" s="9">
        <v>4</v>
      </c>
      <c r="BI189" s="9">
        <f>BE189/BE191</f>
        <v>1.1038177897866919</v>
      </c>
      <c r="BJ189" s="9">
        <f>BF189/BE191</f>
        <v>1.2084927593590087</v>
      </c>
      <c r="BK189" s="9"/>
      <c r="BL189" s="9"/>
      <c r="BM189" s="9"/>
      <c r="BN189" s="9"/>
      <c r="BO189" s="9"/>
      <c r="BP189" s="9"/>
      <c r="BQ189" s="9"/>
      <c r="BR189" s="9"/>
    </row>
    <row r="190" spans="1:70" x14ac:dyDescent="0.2">
      <c r="A190" s="9"/>
      <c r="B190" s="11" t="s">
        <v>65</v>
      </c>
      <c r="C190" s="9"/>
      <c r="D190" s="9"/>
      <c r="E190" s="9"/>
      <c r="F190" s="11" t="s">
        <v>53</v>
      </c>
      <c r="G190" s="9"/>
      <c r="H190" s="9"/>
      <c r="I190" s="9"/>
      <c r="J190" s="9" t="s">
        <v>277</v>
      </c>
      <c r="K190" s="9"/>
      <c r="L190" s="9"/>
      <c r="M190" s="9"/>
      <c r="N190" s="9" t="s">
        <v>51</v>
      </c>
      <c r="O190" s="9"/>
      <c r="P190" s="9"/>
      <c r="Q190" s="9"/>
      <c r="R190" s="9"/>
      <c r="S190" s="9"/>
      <c r="T190" s="44"/>
      <c r="U190" s="9"/>
      <c r="V190" s="9"/>
      <c r="Y190" s="9"/>
      <c r="Z190" s="11" t="s">
        <v>85</v>
      </c>
      <c r="AA190" s="9"/>
      <c r="AB190" s="9"/>
      <c r="AC190" s="9"/>
      <c r="AD190" s="11" t="s">
        <v>53</v>
      </c>
      <c r="AE190" s="9"/>
      <c r="AF190" s="9"/>
      <c r="AG190" s="9"/>
      <c r="AH190" s="9" t="s">
        <v>277</v>
      </c>
      <c r="AI190" s="9"/>
      <c r="AJ190" s="9"/>
      <c r="AK190" s="9"/>
      <c r="AL190" s="9" t="s">
        <v>51</v>
      </c>
      <c r="AM190" s="9"/>
      <c r="AN190" s="9"/>
      <c r="AO190" s="9"/>
      <c r="AP190" s="9"/>
      <c r="AQ190" s="9"/>
      <c r="AR190" s="44"/>
      <c r="AS190" s="9"/>
      <c r="AT190" s="9"/>
      <c r="AV190" s="9">
        <v>5</v>
      </c>
      <c r="AW190" s="11">
        <v>24.307197570800781</v>
      </c>
      <c r="AX190" s="11">
        <v>24.585271835327148</v>
      </c>
      <c r="AY190" s="11"/>
      <c r="AZ190" s="9">
        <v>5</v>
      </c>
      <c r="BA190" s="11">
        <v>17.414785385131836</v>
      </c>
      <c r="BB190" s="11">
        <v>17.485939025878906</v>
      </c>
      <c r="BC190" s="9"/>
      <c r="BD190" s="9">
        <v>5</v>
      </c>
      <c r="BE190" s="9">
        <f>POWER(2,(BA190-AW190))*100</f>
        <v>0.84173849602917683</v>
      </c>
      <c r="BF190" s="9">
        <f>POWER(2,(BB190-AX190))*100</f>
        <v>0.72926920541381068</v>
      </c>
      <c r="BG190" s="9"/>
      <c r="BH190" s="9">
        <v>5</v>
      </c>
      <c r="BI190" s="9">
        <f>BE190/BE191</f>
        <v>1.040070188058599</v>
      </c>
      <c r="BJ190" s="9">
        <f>BF190/BE191</f>
        <v>0.90110071381812618</v>
      </c>
      <c r="BK190" s="9"/>
      <c r="BL190" s="9"/>
      <c r="BM190" s="9"/>
      <c r="BN190" s="9"/>
      <c r="BO190" s="9"/>
      <c r="BP190" s="9"/>
      <c r="BQ190" s="9"/>
      <c r="BR190" s="9"/>
    </row>
    <row r="191" spans="1:70" x14ac:dyDescent="0.2">
      <c r="A191" s="9"/>
      <c r="B191" s="11" t="s">
        <v>257</v>
      </c>
      <c r="C191" s="11" t="s">
        <v>90</v>
      </c>
      <c r="D191" s="11"/>
      <c r="E191" s="9"/>
      <c r="F191" s="11" t="s">
        <v>257</v>
      </c>
      <c r="G191" s="11" t="s">
        <v>90</v>
      </c>
      <c r="H191" s="11"/>
      <c r="I191" s="9"/>
      <c r="J191" s="11" t="s">
        <v>257</v>
      </c>
      <c r="K191" s="11" t="s">
        <v>90</v>
      </c>
      <c r="L191" s="9"/>
      <c r="M191" s="9"/>
      <c r="N191" s="11" t="s">
        <v>257</v>
      </c>
      <c r="O191" s="11" t="s">
        <v>90</v>
      </c>
      <c r="P191" s="9"/>
      <c r="Q191" s="9"/>
      <c r="R191" s="9"/>
      <c r="S191" s="9"/>
      <c r="T191" s="44"/>
      <c r="U191" s="9"/>
      <c r="V191" s="9"/>
      <c r="Y191" s="9"/>
      <c r="Z191" s="11" t="s">
        <v>257</v>
      </c>
      <c r="AA191" s="11" t="s">
        <v>90</v>
      </c>
      <c r="AB191" s="11"/>
      <c r="AC191" s="9"/>
      <c r="AD191" s="11" t="s">
        <v>257</v>
      </c>
      <c r="AE191" s="11" t="s">
        <v>90</v>
      </c>
      <c r="AF191" s="11"/>
      <c r="AG191" s="9"/>
      <c r="AH191" s="11" t="s">
        <v>257</v>
      </c>
      <c r="AI191" s="11" t="s">
        <v>90</v>
      </c>
      <c r="AJ191" s="9"/>
      <c r="AK191" s="9"/>
      <c r="AL191" s="11" t="s">
        <v>257</v>
      </c>
      <c r="AM191" s="11" t="s">
        <v>90</v>
      </c>
      <c r="AN191" s="9"/>
      <c r="AO191" s="9"/>
      <c r="AP191" s="9"/>
      <c r="AQ191" s="9"/>
      <c r="AR191" s="44"/>
      <c r="AS191" s="9"/>
      <c r="AT191" s="9"/>
      <c r="AV191" s="9" t="s">
        <v>39</v>
      </c>
      <c r="AW191" s="9">
        <f>AVERAGE(AW186:AW190)</f>
        <v>24.553506088256835</v>
      </c>
      <c r="AX191" s="9">
        <f>AVERAGE(AX186:AX190)</f>
        <v>24.565585708618165</v>
      </c>
      <c r="AY191" s="9"/>
      <c r="AZ191" s="9" t="s">
        <v>39</v>
      </c>
      <c r="BA191" s="9">
        <f>AVERAGE(BA186:BA190)</f>
        <v>17.58208885192871</v>
      </c>
      <c r="BB191" s="9">
        <f>AVERAGE(BB186:BB190)</f>
        <v>17.51988067626953</v>
      </c>
      <c r="BC191" s="9"/>
      <c r="BD191" s="9" t="s">
        <v>39</v>
      </c>
      <c r="BE191" s="9">
        <f>AVERAGE(BE186:BE190)</f>
        <v>0.80930931940311712</v>
      </c>
      <c r="BF191" s="9">
        <f>AVERAGE(BF186:BF190)</f>
        <v>0.77241468965999061</v>
      </c>
      <c r="BG191" s="9"/>
      <c r="BH191" s="9" t="s">
        <v>39</v>
      </c>
      <c r="BI191" s="9">
        <f>AVERAGE(BI186:BI190)</f>
        <v>1</v>
      </c>
      <c r="BJ191" s="9">
        <f>AVERAGE(BJ186:BJ190)</f>
        <v>0.95441220203625343</v>
      </c>
      <c r="BK191" s="9"/>
      <c r="BL191" s="9"/>
      <c r="BM191" s="9"/>
      <c r="BN191" s="9"/>
      <c r="BO191" s="9"/>
      <c r="BP191" s="9"/>
      <c r="BQ191" s="9"/>
      <c r="BR191" s="9"/>
    </row>
    <row r="192" spans="1:70" x14ac:dyDescent="0.2">
      <c r="A192" s="9">
        <v>1</v>
      </c>
      <c r="B192" s="58">
        <v>24.185522079467773</v>
      </c>
      <c r="C192" s="58">
        <v>23.865930557250977</v>
      </c>
      <c r="D192" s="11"/>
      <c r="E192" s="9">
        <v>1</v>
      </c>
      <c r="F192" s="58">
        <v>21.284648895263672</v>
      </c>
      <c r="G192" s="58">
        <v>21.53422737121582</v>
      </c>
      <c r="H192" s="11"/>
      <c r="I192" s="9">
        <v>1</v>
      </c>
      <c r="J192" s="9">
        <f>POWER(2,(F192-B192))*100</f>
        <v>13.389062163662288</v>
      </c>
      <c r="K192" s="9">
        <f>POWER(2,(G192-C192))*100</f>
        <v>19.864946511942875</v>
      </c>
      <c r="L192" s="9"/>
      <c r="M192" s="9">
        <v>1</v>
      </c>
      <c r="N192" s="9">
        <f>J192/J197</f>
        <v>0.72650799015461509</v>
      </c>
      <c r="O192" s="9">
        <f>K192/J197</f>
        <v>1.0778979280631689</v>
      </c>
      <c r="P192" s="9"/>
      <c r="Q192" s="9"/>
      <c r="R192" s="9"/>
      <c r="S192" s="9"/>
      <c r="T192" s="44"/>
      <c r="U192" s="9"/>
      <c r="V192" s="9"/>
      <c r="Y192" s="9">
        <v>1</v>
      </c>
      <c r="Z192" s="58">
        <v>24.583410263061523</v>
      </c>
      <c r="AA192" s="58">
        <v>24.715385437011719</v>
      </c>
      <c r="AB192" s="11"/>
      <c r="AC192" s="9">
        <v>1</v>
      </c>
      <c r="AD192" s="58">
        <v>21.284648895263672</v>
      </c>
      <c r="AE192" s="58">
        <v>21.53422737121582</v>
      </c>
      <c r="AF192" s="11"/>
      <c r="AG192" s="9">
        <v>1</v>
      </c>
      <c r="AH192" s="9">
        <f>POWER(2,(AD192-Z192))*100</f>
        <v>10.161875733598578</v>
      </c>
      <c r="AI192" s="9">
        <f>POWER(2,(AE192-AA192))*100</f>
        <v>11.024934075473416</v>
      </c>
      <c r="AJ192" s="9"/>
      <c r="AK192" s="9">
        <v>1</v>
      </c>
      <c r="AL192" s="9">
        <f>AH192/AH197</f>
        <v>0.84010861171584139</v>
      </c>
      <c r="AM192" s="9">
        <f>AI192/AH197</f>
        <v>0.91145988233066944</v>
      </c>
      <c r="AN192" s="9"/>
      <c r="AO192" s="9"/>
      <c r="AP192" s="9"/>
      <c r="AQ192" s="9"/>
      <c r="AR192" s="44"/>
      <c r="AS192" s="9"/>
      <c r="AT192" s="9"/>
      <c r="AV192" s="9" t="s">
        <v>40</v>
      </c>
      <c r="AW192" s="9">
        <f>STDEVP(AW186:AW190)</f>
        <v>0.34192945276811854</v>
      </c>
      <c r="AX192" s="9">
        <f>STDEVP(AX186:AX190)</f>
        <v>0.28647682057179613</v>
      </c>
      <c r="AY192" s="9"/>
      <c r="AZ192" s="9" t="s">
        <v>40</v>
      </c>
      <c r="BA192" s="9">
        <f>STDEVP(BA186:BA190)</f>
        <v>0.17250093764333541</v>
      </c>
      <c r="BB192" s="9">
        <f>STDEVP(BB186:BB190)</f>
        <v>3.2692105358586278E-2</v>
      </c>
      <c r="BC192" s="9"/>
      <c r="BD192" s="9" t="s">
        <v>40</v>
      </c>
      <c r="BE192" s="9">
        <f>STDEVP(BE186:BE190)</f>
        <v>0.1342737134868334</v>
      </c>
      <c r="BF192" s="9">
        <f>STDEVP(BF186:BF190)</f>
        <v>0.1560587609279514</v>
      </c>
      <c r="BG192" s="9"/>
      <c r="BH192" s="9" t="s">
        <v>40</v>
      </c>
      <c r="BI192" s="9">
        <f>STDEVP(BI186:BI190)</f>
        <v>0.16591148806473996</v>
      </c>
      <c r="BJ192" s="9">
        <f>STDEVP(BJ186:BJ190)</f>
        <v>0.19282956119058201</v>
      </c>
      <c r="BK192" s="9"/>
      <c r="BL192" s="9"/>
      <c r="BM192" s="9"/>
      <c r="BN192" s="9"/>
      <c r="BO192" s="9"/>
      <c r="BP192" s="9"/>
      <c r="BQ192" s="9"/>
      <c r="BR192" s="9"/>
    </row>
    <row r="193" spans="1:70" x14ac:dyDescent="0.2">
      <c r="A193" s="9">
        <v>2</v>
      </c>
      <c r="B193" s="58">
        <v>24.040870666503906</v>
      </c>
      <c r="C193" s="58">
        <v>24.078304290771484</v>
      </c>
      <c r="D193" s="11"/>
      <c r="E193" s="9">
        <v>2</v>
      </c>
      <c r="F193" s="58">
        <v>21.666818618774414</v>
      </c>
      <c r="G193" s="58">
        <v>21.662893295288086</v>
      </c>
      <c r="H193" s="11"/>
      <c r="I193" s="9">
        <v>2</v>
      </c>
      <c r="J193" s="9">
        <f t="shared" ref="J193:K196" si="30">POWER(2,(F193-B193))*100</f>
        <v>19.290306244378968</v>
      </c>
      <c r="K193" s="9">
        <f t="shared" si="30"/>
        <v>18.745146481264289</v>
      </c>
      <c r="L193" s="9"/>
      <c r="M193" s="9">
        <v>2</v>
      </c>
      <c r="N193" s="9">
        <f>J193/J197</f>
        <v>1.0467171970495508</v>
      </c>
      <c r="O193" s="9">
        <f>K193/J197</f>
        <v>1.0171361166891564</v>
      </c>
      <c r="P193" s="9"/>
      <c r="Q193" s="9"/>
      <c r="R193" s="9"/>
      <c r="S193" s="9"/>
      <c r="T193" s="44"/>
      <c r="U193" s="9"/>
      <c r="V193" s="9"/>
      <c r="Y193" s="9">
        <v>2</v>
      </c>
      <c r="Z193" s="58">
        <v>24.684350967407227</v>
      </c>
      <c r="AA193" s="58">
        <v>24.78656005859375</v>
      </c>
      <c r="AB193" s="11"/>
      <c r="AC193" s="9">
        <v>2</v>
      </c>
      <c r="AD193" s="58">
        <v>21.666818618774414</v>
      </c>
      <c r="AE193" s="58">
        <v>21.662893295288086</v>
      </c>
      <c r="AF193" s="11"/>
      <c r="AG193" s="9">
        <v>2</v>
      </c>
      <c r="AH193" s="9">
        <f t="shared" ref="AH193:AI196" si="31">POWER(2,(AD193-Z193))*100</f>
        <v>12.349013067090668</v>
      </c>
      <c r="AI193" s="9">
        <f t="shared" si="31"/>
        <v>11.473148314459838</v>
      </c>
      <c r="AJ193" s="9"/>
      <c r="AK193" s="9">
        <v>2</v>
      </c>
      <c r="AL193" s="9">
        <f>AH193/AH197</f>
        <v>1.0209249252628332</v>
      </c>
      <c r="AM193" s="9">
        <f>AI193/AH197</f>
        <v>0.94851491546999034</v>
      </c>
      <c r="AN193" s="9"/>
      <c r="AO193" s="9"/>
      <c r="AP193" s="9"/>
      <c r="AQ193" s="9"/>
      <c r="AR193" s="44"/>
      <c r="AS193" s="9"/>
      <c r="AT193" s="9"/>
      <c r="AV193" s="9" t="s">
        <v>41</v>
      </c>
      <c r="AW193" s="9">
        <f>AW192/SQRT(5)</f>
        <v>0.15291549997976334</v>
      </c>
      <c r="AX193" s="9">
        <f>AX192/SQRT(5)</f>
        <v>0.12811632895530925</v>
      </c>
      <c r="AY193" s="9"/>
      <c r="AZ193" s="9" t="s">
        <v>41</v>
      </c>
      <c r="BA193" s="9">
        <f>BA192/SQRT(5)</f>
        <v>7.7144764550590064E-2</v>
      </c>
      <c r="BB193" s="9">
        <f>BB192/SQRT(5)</f>
        <v>1.462035398187681E-2</v>
      </c>
      <c r="BC193" s="9"/>
      <c r="BD193" s="9" t="s">
        <v>41</v>
      </c>
      <c r="BE193" s="9">
        <f>BE192/SQRT(5)</f>
        <v>6.0049030189577954E-2</v>
      </c>
      <c r="BF193" s="9">
        <f>BF192/SQRT(5)</f>
        <v>6.97915995838575E-2</v>
      </c>
      <c r="BG193" s="9"/>
      <c r="BH193" s="9" t="s">
        <v>41</v>
      </c>
      <c r="BI193" s="9">
        <f>BI192/SQRT(5)</f>
        <v>7.4197873112180707E-2</v>
      </c>
      <c r="BJ193" s="9">
        <f>BJ192/SQRT(5)</f>
        <v>8.6236001378719326E-2</v>
      </c>
      <c r="BK193" s="9"/>
      <c r="BL193" s="9"/>
      <c r="BM193" s="9"/>
      <c r="BN193" s="9"/>
      <c r="BO193" s="9"/>
      <c r="BP193" s="9"/>
      <c r="BQ193" s="9"/>
      <c r="BR193" s="9"/>
    </row>
    <row r="194" spans="1:70" x14ac:dyDescent="0.2">
      <c r="A194" s="9">
        <v>3</v>
      </c>
      <c r="B194" s="58">
        <v>24.155677795410156</v>
      </c>
      <c r="C194" s="58">
        <v>23.643880844116211</v>
      </c>
      <c r="D194" s="11"/>
      <c r="E194" s="9">
        <v>3</v>
      </c>
      <c r="F194" s="58">
        <v>21.74467658996582</v>
      </c>
      <c r="G194" s="58">
        <v>21.667667388916016</v>
      </c>
      <c r="H194" s="11"/>
      <c r="I194" s="9">
        <v>3</v>
      </c>
      <c r="J194" s="9">
        <f t="shared" si="30"/>
        <v>18.802531181890654</v>
      </c>
      <c r="K194" s="9">
        <f t="shared" si="30"/>
        <v>25.415606165972715</v>
      </c>
      <c r="L194" s="9"/>
      <c r="M194" s="9">
        <v>3</v>
      </c>
      <c r="N194" s="9">
        <f>J194/J197</f>
        <v>1.0202498854511561</v>
      </c>
      <c r="O194" s="9">
        <f>K194/J197</f>
        <v>1.3790839663374508</v>
      </c>
      <c r="P194" s="9"/>
      <c r="Q194" s="9"/>
      <c r="R194" s="9"/>
      <c r="S194" s="9"/>
      <c r="T194" s="44"/>
      <c r="U194" s="9"/>
      <c r="V194" s="9"/>
      <c r="Y194" s="9">
        <v>3</v>
      </c>
      <c r="Z194" s="58">
        <v>24.826465606689453</v>
      </c>
      <c r="AA194" s="58">
        <v>24.770437240600586</v>
      </c>
      <c r="AB194" s="11"/>
      <c r="AC194" s="9">
        <v>3</v>
      </c>
      <c r="AD194" s="58">
        <v>21.74467658996582</v>
      </c>
      <c r="AE194" s="58">
        <v>21.667667388916016</v>
      </c>
      <c r="AF194" s="11"/>
      <c r="AG194" s="9">
        <v>3</v>
      </c>
      <c r="AH194" s="9">
        <f t="shared" si="31"/>
        <v>11.811065165432776</v>
      </c>
      <c r="AI194" s="9">
        <f t="shared" si="31"/>
        <v>11.640542076518013</v>
      </c>
      <c r="AJ194" s="9"/>
      <c r="AK194" s="9">
        <v>3</v>
      </c>
      <c r="AL194" s="9">
        <f>AH194/AH197</f>
        <v>0.97645137759456035</v>
      </c>
      <c r="AM194" s="9">
        <f>AI194/AH197</f>
        <v>0.96235379175024427</v>
      </c>
      <c r="AN194" s="9"/>
      <c r="AO194" s="9"/>
      <c r="AP194" s="9"/>
      <c r="AQ194" s="9"/>
      <c r="AR194" s="44"/>
      <c r="AS194" s="9"/>
      <c r="AT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>
        <f>TTEST(BI186:BI190,BJ186:BJ190,2,2)</f>
        <v>0.72930237458817504</v>
      </c>
      <c r="BK194" s="9"/>
      <c r="BL194" s="9"/>
      <c r="BM194" s="9"/>
      <c r="BN194" s="9"/>
      <c r="BO194" s="9"/>
      <c r="BP194" s="9"/>
      <c r="BQ194" s="9"/>
      <c r="BR194" s="9"/>
    </row>
    <row r="195" spans="1:70" x14ac:dyDescent="0.2">
      <c r="A195" s="9">
        <v>4</v>
      </c>
      <c r="B195" s="58">
        <v>24.183502197265625</v>
      </c>
      <c r="C195" s="58">
        <v>24.410194396972656</v>
      </c>
      <c r="D195" s="11"/>
      <c r="E195" s="9">
        <v>4</v>
      </c>
      <c r="F195" s="58">
        <v>21.739170074462891</v>
      </c>
      <c r="G195" s="58">
        <v>22.162805557250977</v>
      </c>
      <c r="H195" s="11"/>
      <c r="I195" s="9">
        <v>4</v>
      </c>
      <c r="J195" s="9">
        <f t="shared" si="30"/>
        <v>18.373111544248669</v>
      </c>
      <c r="K195" s="9">
        <f t="shared" si="30"/>
        <v>21.060493681823864</v>
      </c>
      <c r="L195" s="9"/>
      <c r="M195" s="9">
        <v>4</v>
      </c>
      <c r="N195" s="9">
        <f>J195/J197</f>
        <v>0.99694901537805258</v>
      </c>
      <c r="O195" s="9">
        <f>K195/J197</f>
        <v>1.1427698780853723</v>
      </c>
      <c r="P195" s="9"/>
      <c r="Q195" s="9"/>
      <c r="R195" s="9"/>
      <c r="S195" s="9"/>
      <c r="T195" s="44"/>
      <c r="U195" s="9"/>
      <c r="V195" s="9"/>
      <c r="Y195" s="9">
        <v>4</v>
      </c>
      <c r="Z195" s="58">
        <v>24.802698135375977</v>
      </c>
      <c r="AA195" s="58">
        <v>25.010198593139648</v>
      </c>
      <c r="AB195" s="11"/>
      <c r="AC195" s="9">
        <v>4</v>
      </c>
      <c r="AD195" s="58">
        <v>21.739170074462891</v>
      </c>
      <c r="AE195" s="58">
        <v>22.162805557250977</v>
      </c>
      <c r="AF195" s="11"/>
      <c r="AG195" s="9">
        <v>4</v>
      </c>
      <c r="AH195" s="9">
        <f t="shared" si="31"/>
        <v>11.96151422559805</v>
      </c>
      <c r="AI195" s="9">
        <f t="shared" si="31"/>
        <v>13.894703595318372</v>
      </c>
      <c r="AJ195" s="9"/>
      <c r="AK195" s="9">
        <v>4</v>
      </c>
      <c r="AL195" s="9">
        <f>AH195/AH197</f>
        <v>0.9888893914399276</v>
      </c>
      <c r="AM195" s="9">
        <f>AI195/AH197</f>
        <v>1.1487111684579026</v>
      </c>
      <c r="AN195" s="9"/>
      <c r="AO195" s="9"/>
      <c r="AP195" s="9"/>
      <c r="AQ195" s="9"/>
      <c r="AR195" s="44"/>
      <c r="AS195" s="9"/>
      <c r="AT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</row>
    <row r="196" spans="1:70" x14ac:dyDescent="0.2">
      <c r="A196" s="9">
        <v>5</v>
      </c>
      <c r="B196" s="58">
        <v>23.9697265625</v>
      </c>
      <c r="C196" s="58">
        <v>23.833253860473633</v>
      </c>
      <c r="D196" s="11"/>
      <c r="E196" s="9">
        <v>5</v>
      </c>
      <c r="F196" s="58">
        <v>21.804304122924805</v>
      </c>
      <c r="G196" s="58">
        <v>21.46287727355957</v>
      </c>
      <c r="H196" s="11"/>
      <c r="I196" s="9">
        <v>5</v>
      </c>
      <c r="J196" s="9">
        <f t="shared" si="30"/>
        <v>22.291684739135505</v>
      </c>
      <c r="K196" s="9">
        <f t="shared" si="30"/>
        <v>19.339513564080981</v>
      </c>
      <c r="L196" s="9"/>
      <c r="M196" s="9">
        <v>5</v>
      </c>
      <c r="N196" s="9">
        <f>J196/J197</f>
        <v>1.2095759119666245</v>
      </c>
      <c r="O196" s="9">
        <f>K196/J197</f>
        <v>1.0493872504484087</v>
      </c>
      <c r="P196" s="9"/>
      <c r="Q196" s="9"/>
      <c r="R196" s="9"/>
      <c r="S196" s="9"/>
      <c r="T196" s="44"/>
      <c r="U196" s="9"/>
      <c r="V196" s="9"/>
      <c r="Y196" s="9">
        <v>5</v>
      </c>
      <c r="Z196" s="58">
        <v>24.62074089050293</v>
      </c>
      <c r="AA196" s="58">
        <v>24.775382995605469</v>
      </c>
      <c r="AB196" s="11"/>
      <c r="AC196" s="9">
        <v>5</v>
      </c>
      <c r="AD196" s="58">
        <v>21.804304122924805</v>
      </c>
      <c r="AE196" s="58">
        <v>21.46287727355957</v>
      </c>
      <c r="AF196" s="11"/>
      <c r="AG196" s="9">
        <v>5</v>
      </c>
      <c r="AH196" s="9">
        <f t="shared" si="31"/>
        <v>14.196067381923902</v>
      </c>
      <c r="AI196" s="9">
        <f t="shared" si="31"/>
        <v>10.065524652518672</v>
      </c>
      <c r="AJ196" s="9"/>
      <c r="AK196" s="9">
        <v>5</v>
      </c>
      <c r="AL196" s="9">
        <f>AH196/AH197</f>
        <v>1.173625693986837</v>
      </c>
      <c r="AM196" s="9">
        <f>AI196/AH197</f>
        <v>0.83214301805130497</v>
      </c>
      <c r="AN196" s="9"/>
      <c r="AO196" s="9"/>
      <c r="AP196" s="9"/>
      <c r="AQ196" s="9"/>
      <c r="AR196" s="44"/>
      <c r="AS196" s="9"/>
      <c r="AT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</row>
    <row r="197" spans="1:70" x14ac:dyDescent="0.4">
      <c r="A197" s="9" t="s">
        <v>39</v>
      </c>
      <c r="B197" s="9">
        <f>AVERAGE(B192:B196)</f>
        <v>24.107059860229491</v>
      </c>
      <c r="C197" s="9">
        <f>AVERAGE(C192:C196)</f>
        <v>23.966312789916991</v>
      </c>
      <c r="D197" s="9"/>
      <c r="E197" s="9" t="s">
        <v>39</v>
      </c>
      <c r="F197" s="9">
        <f>AVERAGE(F192:F196)</f>
        <v>21.64792366027832</v>
      </c>
      <c r="G197" s="9">
        <f>AVERAGE(G192:G196)</f>
        <v>21.698094177246094</v>
      </c>
      <c r="H197" s="9"/>
      <c r="I197" s="9" t="s">
        <v>39</v>
      </c>
      <c r="J197" s="9">
        <f>AVERAGE(J192:J196)</f>
        <v>18.42933917466322</v>
      </c>
      <c r="K197" s="9">
        <f>AVERAGE(K192:K196)</f>
        <v>20.885141281016946</v>
      </c>
      <c r="L197" s="9"/>
      <c r="M197" s="9" t="s">
        <v>39</v>
      </c>
      <c r="N197" s="9">
        <f>AVERAGE(N192:N196)</f>
        <v>0.99999999999999978</v>
      </c>
      <c r="O197" s="9">
        <f>AVERAGE(O192:O196)</f>
        <v>1.1332550279247113</v>
      </c>
      <c r="P197" s="9"/>
      <c r="Q197" s="9"/>
      <c r="R197" s="9"/>
      <c r="S197" s="9"/>
      <c r="T197" s="44"/>
      <c r="U197" s="9"/>
      <c r="V197" s="9"/>
      <c r="Y197" s="9" t="s">
        <v>39</v>
      </c>
      <c r="Z197" s="9">
        <f>AVERAGE(Z192:Z196)</f>
        <v>24.703533172607422</v>
      </c>
      <c r="AA197" s="9">
        <f>AVERAGE(AA192:AA196)</f>
        <v>24.811592864990235</v>
      </c>
      <c r="AB197" s="9"/>
      <c r="AC197" s="9" t="s">
        <v>39</v>
      </c>
      <c r="AD197" s="9">
        <f>AVERAGE(AD192:AD196)</f>
        <v>21.64792366027832</v>
      </c>
      <c r="AE197" s="9">
        <f>AVERAGE(AE192:AE196)</f>
        <v>21.698094177246094</v>
      </c>
      <c r="AF197" s="9"/>
      <c r="AG197" s="9" t="s">
        <v>39</v>
      </c>
      <c r="AH197" s="9">
        <f>AVERAGE(AH192:AH196)</f>
        <v>12.095907114728796</v>
      </c>
      <c r="AI197" s="9">
        <f>AVERAGE(AI192:AI196)</f>
        <v>11.619770542857662</v>
      </c>
      <c r="AJ197" s="9"/>
      <c r="AK197" s="9" t="s">
        <v>39</v>
      </c>
      <c r="AL197" s="9">
        <f>AVERAGE(AL192:AL196)</f>
        <v>0.99999999999999978</v>
      </c>
      <c r="AM197" s="9">
        <f>AVERAGE(AM192:AM196)</f>
        <v>0.96063655521202218</v>
      </c>
      <c r="AN197" s="9"/>
      <c r="AO197" s="9"/>
      <c r="AP197" s="9"/>
      <c r="AQ197" s="9"/>
      <c r="AR197" s="44"/>
      <c r="AS197" s="9"/>
      <c r="AT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</row>
    <row r="198" spans="1:70" x14ac:dyDescent="0.2">
      <c r="A198" s="9" t="s">
        <v>40</v>
      </c>
      <c r="B198" s="9">
        <f>STDEVP(B192:B196)</f>
        <v>8.6723582019971449E-2</v>
      </c>
      <c r="C198" s="9">
        <f>STDEVP(C192:C196)</f>
        <v>0.26127250462245949</v>
      </c>
      <c r="D198" s="9"/>
      <c r="E198" s="9" t="s">
        <v>40</v>
      </c>
      <c r="F198" s="9">
        <f>STDEVP(F192:F196)</f>
        <v>0.18679799835929831</v>
      </c>
      <c r="G198" s="9">
        <f>STDEVP(G192:G196)</f>
        <v>0.24507177729929902</v>
      </c>
      <c r="H198" s="9"/>
      <c r="I198" s="9" t="s">
        <v>40</v>
      </c>
      <c r="J198" s="9">
        <f>STDEVP(J192:J196)</f>
        <v>2.8707421940271263</v>
      </c>
      <c r="K198" s="9">
        <f>STDEVP(K192:K196)</f>
        <v>2.3901966733915865</v>
      </c>
      <c r="L198" s="9"/>
      <c r="M198" s="9" t="s">
        <v>40</v>
      </c>
      <c r="N198" s="9">
        <f>STDEVP(N192:N196)</f>
        <v>0.15577021871591792</v>
      </c>
      <c r="O198" s="9">
        <f>STDEVP(O192:O196)</f>
        <v>0.12969519149539865</v>
      </c>
      <c r="P198" s="9"/>
      <c r="Q198" s="9"/>
      <c r="R198" s="9"/>
      <c r="S198" s="9"/>
      <c r="T198" s="44"/>
      <c r="U198" s="9"/>
      <c r="V198" s="9"/>
      <c r="Y198" s="9" t="s">
        <v>40</v>
      </c>
      <c r="Z198" s="9">
        <f>STDEVP(Z192:Z196)</f>
        <v>9.6538184735788471E-2</v>
      </c>
      <c r="AA198" s="9">
        <f>STDEVP(AA192:AA196)</f>
        <v>0.10230511806146134</v>
      </c>
      <c r="AB198" s="9"/>
      <c r="AC198" s="9" t="s">
        <v>40</v>
      </c>
      <c r="AD198" s="9">
        <f>STDEVP(AD192:AD196)</f>
        <v>0.18679799835929831</v>
      </c>
      <c r="AE198" s="9">
        <f>STDEVP(AE192:AE196)</f>
        <v>0.24507177729929902</v>
      </c>
      <c r="AF198" s="9"/>
      <c r="AG198" s="9" t="s">
        <v>40</v>
      </c>
      <c r="AH198" s="9">
        <f>STDEVP(AH192:AH196)</f>
        <v>1.2895277848072901</v>
      </c>
      <c r="AI198" s="9">
        <f>STDEVP(AI192:AI196)</f>
        <v>1.2622805265245167</v>
      </c>
      <c r="AJ198" s="9"/>
      <c r="AK198" s="9" t="s">
        <v>40</v>
      </c>
      <c r="AL198" s="9">
        <f>STDEVP(AL192:AL196)</f>
        <v>0.10660860509065039</v>
      </c>
      <c r="AM198" s="9">
        <f>STDEVP(AM192:AM196)</f>
        <v>0.10435600360947658</v>
      </c>
      <c r="AN198" s="9"/>
      <c r="AO198" s="9"/>
      <c r="AP198" s="9"/>
      <c r="AQ198" s="9"/>
      <c r="AR198" s="44"/>
      <c r="AS198" s="9"/>
      <c r="AT198" s="9"/>
      <c r="AV198" s="9"/>
      <c r="AW198" s="11" t="s">
        <v>291</v>
      </c>
      <c r="AX198" s="9"/>
      <c r="AY198" s="9"/>
      <c r="AZ198" s="9"/>
      <c r="BA198" s="11" t="s">
        <v>45</v>
      </c>
      <c r="BB198" s="9"/>
      <c r="BC198" s="9"/>
      <c r="BD198" s="9"/>
      <c r="BE198" s="9" t="s">
        <v>50</v>
      </c>
      <c r="BF198" s="9"/>
      <c r="BG198" s="9"/>
      <c r="BH198" s="9"/>
      <c r="BI198" s="9" t="s">
        <v>51</v>
      </c>
      <c r="BJ198" s="9"/>
      <c r="BK198" s="9"/>
      <c r="BL198" s="9"/>
      <c r="BM198" s="9"/>
      <c r="BN198" s="9"/>
      <c r="BO198" s="9"/>
      <c r="BP198" s="9"/>
      <c r="BQ198" s="9"/>
      <c r="BR198" s="9"/>
    </row>
    <row r="199" spans="1:70" x14ac:dyDescent="0.2">
      <c r="A199" s="9" t="s">
        <v>41</v>
      </c>
      <c r="B199" s="9">
        <f>B198/SQRT(5)</f>
        <v>3.8783964929786932E-2</v>
      </c>
      <c r="C199" s="9">
        <f>C198/SQRT(5)</f>
        <v>0.11684461619748948</v>
      </c>
      <c r="D199" s="9"/>
      <c r="E199" s="9" t="s">
        <v>41</v>
      </c>
      <c r="F199" s="9">
        <f>F198/SQRT(5)</f>
        <v>8.353860447845704E-2</v>
      </c>
      <c r="G199" s="9">
        <f>G198/SQRT(5)</f>
        <v>0.10959943068158448</v>
      </c>
      <c r="H199" s="9"/>
      <c r="I199" s="9" t="s">
        <v>41</v>
      </c>
      <c r="J199" s="9">
        <f>J198/SQRT(5)</f>
        <v>1.2838349383443091</v>
      </c>
      <c r="K199" s="9">
        <f>K198/SQRT(5)</f>
        <v>1.0689284482594901</v>
      </c>
      <c r="L199" s="9"/>
      <c r="M199" s="9" t="s">
        <v>41</v>
      </c>
      <c r="N199" s="9">
        <f>N198/SQRT(5)</f>
        <v>6.9662559583760497E-2</v>
      </c>
      <c r="O199" s="9">
        <f>O198/SQRT(5)</f>
        <v>5.8001452907712796E-2</v>
      </c>
      <c r="P199" s="9"/>
      <c r="Q199" s="9"/>
      <c r="R199" s="9"/>
      <c r="S199" s="9"/>
      <c r="T199" s="44"/>
      <c r="U199" s="9"/>
      <c r="V199" s="9"/>
      <c r="Y199" s="9" t="s">
        <v>41</v>
      </c>
      <c r="Z199" s="9">
        <f>Z198/SQRT(5)</f>
        <v>4.3173188698731116E-2</v>
      </c>
      <c r="AA199" s="9">
        <f>AA198/SQRT(5)</f>
        <v>4.5752239686313811E-2</v>
      </c>
      <c r="AB199" s="9"/>
      <c r="AC199" s="9" t="s">
        <v>41</v>
      </c>
      <c r="AD199" s="9">
        <f>AD198/SQRT(5)</f>
        <v>8.353860447845704E-2</v>
      </c>
      <c r="AE199" s="9">
        <f>AE198/SQRT(5)</f>
        <v>0.10959943068158448</v>
      </c>
      <c r="AF199" s="9"/>
      <c r="AG199" s="9" t="s">
        <v>41</v>
      </c>
      <c r="AH199" s="9">
        <f>AH198/SQRT(5)</f>
        <v>0.57669435714076422</v>
      </c>
      <c r="AI199" s="9">
        <f>AI198/SQRT(5)</f>
        <v>0.56450901279660914</v>
      </c>
      <c r="AJ199" s="9"/>
      <c r="AK199" s="9" t="s">
        <v>41</v>
      </c>
      <c r="AL199" s="9">
        <f>AL198/SQRT(5)</f>
        <v>4.7676817593824874E-2</v>
      </c>
      <c r="AM199" s="9">
        <f>AM198/SQRT(5)</f>
        <v>4.666942358620061E-2</v>
      </c>
      <c r="AN199" s="9"/>
      <c r="AO199" s="9"/>
      <c r="AP199" s="9"/>
      <c r="AQ199" s="9"/>
      <c r="AR199" s="44"/>
      <c r="AS199" s="9"/>
      <c r="AT199" s="9"/>
      <c r="AV199" s="44"/>
      <c r="AW199" s="11" t="s">
        <v>257</v>
      </c>
      <c r="AX199" s="11" t="s">
        <v>90</v>
      </c>
      <c r="AY199" s="11"/>
      <c r="AZ199" s="44"/>
      <c r="BA199" s="11" t="s">
        <v>257</v>
      </c>
      <c r="BB199" s="11" t="s">
        <v>90</v>
      </c>
      <c r="BC199" s="11"/>
      <c r="BD199" s="44"/>
      <c r="BE199" s="11" t="s">
        <v>257</v>
      </c>
      <c r="BF199" s="11" t="s">
        <v>90</v>
      </c>
      <c r="BG199" s="9"/>
      <c r="BH199" s="44"/>
      <c r="BI199" s="11" t="s">
        <v>257</v>
      </c>
      <c r="BJ199" s="11" t="s">
        <v>90</v>
      </c>
      <c r="BK199" s="9"/>
      <c r="BL199" s="9"/>
      <c r="BM199" s="9"/>
      <c r="BN199" s="9"/>
      <c r="BO199" s="9"/>
      <c r="BP199" s="9"/>
      <c r="BQ199" s="9"/>
      <c r="BR199" s="9"/>
    </row>
    <row r="200" spans="1:70" x14ac:dyDescent="0.2">
      <c r="A200" s="9"/>
      <c r="B200" s="9"/>
      <c r="C200" s="9">
        <f>TTEST(B192:B196,C192:C196,2,2)</f>
        <v>0.33644899092738628</v>
      </c>
      <c r="D200" s="9"/>
      <c r="E200" s="9"/>
      <c r="F200" s="9"/>
      <c r="G200" s="9">
        <f>TTEST(F192:F196,G192:G196,2,2)</f>
        <v>0.7530590323618086</v>
      </c>
      <c r="H200" s="9"/>
      <c r="I200" s="9"/>
      <c r="J200" s="9"/>
      <c r="K200" s="9"/>
      <c r="L200" s="9"/>
      <c r="M200" s="9"/>
      <c r="N200" s="9"/>
      <c r="O200" s="9">
        <f>TTEST(N192:N196,O192:O196,2,2)</f>
        <v>0.22500394819360156</v>
      </c>
      <c r="P200" s="9"/>
      <c r="Q200" s="9"/>
      <c r="R200" s="9"/>
      <c r="S200" s="9"/>
      <c r="T200" s="44"/>
      <c r="U200" s="9"/>
      <c r="V200" s="9"/>
      <c r="Y200" s="9"/>
      <c r="Z200" s="9"/>
      <c r="AA200" s="9">
        <f>TTEST(Z192:Z196,AA192:AA196,2,2)</f>
        <v>0.16298373963408544</v>
      </c>
      <c r="AB200" s="9"/>
      <c r="AC200" s="9"/>
      <c r="AD200" s="9"/>
      <c r="AE200" s="9">
        <f>TTEST(AD192:AD196,AE192:AE196,2,2)</f>
        <v>0.7530590323618086</v>
      </c>
      <c r="AF200" s="9"/>
      <c r="AG200" s="9"/>
      <c r="AH200" s="9"/>
      <c r="AI200" s="9"/>
      <c r="AJ200" s="9"/>
      <c r="AK200" s="9"/>
      <c r="AL200" s="9"/>
      <c r="AM200" s="9">
        <f>TTEST(AL192:AL196,AM192:AM196,2,2)</f>
        <v>0.61201244766138196</v>
      </c>
      <c r="AN200" s="9"/>
      <c r="AO200" s="9"/>
      <c r="AP200" s="9"/>
      <c r="AQ200" s="9"/>
      <c r="AR200" s="44"/>
      <c r="AS200" s="9"/>
      <c r="AT200" s="9"/>
      <c r="AV200" s="9">
        <v>1</v>
      </c>
      <c r="AW200" s="11">
        <v>24.825664520263672</v>
      </c>
      <c r="AX200" s="11">
        <v>25.600709915161133</v>
      </c>
      <c r="AY200" s="11"/>
      <c r="AZ200" s="9">
        <v>1</v>
      </c>
      <c r="BA200" s="11">
        <v>17.652019500732422</v>
      </c>
      <c r="BB200" s="11">
        <v>17.509834289550781</v>
      </c>
      <c r="BC200" s="11"/>
      <c r="BD200" s="9">
        <v>1</v>
      </c>
      <c r="BE200" s="9">
        <f>POWER(2,(BA200-AW200))*100</f>
        <v>0.69265611213705336</v>
      </c>
      <c r="BF200" s="9">
        <f>POWER(2,(BB200-AX200))*100</f>
        <v>0.36677839480864616</v>
      </c>
      <c r="BG200" s="9"/>
      <c r="BH200" s="9">
        <v>1</v>
      </c>
      <c r="BI200" s="9">
        <f>BE200/BE205</f>
        <v>1.3040004459044323</v>
      </c>
      <c r="BJ200" s="9">
        <f>BF200/BE205</f>
        <v>0.69050020926394584</v>
      </c>
      <c r="BK200" s="9"/>
      <c r="BL200" s="9"/>
      <c r="BM200" s="9"/>
      <c r="BN200" s="9"/>
      <c r="BO200" s="9"/>
      <c r="BP200" s="9"/>
      <c r="BQ200" s="9"/>
      <c r="BR200" s="9"/>
    </row>
    <row r="201" spans="1:70" x14ac:dyDescent="0.2">
      <c r="A201" s="9"/>
      <c r="B201" s="9"/>
      <c r="C201" s="9"/>
      <c r="D201" s="9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9"/>
      <c r="Q201" s="9"/>
      <c r="R201" s="9"/>
      <c r="S201" s="9"/>
      <c r="T201" s="44"/>
      <c r="U201" s="9"/>
      <c r="V201" s="9"/>
      <c r="Y201" s="9"/>
      <c r="Z201" s="9"/>
      <c r="AA201" s="9"/>
      <c r="AB201" s="9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9"/>
      <c r="AO201" s="9"/>
      <c r="AP201" s="9"/>
      <c r="AQ201" s="9"/>
      <c r="AR201" s="44"/>
      <c r="AS201" s="9"/>
      <c r="AT201" s="9"/>
      <c r="AV201" s="9">
        <v>2</v>
      </c>
      <c r="AW201" s="11">
        <v>25.400108337402344</v>
      </c>
      <c r="AX201" s="11">
        <v>25.602514266967773</v>
      </c>
      <c r="AY201" s="11"/>
      <c r="AZ201" s="9">
        <v>2</v>
      </c>
      <c r="BA201" s="11">
        <v>17.752862930297852</v>
      </c>
      <c r="BB201" s="11">
        <v>17.541793823242188</v>
      </c>
      <c r="BC201" s="11"/>
      <c r="BD201" s="9">
        <v>2</v>
      </c>
      <c r="BE201" s="9">
        <f>POWER(2,(BA201-AW201))*100</f>
        <v>0.49882676541820803</v>
      </c>
      <c r="BF201" s="9">
        <f>POWER(2,(BB201-AX201))*100</f>
        <v>0.37452547179561257</v>
      </c>
      <c r="BG201" s="9"/>
      <c r="BH201" s="9">
        <v>2</v>
      </c>
      <c r="BI201" s="9">
        <f>BE201/BE205</f>
        <v>0.93909562499565824</v>
      </c>
      <c r="BJ201" s="9">
        <f>BF201/BE205</f>
        <v>0.70508492405739775</v>
      </c>
      <c r="BK201" s="9"/>
      <c r="BL201" s="9"/>
      <c r="BM201" s="9"/>
      <c r="BN201" s="9"/>
      <c r="BO201" s="9"/>
      <c r="BP201" s="9"/>
      <c r="BQ201" s="9"/>
      <c r="BR201" s="9"/>
    </row>
    <row r="202" spans="1:70" x14ac:dyDescent="0.2">
      <c r="A202" s="9"/>
      <c r="B202" s="9"/>
      <c r="C202" s="9"/>
      <c r="D202" s="9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9"/>
      <c r="Q202" s="9"/>
      <c r="R202" s="9"/>
      <c r="S202" s="9"/>
      <c r="T202" s="44"/>
      <c r="U202" s="9"/>
      <c r="V202" s="9"/>
      <c r="Y202" s="9"/>
      <c r="Z202" s="9"/>
      <c r="AA202" s="9"/>
      <c r="AB202" s="9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9"/>
      <c r="AO202" s="9"/>
      <c r="AP202" s="9"/>
      <c r="AQ202" s="9"/>
      <c r="AR202" s="44"/>
      <c r="AS202" s="9"/>
      <c r="AT202" s="9"/>
      <c r="AV202" s="9">
        <v>3</v>
      </c>
      <c r="AW202" s="11">
        <v>25.337688446044922</v>
      </c>
      <c r="AX202" s="11">
        <v>25.278402328491211</v>
      </c>
      <c r="AY202" s="11"/>
      <c r="AZ202" s="9">
        <v>3</v>
      </c>
      <c r="BA202" s="11">
        <v>17.750381469726563</v>
      </c>
      <c r="BB202" s="11">
        <v>17.489887237548828</v>
      </c>
      <c r="BC202" s="11"/>
      <c r="BD202" s="9">
        <v>3</v>
      </c>
      <c r="BE202" s="9">
        <f>POWER(2,(BA202-AW202))*100</f>
        <v>0.51998763179986918</v>
      </c>
      <c r="BF202" s="9">
        <f>POWER(2,(BB202-AX202))*100</f>
        <v>0.45229661339432581</v>
      </c>
      <c r="BG202" s="9"/>
      <c r="BH202" s="9">
        <v>3</v>
      </c>
      <c r="BI202" s="9">
        <f>BE202/BE205</f>
        <v>0.9789332568506276</v>
      </c>
      <c r="BJ202" s="9">
        <f>BF202/BE205</f>
        <v>0.85149755443227049</v>
      </c>
      <c r="BK202" s="9"/>
      <c r="BL202" s="9"/>
      <c r="BM202" s="9"/>
      <c r="BN202" s="9"/>
      <c r="BO202" s="9"/>
      <c r="BP202" s="9"/>
      <c r="BQ202" s="9"/>
      <c r="BR202" s="9"/>
    </row>
    <row r="203" spans="1:70" x14ac:dyDescent="0.2">
      <c r="A203" s="9"/>
      <c r="B203" s="9"/>
      <c r="C203" s="9"/>
      <c r="D203" s="9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9"/>
      <c r="Q203" s="9"/>
      <c r="R203" s="9"/>
      <c r="S203" s="9"/>
      <c r="T203" s="44"/>
      <c r="U203" s="9"/>
      <c r="V203" s="9"/>
      <c r="Y203" s="9"/>
      <c r="Z203" s="9"/>
      <c r="AA203" s="9"/>
      <c r="AB203" s="9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9"/>
      <c r="AO203" s="9"/>
      <c r="AP203" s="9"/>
      <c r="AQ203" s="9"/>
      <c r="AR203" s="44"/>
      <c r="AS203" s="9"/>
      <c r="AT203" s="9"/>
      <c r="AV203" s="9">
        <v>4</v>
      </c>
      <c r="AW203" s="11">
        <v>25.152933120727539</v>
      </c>
      <c r="AX203" s="11">
        <v>26.056415557861328</v>
      </c>
      <c r="AY203" s="11"/>
      <c r="AZ203" s="9">
        <v>4</v>
      </c>
      <c r="BA203" s="11">
        <v>17.340394973754883</v>
      </c>
      <c r="BB203" s="11">
        <v>17.571949005126953</v>
      </c>
      <c r="BC203" s="11"/>
      <c r="BD203" s="9">
        <v>4</v>
      </c>
      <c r="BE203" s="9">
        <f>POWER(2,(BA203-AW203))*100</f>
        <v>0.44482754840359162</v>
      </c>
      <c r="BF203" s="9">
        <f>POWER(2,(BB203-AX203))*100</f>
        <v>0.27920363646380802</v>
      </c>
      <c r="BG203" s="9"/>
      <c r="BH203" s="9">
        <v>4</v>
      </c>
      <c r="BI203" s="9">
        <f>BE203/BE205</f>
        <v>0.83743622745089619</v>
      </c>
      <c r="BJ203" s="9">
        <f>BF203/BE205</f>
        <v>0.52563120438458666</v>
      </c>
      <c r="BK203" s="9"/>
      <c r="BL203" s="9"/>
      <c r="BM203" s="9"/>
      <c r="BN203" s="9"/>
      <c r="BO203" s="9"/>
      <c r="BP203" s="9"/>
      <c r="BQ203" s="9"/>
      <c r="BR203" s="9"/>
    </row>
    <row r="204" spans="1:70" x14ac:dyDescent="0.2">
      <c r="A204" s="9"/>
      <c r="B204" s="9"/>
      <c r="C204" s="9"/>
      <c r="D204" s="9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9"/>
      <c r="Q204" s="9"/>
      <c r="R204" s="9"/>
      <c r="S204" s="9"/>
      <c r="T204" s="44"/>
      <c r="U204" s="9"/>
      <c r="V204" s="9"/>
      <c r="Y204" s="9"/>
      <c r="Z204" s="9"/>
      <c r="AA204" s="9"/>
      <c r="AB204" s="9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9"/>
      <c r="AO204" s="9"/>
      <c r="AP204" s="9"/>
      <c r="AQ204" s="9"/>
      <c r="AR204" s="44"/>
      <c r="AS204" s="9"/>
      <c r="AT204" s="9"/>
      <c r="AV204" s="9">
        <v>5</v>
      </c>
      <c r="AW204" s="11">
        <v>25.059822082519531</v>
      </c>
      <c r="AX204" s="11">
        <v>25.525087356567383</v>
      </c>
      <c r="AY204" s="11"/>
      <c r="AZ204" s="9">
        <v>5</v>
      </c>
      <c r="BA204" s="11">
        <v>17.414785385131836</v>
      </c>
      <c r="BB204" s="11">
        <v>17.485939025878906</v>
      </c>
      <c r="BC204" s="9"/>
      <c r="BD204" s="9">
        <v>5</v>
      </c>
      <c r="BE204" s="9">
        <f>POWER(2,(BA204-AW204))*100</f>
        <v>0.49959103458218973</v>
      </c>
      <c r="BF204" s="9">
        <f>POWER(2,(BB204-AX204))*100</f>
        <v>0.38016769782984611</v>
      </c>
      <c r="BG204" s="9"/>
      <c r="BH204" s="9">
        <v>5</v>
      </c>
      <c r="BI204" s="9">
        <f>BE204/BE205</f>
        <v>0.94053444479838599</v>
      </c>
      <c r="BJ204" s="9">
        <f>BF204/BE205</f>
        <v>0.7157070280648743</v>
      </c>
      <c r="BK204" s="9"/>
      <c r="BL204" s="9"/>
      <c r="BM204" s="9"/>
      <c r="BN204" s="9"/>
      <c r="BO204" s="9"/>
      <c r="BP204" s="9"/>
      <c r="BQ204" s="9"/>
      <c r="BR204" s="9"/>
    </row>
    <row r="205" spans="1:70" x14ac:dyDescent="0.4">
      <c r="A205" s="9"/>
      <c r="B205" s="9"/>
      <c r="C205" s="9"/>
      <c r="D205" s="9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9"/>
      <c r="Q205" s="9"/>
      <c r="R205" s="9"/>
      <c r="S205" s="9"/>
      <c r="T205" s="44"/>
      <c r="U205" s="9"/>
      <c r="V205" s="9"/>
      <c r="Y205" s="9"/>
      <c r="Z205" s="9"/>
      <c r="AA205" s="9"/>
      <c r="AB205" s="9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9"/>
      <c r="AO205" s="9"/>
      <c r="AP205" s="9"/>
      <c r="AQ205" s="9"/>
      <c r="AR205" s="44"/>
      <c r="AS205" s="9"/>
      <c r="AT205" s="9"/>
      <c r="AV205" s="9" t="s">
        <v>39</v>
      </c>
      <c r="AW205" s="9">
        <f>AVERAGE(AW200:AW204)</f>
        <v>25.1552433013916</v>
      </c>
      <c r="AX205" s="9">
        <f>AVERAGE(AX200:AX204)</f>
        <v>25.612625885009766</v>
      </c>
      <c r="AY205" s="9"/>
      <c r="AZ205" s="9" t="s">
        <v>39</v>
      </c>
      <c r="BA205" s="9">
        <f>AVERAGE(BA200:BA204)</f>
        <v>17.58208885192871</v>
      </c>
      <c r="BB205" s="9">
        <f>AVERAGE(BB200:BB204)</f>
        <v>17.51988067626953</v>
      </c>
      <c r="BC205" s="9"/>
      <c r="BD205" s="9" t="s">
        <v>39</v>
      </c>
      <c r="BE205" s="9">
        <f>AVERAGE(BE200:BE204)</f>
        <v>0.53117781846818235</v>
      </c>
      <c r="BF205" s="9">
        <f>AVERAGE(BF200:BF204)</f>
        <v>0.37059436285844771</v>
      </c>
      <c r="BG205" s="9"/>
      <c r="BH205" s="9" t="s">
        <v>39</v>
      </c>
      <c r="BI205" s="9">
        <f>AVERAGE(BI200:BI204)</f>
        <v>1</v>
      </c>
      <c r="BJ205" s="9">
        <f>AVERAGE(BJ200:BJ204)</f>
        <v>0.69768418404061505</v>
      </c>
      <c r="BK205" s="9"/>
      <c r="BL205" s="9"/>
      <c r="BM205" s="9"/>
      <c r="BN205" s="9"/>
      <c r="BO205" s="9"/>
      <c r="BP205" s="9"/>
      <c r="BQ205" s="9"/>
      <c r="BR205" s="9"/>
    </row>
    <row r="206" spans="1:70" x14ac:dyDescent="0.2">
      <c r="A206" s="9"/>
      <c r="B206" s="11" t="s">
        <v>66</v>
      </c>
      <c r="C206" s="9"/>
      <c r="D206" s="9"/>
      <c r="E206" s="9"/>
      <c r="F206" s="11" t="s">
        <v>53</v>
      </c>
      <c r="G206" s="9"/>
      <c r="H206" s="9"/>
      <c r="I206" s="9"/>
      <c r="J206" s="9" t="s">
        <v>277</v>
      </c>
      <c r="K206" s="9"/>
      <c r="L206" s="9"/>
      <c r="M206" s="9"/>
      <c r="N206" s="9" t="s">
        <v>51</v>
      </c>
      <c r="O206" s="9"/>
      <c r="P206" s="9"/>
      <c r="Q206" s="9"/>
      <c r="R206" s="9"/>
      <c r="S206" s="9"/>
      <c r="T206" s="44"/>
      <c r="U206" s="9"/>
      <c r="V206" s="9"/>
      <c r="Y206" s="9"/>
      <c r="Z206" s="11" t="s">
        <v>86</v>
      </c>
      <c r="AA206" s="9"/>
      <c r="AB206" s="9"/>
      <c r="AC206" s="9"/>
      <c r="AD206" s="11" t="s">
        <v>53</v>
      </c>
      <c r="AE206" s="9"/>
      <c r="AF206" s="9"/>
      <c r="AG206" s="9"/>
      <c r="AH206" s="9" t="s">
        <v>277</v>
      </c>
      <c r="AI206" s="9"/>
      <c r="AJ206" s="9"/>
      <c r="AK206" s="9"/>
      <c r="AL206" s="9" t="s">
        <v>51</v>
      </c>
      <c r="AM206" s="9"/>
      <c r="AN206" s="9"/>
      <c r="AO206" s="9"/>
      <c r="AP206" s="9"/>
      <c r="AQ206" s="9"/>
      <c r="AR206" s="44"/>
      <c r="AS206" s="9"/>
      <c r="AT206" s="9"/>
      <c r="AV206" s="9" t="s">
        <v>40</v>
      </c>
      <c r="AW206" s="9">
        <f>STDEVP(AW200:AW204)</f>
        <v>0.20541559608930229</v>
      </c>
      <c r="AX206" s="9">
        <f>STDEVP(AX200:AX204)</f>
        <v>0.25161950980809372</v>
      </c>
      <c r="AY206" s="9"/>
      <c r="AZ206" s="9" t="s">
        <v>40</v>
      </c>
      <c r="BA206" s="9">
        <f>STDEVP(BA200:BA204)</f>
        <v>0.17250093764333541</v>
      </c>
      <c r="BB206" s="9">
        <f>STDEVP(BB200:BB204)</f>
        <v>3.2692105358586278E-2</v>
      </c>
      <c r="BC206" s="9"/>
      <c r="BD206" s="9" t="s">
        <v>40</v>
      </c>
      <c r="BE206" s="9">
        <f>STDEVP(BE200:BE204)</f>
        <v>8.4499874903827127E-2</v>
      </c>
      <c r="BF206" s="9">
        <f>STDEVP(BF200:BF204)</f>
        <v>5.5043958043867067E-2</v>
      </c>
      <c r="BG206" s="9"/>
      <c r="BH206" s="9" t="s">
        <v>40</v>
      </c>
      <c r="BI206" s="9">
        <f>STDEVP(BI200:BI204)</f>
        <v>0.15908020245933768</v>
      </c>
      <c r="BJ206" s="9">
        <f>STDEVP(BJ200:BJ204)</f>
        <v>0.10362623613049794</v>
      </c>
      <c r="BK206" s="9"/>
      <c r="BL206" s="9"/>
      <c r="BM206" s="9"/>
      <c r="BN206" s="9"/>
      <c r="BO206" s="9"/>
      <c r="BP206" s="9"/>
      <c r="BQ206" s="9"/>
      <c r="BR206" s="9"/>
    </row>
    <row r="207" spans="1:70" x14ac:dyDescent="0.2">
      <c r="A207" s="9"/>
      <c r="B207" s="11" t="s">
        <v>257</v>
      </c>
      <c r="C207" s="11" t="s">
        <v>90</v>
      </c>
      <c r="D207" s="11"/>
      <c r="E207" s="9"/>
      <c r="F207" s="11" t="s">
        <v>257</v>
      </c>
      <c r="G207" s="11" t="s">
        <v>90</v>
      </c>
      <c r="H207" s="11"/>
      <c r="I207" s="9"/>
      <c r="J207" s="11" t="s">
        <v>257</v>
      </c>
      <c r="K207" s="11" t="s">
        <v>90</v>
      </c>
      <c r="L207" s="9"/>
      <c r="M207" s="9"/>
      <c r="N207" s="11" t="s">
        <v>257</v>
      </c>
      <c r="O207" s="11" t="s">
        <v>90</v>
      </c>
      <c r="P207" s="9"/>
      <c r="Q207" s="9"/>
      <c r="R207" s="9"/>
      <c r="S207" s="9"/>
      <c r="T207" s="44"/>
      <c r="U207" s="9"/>
      <c r="V207" s="9"/>
      <c r="Y207" s="9"/>
      <c r="Z207" s="11" t="s">
        <v>257</v>
      </c>
      <c r="AA207" s="11" t="s">
        <v>90</v>
      </c>
      <c r="AB207" s="11"/>
      <c r="AC207" s="9"/>
      <c r="AD207" s="11" t="s">
        <v>257</v>
      </c>
      <c r="AE207" s="11" t="s">
        <v>90</v>
      </c>
      <c r="AF207" s="11"/>
      <c r="AG207" s="9"/>
      <c r="AH207" s="11" t="s">
        <v>257</v>
      </c>
      <c r="AI207" s="11" t="s">
        <v>90</v>
      </c>
      <c r="AJ207" s="9"/>
      <c r="AK207" s="9"/>
      <c r="AL207" s="11" t="s">
        <v>257</v>
      </c>
      <c r="AM207" s="11" t="s">
        <v>90</v>
      </c>
      <c r="AN207" s="9"/>
      <c r="AO207" s="9"/>
      <c r="AP207" s="9"/>
      <c r="AQ207" s="9"/>
      <c r="AR207" s="44"/>
      <c r="AS207" s="9"/>
      <c r="AT207" s="9"/>
      <c r="AV207" s="9" t="s">
        <v>41</v>
      </c>
      <c r="AW207" s="9">
        <f>AW206/SQRT(5)</f>
        <v>9.1864647298863969E-2</v>
      </c>
      <c r="AX207" s="9">
        <f>AX206/SQRT(5)</f>
        <v>0.11252766567921452</v>
      </c>
      <c r="AY207" s="9"/>
      <c r="AZ207" s="9" t="s">
        <v>41</v>
      </c>
      <c r="BA207" s="9">
        <f>BA206/SQRT(5)</f>
        <v>7.7144764550590064E-2</v>
      </c>
      <c r="BB207" s="9">
        <f>BB206/SQRT(5)</f>
        <v>1.462035398187681E-2</v>
      </c>
      <c r="BC207" s="9"/>
      <c r="BD207" s="9" t="s">
        <v>41</v>
      </c>
      <c r="BE207" s="9">
        <f>BE206/SQRT(5)</f>
        <v>3.7789492875037189E-2</v>
      </c>
      <c r="BF207" s="9">
        <f>BF206/SQRT(5)</f>
        <v>2.461640638734662E-2</v>
      </c>
      <c r="BG207" s="9"/>
      <c r="BH207" s="9" t="s">
        <v>41</v>
      </c>
      <c r="BI207" s="9">
        <f>BI206/SQRT(5)</f>
        <v>7.1142829314701658E-2</v>
      </c>
      <c r="BJ207" s="9">
        <f>BJ206/SQRT(5)</f>
        <v>4.6343061648047634E-2</v>
      </c>
      <c r="BK207" s="9"/>
      <c r="BL207" s="9"/>
      <c r="BM207" s="9"/>
      <c r="BN207" s="9"/>
      <c r="BO207" s="9"/>
      <c r="BP207" s="9"/>
      <c r="BQ207" s="9"/>
      <c r="BR207" s="9"/>
    </row>
    <row r="208" spans="1:70" x14ac:dyDescent="0.2">
      <c r="A208" s="9">
        <v>1</v>
      </c>
      <c r="B208" s="58">
        <v>22.984701156616211</v>
      </c>
      <c r="C208" s="58">
        <v>23.262903213500977</v>
      </c>
      <c r="D208" s="11"/>
      <c r="E208" s="9">
        <v>1</v>
      </c>
      <c r="F208" s="58">
        <v>21.284648895263672</v>
      </c>
      <c r="G208" s="58">
        <v>21.53422737121582</v>
      </c>
      <c r="H208" s="11"/>
      <c r="I208" s="9">
        <v>1</v>
      </c>
      <c r="J208" s="9">
        <f>POWER(2,(F208-B208))*100</f>
        <v>30.777495404531386</v>
      </c>
      <c r="K208" s="9">
        <f>POWER(2,(G208-C208))*100</f>
        <v>30.172876745122078</v>
      </c>
      <c r="L208" s="9"/>
      <c r="M208" s="9">
        <v>1</v>
      </c>
      <c r="N208" s="9">
        <f>J208/J213</f>
        <v>0.92874721758769974</v>
      </c>
      <c r="O208" s="9">
        <f>K208/J213</f>
        <v>0.91050213655536449</v>
      </c>
      <c r="P208" s="9"/>
      <c r="Q208" s="9"/>
      <c r="R208" s="9"/>
      <c r="S208" s="9"/>
      <c r="T208" s="44"/>
      <c r="U208" s="9"/>
      <c r="V208" s="9"/>
      <c r="Y208" s="9">
        <v>1</v>
      </c>
      <c r="Z208" s="58">
        <v>25.834142684936523</v>
      </c>
      <c r="AA208" s="58">
        <v>25.656328201293945</v>
      </c>
      <c r="AB208" s="11"/>
      <c r="AC208" s="9">
        <v>1</v>
      </c>
      <c r="AD208" s="58">
        <v>21.284648895263672</v>
      </c>
      <c r="AE208" s="58">
        <v>21.53422737121582</v>
      </c>
      <c r="AF208" s="11"/>
      <c r="AG208" s="9">
        <v>1</v>
      </c>
      <c r="AH208" s="9">
        <f>POWER(2,(AD208-Z208))*100</f>
        <v>4.2703739208888276</v>
      </c>
      <c r="AI208" s="9">
        <f>POWER(2,(AE208-AA208))*100</f>
        <v>5.7428041426519778</v>
      </c>
      <c r="AJ208" s="9"/>
      <c r="AK208" s="9">
        <v>1</v>
      </c>
      <c r="AL208" s="9">
        <f>AH208/AH213</f>
        <v>0.59655698170495552</v>
      </c>
      <c r="AM208" s="9">
        <f>AI208/AH213</f>
        <v>0.80225056852869603</v>
      </c>
      <c r="AN208" s="9"/>
      <c r="AO208" s="9"/>
      <c r="AP208" s="9"/>
      <c r="AQ208" s="9"/>
      <c r="AR208" s="44"/>
      <c r="AS208" s="9"/>
      <c r="AT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>
        <f>TTEST(BI200:BI204,BJ200:BJ204,2,2)</f>
        <v>1.2905820667808958E-2</v>
      </c>
      <c r="BK208" s="9"/>
      <c r="BL208" s="9"/>
      <c r="BM208" s="9"/>
      <c r="BN208" s="9"/>
      <c r="BO208" s="9"/>
      <c r="BP208" s="9"/>
      <c r="BQ208" s="9"/>
      <c r="BR208" s="9"/>
    </row>
    <row r="209" spans="1:70" x14ac:dyDescent="0.2">
      <c r="A209" s="9">
        <v>2</v>
      </c>
      <c r="B209" s="58">
        <v>23.568483352661133</v>
      </c>
      <c r="C209" s="58">
        <v>22.579681396484375</v>
      </c>
      <c r="D209" s="11"/>
      <c r="E209" s="9">
        <v>2</v>
      </c>
      <c r="F209" s="58">
        <v>21.666818618774414</v>
      </c>
      <c r="G209" s="58">
        <v>21.662893295288086</v>
      </c>
      <c r="H209" s="11"/>
      <c r="I209" s="9">
        <v>2</v>
      </c>
      <c r="J209" s="9">
        <f t="shared" ref="J209:K212" si="32">POWER(2,(F209-B209))*100</f>
        <v>26.763436259844859</v>
      </c>
      <c r="K209" s="9">
        <f t="shared" si="32"/>
        <v>52.968696049139055</v>
      </c>
      <c r="L209" s="9"/>
      <c r="M209" s="9">
        <v>2</v>
      </c>
      <c r="N209" s="9">
        <f>J209/J213</f>
        <v>0.80761824939650662</v>
      </c>
      <c r="O209" s="9">
        <f>K209/J213</f>
        <v>1.5983928655755251</v>
      </c>
      <c r="P209" s="9"/>
      <c r="Q209" s="9"/>
      <c r="R209" s="9"/>
      <c r="S209" s="9"/>
      <c r="T209" s="44"/>
      <c r="U209" s="9"/>
      <c r="V209" s="9"/>
      <c r="Y209" s="9">
        <v>2</v>
      </c>
      <c r="Z209" s="58">
        <v>25.315799713134766</v>
      </c>
      <c r="AA209" s="58">
        <v>26.059900283813477</v>
      </c>
      <c r="AB209" s="11"/>
      <c r="AC209" s="9">
        <v>2</v>
      </c>
      <c r="AD209" s="58">
        <v>21.666818618774414</v>
      </c>
      <c r="AE209" s="58">
        <v>21.662893295288086</v>
      </c>
      <c r="AF209" s="11"/>
      <c r="AG209" s="9">
        <v>2</v>
      </c>
      <c r="AH209" s="9">
        <f t="shared" ref="AH209:AI212" si="33">POWER(2,(AD209-Z209))*100</f>
        <v>7.9716319106864635</v>
      </c>
      <c r="AI209" s="9">
        <f t="shared" si="33"/>
        <v>4.7464510384419727</v>
      </c>
      <c r="AJ209" s="9"/>
      <c r="AK209" s="9">
        <v>2</v>
      </c>
      <c r="AL209" s="9">
        <f>AH209/AH213</f>
        <v>1.1136103676167581</v>
      </c>
      <c r="AM209" s="9">
        <f>AI209/AH213</f>
        <v>0.66306336582206038</v>
      </c>
      <c r="AN209" s="9"/>
      <c r="AO209" s="9"/>
      <c r="AP209" s="9"/>
      <c r="AQ209" s="9"/>
      <c r="AR209" s="44"/>
      <c r="AS209" s="9"/>
      <c r="AT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</row>
    <row r="210" spans="1:70" x14ac:dyDescent="0.2">
      <c r="A210" s="9">
        <v>3</v>
      </c>
      <c r="B210" s="58">
        <v>22.95750617980957</v>
      </c>
      <c r="C210" s="58">
        <v>22.812589645385742</v>
      </c>
      <c r="D210" s="11"/>
      <c r="E210" s="9">
        <v>3</v>
      </c>
      <c r="F210" s="58">
        <v>21.74467658996582</v>
      </c>
      <c r="G210" s="58">
        <v>21.667667388916016</v>
      </c>
      <c r="H210" s="11"/>
      <c r="I210" s="9">
        <v>3</v>
      </c>
      <c r="J210" s="9">
        <f t="shared" si="32"/>
        <v>43.142162849091918</v>
      </c>
      <c r="K210" s="9">
        <f t="shared" si="32"/>
        <v>45.221405690338777</v>
      </c>
      <c r="L210" s="9"/>
      <c r="M210" s="9">
        <v>3</v>
      </c>
      <c r="N210" s="9">
        <f>J210/J213</f>
        <v>1.3018656385181455</v>
      </c>
      <c r="O210" s="9">
        <f>K210/J213</f>
        <v>1.3646092431589849</v>
      </c>
      <c r="P210" s="9"/>
      <c r="Q210" s="9"/>
      <c r="R210" s="9"/>
      <c r="S210" s="9"/>
      <c r="T210" s="44"/>
      <c r="U210" s="9"/>
      <c r="V210" s="9"/>
      <c r="Y210" s="9">
        <v>3</v>
      </c>
      <c r="Z210" s="58">
        <v>25.338214874267578</v>
      </c>
      <c r="AA210" s="58">
        <v>25.932441711425781</v>
      </c>
      <c r="AB210" s="11"/>
      <c r="AC210" s="9">
        <v>3</v>
      </c>
      <c r="AD210" s="58">
        <v>21.74467658996582</v>
      </c>
      <c r="AE210" s="58">
        <v>21.667667388916016</v>
      </c>
      <c r="AF210" s="11"/>
      <c r="AG210" s="9">
        <v>3</v>
      </c>
      <c r="AH210" s="9">
        <f t="shared" si="33"/>
        <v>8.2839446005771009</v>
      </c>
      <c r="AI210" s="9">
        <f t="shared" si="33"/>
        <v>5.2020557740077633</v>
      </c>
      <c r="AJ210" s="9"/>
      <c r="AK210" s="9">
        <v>3</v>
      </c>
      <c r="AL210" s="9">
        <f>AH210/AH213</f>
        <v>1.1572394078555894</v>
      </c>
      <c r="AM210" s="9">
        <f>AI210/AH213</f>
        <v>0.72670982651490801</v>
      </c>
      <c r="AN210" s="9"/>
      <c r="AO210" s="9"/>
      <c r="AP210" s="9"/>
      <c r="AQ210" s="9"/>
      <c r="AR210" s="44"/>
      <c r="AS210" s="9"/>
      <c r="AT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</row>
    <row r="211" spans="1:70" x14ac:dyDescent="0.2">
      <c r="A211" s="9">
        <v>4</v>
      </c>
      <c r="B211" s="58">
        <v>23.083524703979492</v>
      </c>
      <c r="C211" s="58">
        <v>23.949331283569336</v>
      </c>
      <c r="D211" s="11"/>
      <c r="E211" s="9">
        <v>4</v>
      </c>
      <c r="F211" s="58">
        <v>21.739170074462891</v>
      </c>
      <c r="G211" s="58">
        <v>22.162805557250977</v>
      </c>
      <c r="H211" s="11"/>
      <c r="I211" s="9">
        <v>4</v>
      </c>
      <c r="J211" s="9">
        <f t="shared" si="32"/>
        <v>39.383012356581318</v>
      </c>
      <c r="K211" s="9">
        <f t="shared" si="32"/>
        <v>28.986926436130172</v>
      </c>
      <c r="L211" s="9"/>
      <c r="M211" s="9">
        <v>4</v>
      </c>
      <c r="N211" s="9">
        <f>J211/J213</f>
        <v>1.1884288395023743</v>
      </c>
      <c r="O211" s="9">
        <f>K211/J213</f>
        <v>0.87471468747296321</v>
      </c>
      <c r="P211" s="9"/>
      <c r="Q211" s="9"/>
      <c r="R211" s="9"/>
      <c r="S211" s="9"/>
      <c r="T211" s="44"/>
      <c r="U211" s="9"/>
      <c r="V211" s="9"/>
      <c r="Y211" s="9">
        <v>4</v>
      </c>
      <c r="Z211" s="58">
        <v>25.518735885620117</v>
      </c>
      <c r="AA211" s="58">
        <v>25.596113204956055</v>
      </c>
      <c r="AB211" s="11"/>
      <c r="AC211" s="9">
        <v>4</v>
      </c>
      <c r="AD211" s="58">
        <v>21.739170074462891</v>
      </c>
      <c r="AE211" s="58">
        <v>22.162805557250977</v>
      </c>
      <c r="AF211" s="11"/>
      <c r="AG211" s="9">
        <v>4</v>
      </c>
      <c r="AH211" s="9">
        <f t="shared" si="33"/>
        <v>7.2817760855141449</v>
      </c>
      <c r="AI211" s="9">
        <f t="shared" si="33"/>
        <v>9.2570245116551977</v>
      </c>
      <c r="AJ211" s="9"/>
      <c r="AK211" s="9">
        <v>4</v>
      </c>
      <c r="AL211" s="9">
        <f>AH211/AH213</f>
        <v>1.0172398116653667</v>
      </c>
      <c r="AM211" s="9">
        <f>AI211/AH213</f>
        <v>1.2931754231705324</v>
      </c>
      <c r="AN211" s="9"/>
      <c r="AO211" s="9"/>
      <c r="AP211" s="9"/>
      <c r="AQ211" s="9"/>
      <c r="AR211" s="44"/>
      <c r="AS211" s="9"/>
      <c r="AT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</row>
    <row r="212" spans="1:70" x14ac:dyDescent="0.2">
      <c r="A212" s="9">
        <v>5</v>
      </c>
      <c r="B212" s="58">
        <v>23.768539428710938</v>
      </c>
      <c r="C212" s="58">
        <v>22.566169738769531</v>
      </c>
      <c r="D212" s="11"/>
      <c r="E212" s="9">
        <v>5</v>
      </c>
      <c r="F212" s="58">
        <v>21.804304122924805</v>
      </c>
      <c r="G212" s="58">
        <v>21.46287727355957</v>
      </c>
      <c r="H212" s="11"/>
      <c r="I212" s="9">
        <v>5</v>
      </c>
      <c r="J212" s="9">
        <f t="shared" si="32"/>
        <v>25.627500721432384</v>
      </c>
      <c r="K212" s="9">
        <f t="shared" si="32"/>
        <v>46.545304304120911</v>
      </c>
      <c r="L212" s="9"/>
      <c r="M212" s="9">
        <v>5</v>
      </c>
      <c r="N212" s="9">
        <f>J212/J213</f>
        <v>0.77334005499527392</v>
      </c>
      <c r="O212" s="9">
        <f>K212/J213</f>
        <v>1.4045594450112557</v>
      </c>
      <c r="P212" s="9"/>
      <c r="Q212" s="9"/>
      <c r="R212" s="9"/>
      <c r="S212" s="9"/>
      <c r="T212" s="44"/>
      <c r="U212" s="9"/>
      <c r="V212" s="9"/>
      <c r="Y212" s="9">
        <v>5</v>
      </c>
      <c r="Z212" s="58">
        <v>25.451028823852539</v>
      </c>
      <c r="AA212" s="58">
        <v>25.350351333618164</v>
      </c>
      <c r="AB212" s="11"/>
      <c r="AC212" s="9">
        <v>5</v>
      </c>
      <c r="AD212" s="58">
        <v>21.804304122924805</v>
      </c>
      <c r="AE212" s="58">
        <v>21.46287727355957</v>
      </c>
      <c r="AF212" s="11"/>
      <c r="AG212" s="9">
        <v>5</v>
      </c>
      <c r="AH212" s="9">
        <f t="shared" si="33"/>
        <v>7.9841093995339438</v>
      </c>
      <c r="AI212" s="9">
        <f t="shared" si="33"/>
        <v>6.7569966025036567</v>
      </c>
      <c r="AJ212" s="9"/>
      <c r="AK212" s="9">
        <v>5</v>
      </c>
      <c r="AL212" s="9">
        <f>AH212/AH213</f>
        <v>1.1153534311573301</v>
      </c>
      <c r="AM212" s="9">
        <f>AI212/AH213</f>
        <v>0.94392986966846915</v>
      </c>
      <c r="AN212" s="9"/>
      <c r="AO212" s="9"/>
      <c r="AP212" s="9"/>
      <c r="AQ212" s="9"/>
      <c r="AR212" s="44"/>
      <c r="AS212" s="9"/>
      <c r="AT212" s="9"/>
      <c r="AV212" s="9"/>
      <c r="AW212" s="11" t="s">
        <v>138</v>
      </c>
      <c r="AX212" s="9"/>
      <c r="AY212" s="9"/>
      <c r="AZ212" s="9"/>
      <c r="BA212" s="11" t="s">
        <v>45</v>
      </c>
      <c r="BB212" s="9"/>
      <c r="BC212" s="9"/>
      <c r="BD212" s="9"/>
      <c r="BE212" s="9" t="s">
        <v>50</v>
      </c>
      <c r="BF212" s="9"/>
      <c r="BG212" s="9"/>
      <c r="BH212" s="9"/>
      <c r="BI212" s="9" t="s">
        <v>51</v>
      </c>
      <c r="BJ212" s="9"/>
      <c r="BK212" s="9"/>
      <c r="BL212" s="9"/>
      <c r="BM212" s="9"/>
      <c r="BN212" s="9"/>
      <c r="BO212" s="9"/>
      <c r="BP212" s="9"/>
      <c r="BQ212" s="9"/>
      <c r="BR212" s="9"/>
    </row>
    <row r="213" spans="1:70" x14ac:dyDescent="0.2">
      <c r="A213" s="9" t="s">
        <v>39</v>
      </c>
      <c r="B213" s="9">
        <f>AVERAGE(B208:B212)</f>
        <v>23.272550964355467</v>
      </c>
      <c r="C213" s="9">
        <f>AVERAGE(C208:C212)</f>
        <v>23.034135055541991</v>
      </c>
      <c r="D213" s="9"/>
      <c r="E213" s="9" t="s">
        <v>39</v>
      </c>
      <c r="F213" s="9">
        <f>AVERAGE(F208:F212)</f>
        <v>21.64792366027832</v>
      </c>
      <c r="G213" s="9">
        <f>AVERAGE(G208:G212)</f>
        <v>21.698094177246094</v>
      </c>
      <c r="H213" s="9"/>
      <c r="I213" s="9" t="s">
        <v>39</v>
      </c>
      <c r="J213" s="9">
        <f>AVERAGE(J208:J212)</f>
        <v>33.138721518296371</v>
      </c>
      <c r="K213" s="9">
        <f>AVERAGE(K208:K212)</f>
        <v>40.779041844970202</v>
      </c>
      <c r="L213" s="9"/>
      <c r="M213" s="9" t="s">
        <v>39</v>
      </c>
      <c r="N213" s="9">
        <f>AVERAGE(N208:N212)</f>
        <v>1.0000000000000002</v>
      </c>
      <c r="O213" s="9">
        <f>AVERAGE(O208:O212)</f>
        <v>1.2305556755548186</v>
      </c>
      <c r="P213" s="9"/>
      <c r="Q213" s="9"/>
      <c r="R213" s="9"/>
      <c r="S213" s="9"/>
      <c r="T213" s="44"/>
      <c r="U213" s="9"/>
      <c r="V213" s="9"/>
      <c r="Y213" s="9" t="s">
        <v>39</v>
      </c>
      <c r="Z213" s="9">
        <f>AVERAGE(Z208:Z212)</f>
        <v>25.491584396362306</v>
      </c>
      <c r="AA213" s="9">
        <f>AVERAGE(AA208:AA212)</f>
        <v>25.719026947021483</v>
      </c>
      <c r="AB213" s="9"/>
      <c r="AC213" s="9" t="s">
        <v>39</v>
      </c>
      <c r="AD213" s="9">
        <f>AVERAGE(AD208:AD212)</f>
        <v>21.64792366027832</v>
      </c>
      <c r="AE213" s="9">
        <f>AVERAGE(AE208:AE212)</f>
        <v>21.698094177246094</v>
      </c>
      <c r="AF213" s="9"/>
      <c r="AG213" s="9" t="s">
        <v>39</v>
      </c>
      <c r="AH213" s="9">
        <f>AVERAGE(AH208:AH212)</f>
        <v>7.1583671834400961</v>
      </c>
      <c r="AI213" s="9">
        <f>AVERAGE(AI208:AI212)</f>
        <v>6.3410664138521131</v>
      </c>
      <c r="AJ213" s="9"/>
      <c r="AK213" s="9" t="s">
        <v>39</v>
      </c>
      <c r="AL213" s="9">
        <f>AVERAGE(AL208:AL212)</f>
        <v>1</v>
      </c>
      <c r="AM213" s="9">
        <f>AVERAGE(AM208:AM212)</f>
        <v>0.88582581074093325</v>
      </c>
      <c r="AN213" s="9"/>
      <c r="AO213" s="9"/>
      <c r="AP213" s="9"/>
      <c r="AQ213" s="9"/>
      <c r="AR213" s="44"/>
      <c r="AS213" s="9"/>
      <c r="AT213" s="9"/>
      <c r="AV213" s="9"/>
      <c r="AW213" s="11" t="s">
        <v>257</v>
      </c>
      <c r="AX213" s="11" t="s">
        <v>90</v>
      </c>
      <c r="AY213" s="11"/>
      <c r="AZ213" s="9"/>
      <c r="BA213" s="11" t="s">
        <v>257</v>
      </c>
      <c r="BB213" s="11" t="s">
        <v>90</v>
      </c>
      <c r="BC213" s="11"/>
      <c r="BD213" s="9"/>
      <c r="BE213" s="11" t="s">
        <v>257</v>
      </c>
      <c r="BF213" s="11" t="s">
        <v>90</v>
      </c>
      <c r="BG213" s="9"/>
      <c r="BH213" s="9"/>
      <c r="BI213" s="11" t="s">
        <v>257</v>
      </c>
      <c r="BJ213" s="11" t="s">
        <v>90</v>
      </c>
      <c r="BK213" s="9"/>
      <c r="BL213" s="9"/>
      <c r="BM213" s="9"/>
      <c r="BN213" s="9"/>
      <c r="BO213" s="9"/>
      <c r="BP213" s="9"/>
      <c r="BQ213" s="9"/>
      <c r="BR213" s="9"/>
    </row>
    <row r="214" spans="1:70" x14ac:dyDescent="0.2">
      <c r="A214" s="9" t="s">
        <v>40</v>
      </c>
      <c r="B214" s="9">
        <f>STDEVP(B208:B212)</f>
        <v>0.33209100873670644</v>
      </c>
      <c r="C214" s="9">
        <f>STDEVP(C208:C212)</f>
        <v>0.52240234313898948</v>
      </c>
      <c r="D214" s="9"/>
      <c r="E214" s="9" t="s">
        <v>40</v>
      </c>
      <c r="F214" s="9">
        <f>STDEVP(F208:F212)</f>
        <v>0.18679799835929831</v>
      </c>
      <c r="G214" s="9">
        <f>STDEVP(G208:G212)</f>
        <v>0.24507177729929902</v>
      </c>
      <c r="H214" s="9"/>
      <c r="I214" s="9" t="s">
        <v>40</v>
      </c>
      <c r="J214" s="9">
        <f>STDEVP(J208:J212)</f>
        <v>6.9526699228131905</v>
      </c>
      <c r="K214" s="9">
        <f>STDEVP(K208:K212)</f>
        <v>9.5196299596181486</v>
      </c>
      <c r="L214" s="9"/>
      <c r="M214" s="9" t="s">
        <v>40</v>
      </c>
      <c r="N214" s="9">
        <f>STDEVP(N208:N212)</f>
        <v>0.20980501372011229</v>
      </c>
      <c r="O214" s="9">
        <f>STDEVP(O208:O212)</f>
        <v>0.28726605986782777</v>
      </c>
      <c r="P214" s="9"/>
      <c r="Q214" s="9"/>
      <c r="R214" s="9"/>
      <c r="S214" s="9"/>
      <c r="T214" s="44"/>
      <c r="U214" s="9"/>
      <c r="V214" s="9"/>
      <c r="Y214" s="9" t="s">
        <v>40</v>
      </c>
      <c r="Z214" s="9">
        <f>STDEVP(Z208:Z212)</f>
        <v>0.18662829585375351</v>
      </c>
      <c r="AA214" s="9">
        <f>STDEVP(AA208:AA212)</f>
        <v>0.2516748386406939</v>
      </c>
      <c r="AB214" s="9"/>
      <c r="AC214" s="9" t="s">
        <v>40</v>
      </c>
      <c r="AD214" s="9">
        <f>STDEVP(AD208:AD212)</f>
        <v>0.18679799835929831</v>
      </c>
      <c r="AE214" s="9">
        <f>STDEVP(AE208:AE212)</f>
        <v>0.24507177729929902</v>
      </c>
      <c r="AF214" s="9"/>
      <c r="AG214" s="9" t="s">
        <v>40</v>
      </c>
      <c r="AH214" s="9">
        <f>STDEVP(AH208:AH212)</f>
        <v>1.4809395050199823</v>
      </c>
      <c r="AI214" s="9">
        <f>STDEVP(AI208:AI212)</f>
        <v>1.6046102784345948</v>
      </c>
      <c r="AJ214" s="9"/>
      <c r="AK214" s="9" t="s">
        <v>40</v>
      </c>
      <c r="AL214" s="9">
        <f>STDEVP(AL208:AL212)</f>
        <v>0.20688230528966581</v>
      </c>
      <c r="AM214" s="9">
        <f>STDEVP(AM208:AM212)</f>
        <v>0.2241586995071497</v>
      </c>
      <c r="AN214" s="9"/>
      <c r="AO214" s="9"/>
      <c r="AP214" s="9"/>
      <c r="AQ214" s="9"/>
      <c r="AR214" s="44"/>
      <c r="AS214" s="9"/>
      <c r="AT214" s="9"/>
      <c r="AV214" s="9">
        <v>1</v>
      </c>
      <c r="AW214" s="11">
        <v>25.303886413574219</v>
      </c>
      <c r="AX214" s="11">
        <v>24.954059600830078</v>
      </c>
      <c r="AY214" s="11"/>
      <c r="AZ214" s="9">
        <v>1</v>
      </c>
      <c r="BA214" s="11">
        <v>17.652019500732422</v>
      </c>
      <c r="BB214" s="11">
        <v>17.509834289550781</v>
      </c>
      <c r="BC214" s="11"/>
      <c r="BD214" s="9">
        <v>1</v>
      </c>
      <c r="BE214" s="9">
        <f>POWER(2,(BA214-AW214))*100</f>
        <v>0.49723138856917631</v>
      </c>
      <c r="BF214" s="9">
        <f>POWER(2,(BB214-AX214))*100</f>
        <v>0.57420224588263613</v>
      </c>
      <c r="BG214" s="9"/>
      <c r="BH214" s="9">
        <v>1</v>
      </c>
      <c r="BI214" s="9">
        <f>BE214/BE219</f>
        <v>0.75397737253822383</v>
      </c>
      <c r="BJ214" s="9">
        <f>BF214/BE219</f>
        <v>0.87069221816817355</v>
      </c>
      <c r="BK214" s="9"/>
      <c r="BL214" s="9"/>
      <c r="BM214" s="9"/>
      <c r="BN214" s="9"/>
      <c r="BO214" s="9"/>
      <c r="BP214" s="9"/>
      <c r="BQ214" s="9"/>
      <c r="BR214" s="9"/>
    </row>
    <row r="215" spans="1:70" x14ac:dyDescent="0.2">
      <c r="A215" s="9" t="s">
        <v>41</v>
      </c>
      <c r="B215" s="9">
        <f>B214/SQRT(5)</f>
        <v>0.14851561405035044</v>
      </c>
      <c r="C215" s="9">
        <f>C214/SQRT(5)</f>
        <v>0.23362543017279025</v>
      </c>
      <c r="D215" s="9"/>
      <c r="E215" s="9" t="s">
        <v>41</v>
      </c>
      <c r="F215" s="9">
        <f>F214/SQRT(5)</f>
        <v>8.353860447845704E-2</v>
      </c>
      <c r="G215" s="9">
        <f>G214/SQRT(5)</f>
        <v>0.10959943068158448</v>
      </c>
      <c r="H215" s="9"/>
      <c r="I215" s="9" t="s">
        <v>41</v>
      </c>
      <c r="J215" s="9">
        <f>J214/SQRT(5)</f>
        <v>3.1093285145057017</v>
      </c>
      <c r="K215" s="9">
        <f>K214/SQRT(5)</f>
        <v>4.2573079420699518</v>
      </c>
      <c r="L215" s="9"/>
      <c r="M215" s="9" t="s">
        <v>41</v>
      </c>
      <c r="N215" s="9">
        <f>N214/SQRT(5)</f>
        <v>9.3827654539689415E-2</v>
      </c>
      <c r="O215" s="9">
        <f>O214/SQRT(5)</f>
        <v>0.12846928749859743</v>
      </c>
      <c r="P215" s="9"/>
      <c r="Q215" s="9"/>
      <c r="R215" s="9"/>
      <c r="S215" s="9"/>
      <c r="T215" s="44"/>
      <c r="U215" s="9"/>
      <c r="V215" s="9"/>
      <c r="Y215" s="9" t="s">
        <v>41</v>
      </c>
      <c r="Z215" s="9">
        <f>Z214/SQRT(5)</f>
        <v>8.3462711210786994E-2</v>
      </c>
      <c r="AA215" s="9">
        <f>AA214/SQRT(5)</f>
        <v>0.11255240948537645</v>
      </c>
      <c r="AB215" s="9"/>
      <c r="AC215" s="9" t="s">
        <v>41</v>
      </c>
      <c r="AD215" s="9">
        <f>AD214/SQRT(5)</f>
        <v>8.353860447845704E-2</v>
      </c>
      <c r="AE215" s="9">
        <f>AE214/SQRT(5)</f>
        <v>0.10959943068158448</v>
      </c>
      <c r="AF215" s="9"/>
      <c r="AG215" s="9" t="s">
        <v>41</v>
      </c>
      <c r="AH215" s="9">
        <f>AH214/SQRT(5)</f>
        <v>0.66229628075791425</v>
      </c>
      <c r="AI215" s="9">
        <f>AI214/SQRT(5)</f>
        <v>0.71760353199492377</v>
      </c>
      <c r="AJ215" s="9"/>
      <c r="AK215" s="9" t="s">
        <v>41</v>
      </c>
      <c r="AL215" s="9">
        <f>AL214/SQRT(5)</f>
        <v>9.2520579593911412E-2</v>
      </c>
      <c r="AM215" s="9">
        <f>AM214/SQRT(5)</f>
        <v>0.10024681796918707</v>
      </c>
      <c r="AN215" s="9"/>
      <c r="AO215" s="9"/>
      <c r="AP215" s="9"/>
      <c r="AQ215" s="9"/>
      <c r="AR215" s="44"/>
      <c r="AS215" s="9"/>
      <c r="AT215" s="9"/>
      <c r="AV215" s="9">
        <v>2</v>
      </c>
      <c r="AW215" s="11">
        <v>25.045555114746094</v>
      </c>
      <c r="AX215" s="11">
        <v>25.079700469970703</v>
      </c>
      <c r="AY215" s="11"/>
      <c r="AZ215" s="9">
        <v>2</v>
      </c>
      <c r="BA215" s="11">
        <v>17.752862930297852</v>
      </c>
      <c r="BB215" s="11">
        <v>17.541793823242188</v>
      </c>
      <c r="BC215" s="11"/>
      <c r="BD215" s="9">
        <v>2</v>
      </c>
      <c r="BE215" s="9">
        <f>POWER(2,(BA215-AW215))*100</f>
        <v>0.6377946961106894</v>
      </c>
      <c r="BF215" s="9">
        <f>POWER(2,(BB215-AX215))*100</f>
        <v>0.53810124245868241</v>
      </c>
      <c r="BG215" s="9"/>
      <c r="BH215" s="9">
        <v>2</v>
      </c>
      <c r="BI215" s="9">
        <f>BE215/BE219</f>
        <v>0.96712070124159244</v>
      </c>
      <c r="BJ215" s="9">
        <f>BF215/BE219</f>
        <v>0.81595042122347161</v>
      </c>
      <c r="BK215" s="9"/>
      <c r="BL215" s="9"/>
      <c r="BM215" s="9"/>
      <c r="BN215" s="9"/>
      <c r="BO215" s="9"/>
      <c r="BP215" s="9"/>
      <c r="BQ215" s="9"/>
      <c r="BR215" s="9"/>
    </row>
    <row r="216" spans="1:70" x14ac:dyDescent="0.2">
      <c r="A216" s="9"/>
      <c r="B216" s="9"/>
      <c r="C216" s="9">
        <f>TTEST(B208:B212,C208:C212,2,2)</f>
        <v>0.46326109411480176</v>
      </c>
      <c r="D216" s="9"/>
      <c r="E216" s="9"/>
      <c r="F216" s="9"/>
      <c r="G216" s="9">
        <f>TTEST(F208:F212,G208:G212,2,2)</f>
        <v>0.7530590323618086</v>
      </c>
      <c r="H216" s="9"/>
      <c r="I216" s="9"/>
      <c r="J216" s="9"/>
      <c r="K216" s="9"/>
      <c r="L216" s="9"/>
      <c r="M216" s="9"/>
      <c r="N216" s="9"/>
      <c r="O216" s="9">
        <f>TTEST(N208:N212,O208:O212,2,2)</f>
        <v>0.23102750800600461</v>
      </c>
      <c r="P216" s="9"/>
      <c r="Q216" s="9"/>
      <c r="R216" s="9"/>
      <c r="S216" s="9"/>
      <c r="T216" s="44"/>
      <c r="U216" s="9"/>
      <c r="V216" s="9"/>
      <c r="Y216" s="9"/>
      <c r="Z216" s="9"/>
      <c r="AA216" s="9">
        <f>TTEST(Z208:Z212,AA208:AA212,2,2)</f>
        <v>0.18461350605227628</v>
      </c>
      <c r="AB216" s="9"/>
      <c r="AC216" s="9"/>
      <c r="AD216" s="9"/>
      <c r="AE216" s="9">
        <f>TTEST(AD208:AD212,AE208:AE212,2,2)</f>
        <v>0.7530590323618086</v>
      </c>
      <c r="AF216" s="9"/>
      <c r="AG216" s="9"/>
      <c r="AH216" s="9"/>
      <c r="AI216" s="9"/>
      <c r="AJ216" s="9"/>
      <c r="AK216" s="9"/>
      <c r="AL216" s="9"/>
      <c r="AM216" s="9">
        <f>TTEST(AL208:AL212,AM208:AM212,2,2)</f>
        <v>0.47553309832142043</v>
      </c>
      <c r="AN216" s="9"/>
      <c r="AO216" s="9"/>
      <c r="AP216" s="9"/>
      <c r="AQ216" s="9"/>
      <c r="AR216" s="44"/>
      <c r="AS216" s="9"/>
      <c r="AT216" s="9"/>
      <c r="AV216" s="9">
        <v>3</v>
      </c>
      <c r="AW216" s="11">
        <v>24.87901496887207</v>
      </c>
      <c r="AX216" s="11">
        <v>24.849706649780273</v>
      </c>
      <c r="AY216" s="11"/>
      <c r="AZ216" s="9">
        <v>3</v>
      </c>
      <c r="BA216" s="11">
        <v>17.750381469726563</v>
      </c>
      <c r="BB216" s="11">
        <v>17.489887237548828</v>
      </c>
      <c r="BC216" s="11"/>
      <c r="BD216" s="9">
        <v>3</v>
      </c>
      <c r="BE216" s="9">
        <f>POWER(2,(BA216-AW216))*100</f>
        <v>0.71460736627985388</v>
      </c>
      <c r="BF216" s="9">
        <f>POWER(2,(BB216-AX216))*100</f>
        <v>0.60879852877823804</v>
      </c>
      <c r="BG216" s="9"/>
      <c r="BH216" s="9">
        <v>3</v>
      </c>
      <c r="BI216" s="9">
        <f>BE216/BE219</f>
        <v>1.0835956796182533</v>
      </c>
      <c r="BJ216" s="9">
        <f>BF216/BE219</f>
        <v>0.92315233045568657</v>
      </c>
      <c r="BK216" s="9"/>
      <c r="BL216" s="9"/>
      <c r="BM216" s="9"/>
      <c r="BN216" s="9"/>
      <c r="BO216" s="9"/>
      <c r="BP216" s="9"/>
      <c r="BQ216" s="9"/>
      <c r="BR216" s="9"/>
    </row>
    <row r="217" spans="1:70" x14ac:dyDescent="0.2">
      <c r="A217" s="9"/>
      <c r="B217" s="9"/>
      <c r="C217" s="9"/>
      <c r="D217" s="9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9"/>
      <c r="Q217" s="9"/>
      <c r="R217" s="9"/>
      <c r="S217" s="9"/>
      <c r="T217" s="44"/>
      <c r="U217" s="9"/>
      <c r="V217" s="9"/>
      <c r="Y217" s="9"/>
      <c r="Z217" s="9"/>
      <c r="AA217" s="9"/>
      <c r="AB217" s="9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9"/>
      <c r="AO217" s="9"/>
      <c r="AP217" s="9"/>
      <c r="AQ217" s="9"/>
      <c r="AR217" s="44"/>
      <c r="AS217" s="9"/>
      <c r="AT217" s="9"/>
      <c r="AV217" s="9">
        <v>4</v>
      </c>
      <c r="AW217" s="11">
        <v>24.636310577392578</v>
      </c>
      <c r="AX217" s="11">
        <v>25.247055053710938</v>
      </c>
      <c r="AY217" s="11"/>
      <c r="AZ217" s="9">
        <v>4</v>
      </c>
      <c r="BA217" s="11">
        <v>17.340394973754883</v>
      </c>
      <c r="BB217" s="11">
        <v>17.571949005126953</v>
      </c>
      <c r="BC217" s="11"/>
      <c r="BD217" s="9">
        <v>4</v>
      </c>
      <c r="BE217" s="9">
        <f>POWER(2,(BA217-AW217))*100</f>
        <v>0.63637125970607811</v>
      </c>
      <c r="BF217" s="9">
        <f>POWER(2,(BB217-AX217))*100</f>
        <v>0.48928607892830139</v>
      </c>
      <c r="BG217" s="9"/>
      <c r="BH217" s="9">
        <v>4</v>
      </c>
      <c r="BI217" s="9">
        <f>BE217/BE219</f>
        <v>0.96496227185640737</v>
      </c>
      <c r="BJ217" s="9">
        <f>BF217/BE219</f>
        <v>0.74192949337221248</v>
      </c>
      <c r="BK217" s="9"/>
      <c r="BL217" s="9"/>
      <c r="BM217" s="9"/>
      <c r="BN217" s="9"/>
      <c r="BO217" s="9"/>
      <c r="BP217" s="9"/>
      <c r="BQ217" s="9"/>
      <c r="BR217" s="9"/>
    </row>
    <row r="218" spans="1:70" x14ac:dyDescent="0.2">
      <c r="A218" s="9"/>
      <c r="B218" s="9"/>
      <c r="C218" s="9"/>
      <c r="D218" s="9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9"/>
      <c r="Q218" s="9"/>
      <c r="R218" s="9"/>
      <c r="S218" s="9"/>
      <c r="T218" s="44"/>
      <c r="U218" s="9"/>
      <c r="V218" s="9"/>
      <c r="AN218" s="9"/>
      <c r="AO218" s="9"/>
      <c r="AP218" s="9"/>
      <c r="AQ218" s="9"/>
      <c r="AR218" s="44"/>
      <c r="AS218" s="9"/>
      <c r="AT218" s="9"/>
      <c r="AV218" s="9">
        <v>5</v>
      </c>
      <c r="AW218" s="11">
        <v>24.360183715820313</v>
      </c>
      <c r="AX218" s="11">
        <v>24.879568099975586</v>
      </c>
      <c r="AY218" s="11"/>
      <c r="AZ218" s="9">
        <v>5</v>
      </c>
      <c r="BA218" s="11">
        <v>17.414785385131836</v>
      </c>
      <c r="BB218" s="11">
        <v>17.485939025878906</v>
      </c>
      <c r="BC218" s="9"/>
      <c r="BD218" s="9">
        <v>5</v>
      </c>
      <c r="BE218" s="9">
        <f>POWER(2,(BA218-AW218))*100</f>
        <v>0.81138461877305457</v>
      </c>
      <c r="BF218" s="9">
        <f>POWER(2,(BB218-AX218))*100</f>
        <v>0.59469717009200995</v>
      </c>
      <c r="BG218" s="9"/>
      <c r="BH218" s="9">
        <v>5</v>
      </c>
      <c r="BI218" s="9">
        <f>BE218/BE219</f>
        <v>1.2303439747455232</v>
      </c>
      <c r="BJ218" s="9">
        <f>BF218/BE219</f>
        <v>0.90176971943015161</v>
      </c>
      <c r="BK218" s="9"/>
      <c r="BL218" s="9"/>
      <c r="BM218" s="9"/>
      <c r="BN218" s="9"/>
      <c r="BO218" s="9"/>
      <c r="BP218" s="9"/>
      <c r="BQ218" s="9"/>
      <c r="BR218" s="9"/>
    </row>
    <row r="219" spans="1:70" x14ac:dyDescent="0.4">
      <c r="A219" s="9"/>
      <c r="B219" s="9"/>
      <c r="C219" s="9"/>
      <c r="D219" s="9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9"/>
      <c r="Q219" s="9"/>
      <c r="R219" s="9"/>
      <c r="S219" s="9"/>
      <c r="T219" s="44"/>
      <c r="U219" s="9"/>
      <c r="V219" s="9"/>
      <c r="AN219" s="9"/>
      <c r="AO219" s="9"/>
      <c r="AP219" s="9"/>
      <c r="AQ219" s="9"/>
      <c r="AR219" s="44"/>
      <c r="AS219" s="9"/>
      <c r="AT219" s="9"/>
      <c r="AV219" s="9" t="s">
        <v>39</v>
      </c>
      <c r="AW219" s="9">
        <f>AVERAGE(AW214:AW218)</f>
        <v>24.844990158081053</v>
      </c>
      <c r="AX219" s="9">
        <f>AVERAGE(AX214:AX218)</f>
        <v>25.002017974853516</v>
      </c>
      <c r="AY219" s="9"/>
      <c r="AZ219" s="9" t="s">
        <v>39</v>
      </c>
      <c r="BA219" s="9">
        <f>AVERAGE(BA214:BA218)</f>
        <v>17.58208885192871</v>
      </c>
      <c r="BB219" s="9">
        <f>AVERAGE(BB214:BB218)</f>
        <v>17.51988067626953</v>
      </c>
      <c r="BC219" s="9"/>
      <c r="BD219" s="9" t="s">
        <v>39</v>
      </c>
      <c r="BE219" s="9">
        <f>AVERAGE(BE214:BE218)</f>
        <v>0.65947786588777046</v>
      </c>
      <c r="BF219" s="9">
        <f>AVERAGE(BF214:BF218)</f>
        <v>0.56101705322797357</v>
      </c>
      <c r="BG219" s="9"/>
      <c r="BH219" s="9" t="s">
        <v>39</v>
      </c>
      <c r="BI219" s="9">
        <f>AVERAGE(BI214:BI218)</f>
        <v>1</v>
      </c>
      <c r="BJ219" s="9">
        <f>AVERAGE(BJ214:BJ218)</f>
        <v>0.85069883652993927</v>
      </c>
      <c r="BK219" s="9"/>
      <c r="BL219" s="9"/>
      <c r="BM219" s="9"/>
      <c r="BN219" s="9"/>
      <c r="BO219" s="9"/>
      <c r="BP219" s="9"/>
      <c r="BQ219" s="9"/>
      <c r="BR219" s="9"/>
    </row>
    <row r="220" spans="1:70" x14ac:dyDescent="0.4">
      <c r="A220" s="9"/>
      <c r="B220" s="9"/>
      <c r="C220" s="9"/>
      <c r="D220" s="9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9"/>
      <c r="Q220" s="9"/>
      <c r="R220" s="9"/>
      <c r="S220" s="9"/>
      <c r="T220" s="44"/>
      <c r="U220" s="9"/>
      <c r="V220" s="9"/>
      <c r="AN220" s="9"/>
      <c r="AO220" s="9"/>
      <c r="AP220" s="9"/>
      <c r="AQ220" s="9"/>
      <c r="AR220" s="44"/>
      <c r="AS220" s="9"/>
      <c r="AT220" s="9"/>
      <c r="AV220" s="9" t="s">
        <v>40</v>
      </c>
      <c r="AW220" s="9">
        <f>STDEVP(AW214:AW218)</f>
        <v>0.32574659376604309</v>
      </c>
      <c r="AX220" s="9">
        <f>STDEVP(AX214:AX218)</f>
        <v>0.14599346376106681</v>
      </c>
      <c r="AY220" s="9"/>
      <c r="AZ220" s="9" t="s">
        <v>40</v>
      </c>
      <c r="BA220" s="9">
        <f>STDEVP(BA214:BA218)</f>
        <v>0.17250093764333541</v>
      </c>
      <c r="BB220" s="9">
        <f>STDEVP(BB214:BB218)</f>
        <v>3.2692105358586278E-2</v>
      </c>
      <c r="BC220" s="9"/>
      <c r="BD220" s="9" t="s">
        <v>40</v>
      </c>
      <c r="BE220" s="9">
        <f>STDEVP(BE214:BE218)</f>
        <v>0.10338560624065858</v>
      </c>
      <c r="BF220" s="9">
        <f>STDEVP(BF214:BF218)</f>
        <v>4.303890342532074E-2</v>
      </c>
      <c r="BG220" s="9"/>
      <c r="BH220" s="9" t="s">
        <v>40</v>
      </c>
      <c r="BI220" s="9">
        <f>STDEVP(BI214:BI218)</f>
        <v>0.15676887972803014</v>
      </c>
      <c r="BJ220" s="9">
        <f>STDEVP(BJ214:BJ218)</f>
        <v>6.5262089376393204E-2</v>
      </c>
      <c r="BK220" s="9"/>
      <c r="BL220" s="9"/>
      <c r="BM220" s="9"/>
      <c r="BN220" s="9"/>
      <c r="BO220" s="9"/>
      <c r="BP220" s="9"/>
      <c r="BQ220" s="9"/>
      <c r="BR220" s="9"/>
    </row>
    <row r="221" spans="1:70" x14ac:dyDescent="0.4">
      <c r="A221" s="9"/>
      <c r="B221" s="9"/>
      <c r="C221" s="9"/>
      <c r="D221" s="9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9"/>
      <c r="Q221" s="9"/>
      <c r="R221" s="9"/>
      <c r="S221" s="9"/>
      <c r="T221" s="44"/>
      <c r="U221" s="9"/>
      <c r="V221" s="9"/>
      <c r="AN221" s="9"/>
      <c r="AO221" s="9"/>
      <c r="AP221" s="9"/>
      <c r="AQ221" s="9"/>
      <c r="AR221" s="44"/>
      <c r="AS221" s="9"/>
      <c r="AT221" s="9"/>
      <c r="AV221" s="9" t="s">
        <v>41</v>
      </c>
      <c r="AW221" s="9">
        <f>AW220/SQRT(5)</f>
        <v>0.14567830541997631</v>
      </c>
      <c r="AX221" s="9">
        <f>AX220/SQRT(5)</f>
        <v>6.5290261848079498E-2</v>
      </c>
      <c r="AY221" s="9"/>
      <c r="AZ221" s="9" t="s">
        <v>41</v>
      </c>
      <c r="BA221" s="9">
        <f>BA220/SQRT(5)</f>
        <v>7.7144764550590064E-2</v>
      </c>
      <c r="BB221" s="9">
        <f>BB220/SQRT(5)</f>
        <v>1.462035398187681E-2</v>
      </c>
      <c r="BC221" s="9"/>
      <c r="BD221" s="9" t="s">
        <v>41</v>
      </c>
      <c r="BE221" s="9">
        <f>BE220/SQRT(5)</f>
        <v>4.6235448689827811E-2</v>
      </c>
      <c r="BF221" s="9">
        <f>BF220/SQRT(5)</f>
        <v>1.9247582747213141E-2</v>
      </c>
      <c r="BG221" s="9"/>
      <c r="BH221" s="9" t="s">
        <v>41</v>
      </c>
      <c r="BI221" s="9">
        <f>BI220/SQRT(5)</f>
        <v>7.0109174365672822E-2</v>
      </c>
      <c r="BJ221" s="9">
        <f>BJ220/SQRT(5)</f>
        <v>2.9186093639856411E-2</v>
      </c>
      <c r="BK221" s="9"/>
      <c r="BL221" s="9"/>
      <c r="BM221" s="9"/>
      <c r="BN221" s="9"/>
      <c r="BO221" s="9"/>
      <c r="BP221" s="9"/>
      <c r="BQ221" s="9"/>
      <c r="BR221" s="9"/>
    </row>
    <row r="222" spans="1:70" x14ac:dyDescent="0.2">
      <c r="A222" s="9"/>
      <c r="B222" s="11" t="s">
        <v>67</v>
      </c>
      <c r="C222" s="9"/>
      <c r="D222" s="9"/>
      <c r="E222" s="9"/>
      <c r="F222" s="11" t="s">
        <v>53</v>
      </c>
      <c r="G222" s="9"/>
      <c r="H222" s="9"/>
      <c r="I222" s="9"/>
      <c r="J222" s="9" t="s">
        <v>277</v>
      </c>
      <c r="K222" s="9"/>
      <c r="L222" s="9"/>
      <c r="M222" s="9"/>
      <c r="N222" s="9" t="s">
        <v>51</v>
      </c>
      <c r="O222" s="9"/>
      <c r="P222" s="9"/>
      <c r="Q222" s="9"/>
      <c r="R222" s="9"/>
      <c r="S222" s="9"/>
      <c r="T222" s="44"/>
      <c r="U222" s="9"/>
      <c r="V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>
        <f>TTEST(BI214:BI218,BJ214:BJ218,2,2)</f>
        <v>0.11672304073525613</v>
      </c>
      <c r="BK222" s="9"/>
      <c r="BL222" s="9"/>
      <c r="BM222" s="9"/>
      <c r="BN222" s="9"/>
      <c r="BO222" s="9"/>
      <c r="BP222" s="9"/>
      <c r="BQ222" s="9"/>
      <c r="BR222" s="9"/>
    </row>
    <row r="223" spans="1:70" x14ac:dyDescent="0.2">
      <c r="A223" s="9"/>
      <c r="B223" s="11" t="s">
        <v>257</v>
      </c>
      <c r="C223" s="11" t="s">
        <v>90</v>
      </c>
      <c r="D223" s="11"/>
      <c r="E223" s="9"/>
      <c r="F223" s="11" t="s">
        <v>257</v>
      </c>
      <c r="G223" s="11" t="s">
        <v>90</v>
      </c>
      <c r="H223" s="11"/>
      <c r="I223" s="9"/>
      <c r="J223" s="11" t="s">
        <v>257</v>
      </c>
      <c r="K223" s="11" t="s">
        <v>90</v>
      </c>
      <c r="L223" s="9"/>
      <c r="M223" s="9"/>
      <c r="N223" s="11" t="s">
        <v>257</v>
      </c>
      <c r="O223" s="11" t="s">
        <v>90</v>
      </c>
      <c r="P223" s="9"/>
      <c r="Q223" s="9"/>
      <c r="R223" s="9"/>
      <c r="S223" s="9"/>
      <c r="T223" s="44"/>
      <c r="U223" s="9"/>
      <c r="V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</row>
    <row r="224" spans="1:70" x14ac:dyDescent="0.2">
      <c r="A224" s="9">
        <v>1</v>
      </c>
      <c r="B224" s="58">
        <v>19.272785186767578</v>
      </c>
      <c r="C224" s="58">
        <v>19.307052612304688</v>
      </c>
      <c r="D224" s="11"/>
      <c r="E224" s="9">
        <v>1</v>
      </c>
      <c r="F224" s="58">
        <v>21.284648895263672</v>
      </c>
      <c r="G224" s="58">
        <v>21.53422737121582</v>
      </c>
      <c r="H224" s="11"/>
      <c r="I224" s="9">
        <v>1</v>
      </c>
      <c r="J224" s="9">
        <f>POWER(2,(F224-B224))*100</f>
        <v>403.3028801061368</v>
      </c>
      <c r="K224" s="9">
        <f>POWER(2,(G224-C224))*100</f>
        <v>468.2161698868448</v>
      </c>
      <c r="L224" s="9"/>
      <c r="M224" s="9">
        <v>1</v>
      </c>
      <c r="N224" s="9">
        <f>J224/J229</f>
        <v>0.72518879172394546</v>
      </c>
      <c r="O224" s="9">
        <f>K224/J229</f>
        <v>0.84191096878975136</v>
      </c>
      <c r="P224" s="9"/>
      <c r="Q224" s="9"/>
      <c r="R224" s="9"/>
      <c r="S224" s="9"/>
      <c r="T224" s="44"/>
      <c r="U224" s="9"/>
      <c r="V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</row>
    <row r="225" spans="1:70" x14ac:dyDescent="0.2">
      <c r="A225" s="9">
        <v>2</v>
      </c>
      <c r="B225" s="58">
        <v>19.117420196533203</v>
      </c>
      <c r="C225" s="58">
        <v>19.205595016479492</v>
      </c>
      <c r="D225" s="11"/>
      <c r="E225" s="9">
        <v>2</v>
      </c>
      <c r="F225" s="58">
        <v>21.666818618774414</v>
      </c>
      <c r="G225" s="58">
        <v>21.662893295288086</v>
      </c>
      <c r="H225" s="11"/>
      <c r="I225" s="9">
        <v>2</v>
      </c>
      <c r="J225" s="9">
        <f t="shared" ref="J225:K228" si="34">POWER(2,(F225-B225))*100</f>
        <v>585.39013037429527</v>
      </c>
      <c r="K225" s="9">
        <f t="shared" si="34"/>
        <v>549.18730585292383</v>
      </c>
      <c r="L225" s="9"/>
      <c r="M225" s="9">
        <v>2</v>
      </c>
      <c r="N225" s="9">
        <f>J225/J229</f>
        <v>1.0526043385099011</v>
      </c>
      <c r="O225" s="9">
        <f>K225/J229</f>
        <v>0.98750715258170207</v>
      </c>
      <c r="P225" s="9"/>
      <c r="Q225" s="9"/>
      <c r="R225" s="9"/>
      <c r="S225" s="9"/>
      <c r="T225" s="44"/>
      <c r="U225" s="9"/>
      <c r="V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</row>
    <row r="226" spans="1:70" x14ac:dyDescent="0.2">
      <c r="A226" s="9">
        <v>3</v>
      </c>
      <c r="B226" s="58">
        <v>19.606626510620117</v>
      </c>
      <c r="C226" s="58">
        <v>18.819282531738281</v>
      </c>
      <c r="D226" s="11"/>
      <c r="E226" s="9">
        <v>3</v>
      </c>
      <c r="F226" s="58">
        <v>21.74467658996582</v>
      </c>
      <c r="G226" s="58">
        <v>21.667667388916016</v>
      </c>
      <c r="H226" s="11"/>
      <c r="I226" s="9">
        <v>3</v>
      </c>
      <c r="J226" s="9">
        <f t="shared" si="34"/>
        <v>440.16672270580955</v>
      </c>
      <c r="K226" s="9">
        <f t="shared" si="34"/>
        <v>720.19363898813435</v>
      </c>
      <c r="L226" s="9"/>
      <c r="M226" s="9">
        <v>3</v>
      </c>
      <c r="N226" s="9">
        <f>J226/J229</f>
        <v>0.79147457045709768</v>
      </c>
      <c r="O226" s="9">
        <f>K226/J229</f>
        <v>1.2949978307311607</v>
      </c>
      <c r="P226" s="9"/>
      <c r="Q226" s="9"/>
      <c r="R226" s="9"/>
      <c r="S226" s="9"/>
      <c r="T226" s="44"/>
      <c r="U226" s="9"/>
      <c r="V226" s="9"/>
      <c r="AV226" s="9"/>
      <c r="AW226" s="11" t="s">
        <v>139</v>
      </c>
      <c r="AX226" s="9"/>
      <c r="AY226" s="9"/>
      <c r="AZ226" s="9"/>
      <c r="BA226" s="11" t="s">
        <v>45</v>
      </c>
      <c r="BB226" s="9"/>
      <c r="BC226" s="9"/>
      <c r="BD226" s="9"/>
      <c r="BE226" s="9" t="s">
        <v>50</v>
      </c>
      <c r="BF226" s="9"/>
      <c r="BG226" s="9"/>
      <c r="BH226" s="9"/>
      <c r="BI226" s="9" t="s">
        <v>51</v>
      </c>
      <c r="BJ226" s="9"/>
      <c r="BK226" s="9"/>
      <c r="BL226" s="9"/>
      <c r="BM226" s="9"/>
      <c r="BN226" s="9"/>
      <c r="BO226" s="9"/>
      <c r="BP226" s="9"/>
      <c r="BQ226" s="9"/>
      <c r="BR226" s="9"/>
    </row>
    <row r="227" spans="1:70" x14ac:dyDescent="0.2">
      <c r="A227" s="9">
        <v>4</v>
      </c>
      <c r="B227" s="58">
        <v>19.362270355224609</v>
      </c>
      <c r="C227" s="58">
        <v>19.37870979309082</v>
      </c>
      <c r="D227" s="11"/>
      <c r="E227" s="9">
        <v>4</v>
      </c>
      <c r="F227" s="58">
        <v>21.739170074462891</v>
      </c>
      <c r="G227" s="58">
        <v>22.162805557250977</v>
      </c>
      <c r="H227" s="11"/>
      <c r="I227" s="9">
        <v>4</v>
      </c>
      <c r="J227" s="9">
        <f t="shared" si="34"/>
        <v>519.41933534856446</v>
      </c>
      <c r="K227" s="9">
        <f t="shared" si="34"/>
        <v>688.80507110965152</v>
      </c>
      <c r="L227" s="9"/>
      <c r="M227" s="9">
        <v>4</v>
      </c>
      <c r="N227" s="9">
        <f>J227/J229</f>
        <v>0.93398063534867537</v>
      </c>
      <c r="O227" s="9">
        <f>K227/J229</f>
        <v>1.2385572776467106</v>
      </c>
      <c r="P227" s="9"/>
      <c r="Q227" s="9"/>
      <c r="R227" s="9"/>
      <c r="S227" s="9"/>
      <c r="T227" s="44"/>
      <c r="U227" s="9"/>
      <c r="V227" s="9"/>
      <c r="AV227" s="9"/>
      <c r="AW227" s="11" t="s">
        <v>257</v>
      </c>
      <c r="AX227" s="11" t="s">
        <v>90</v>
      </c>
      <c r="AY227" s="11"/>
      <c r="AZ227" s="9"/>
      <c r="BA227" s="11" t="s">
        <v>257</v>
      </c>
      <c r="BB227" s="11" t="s">
        <v>90</v>
      </c>
      <c r="BC227" s="11"/>
      <c r="BD227" s="9"/>
      <c r="BE227" s="11" t="s">
        <v>257</v>
      </c>
      <c r="BF227" s="11" t="s">
        <v>90</v>
      </c>
      <c r="BG227" s="9"/>
      <c r="BH227" s="9"/>
      <c r="BI227" s="11" t="s">
        <v>257</v>
      </c>
      <c r="BJ227" s="11" t="s">
        <v>90</v>
      </c>
      <c r="BK227" s="9"/>
      <c r="BL227" s="9"/>
      <c r="BM227" s="9"/>
      <c r="BN227" s="9"/>
      <c r="BO227" s="9"/>
      <c r="BP227" s="9"/>
      <c r="BQ227" s="9"/>
      <c r="BR227" s="9"/>
    </row>
    <row r="228" spans="1:70" x14ac:dyDescent="0.2">
      <c r="A228" s="9">
        <v>5</v>
      </c>
      <c r="B228" s="58">
        <v>18.747034072875977</v>
      </c>
      <c r="C228" s="58">
        <v>18.908584594726563</v>
      </c>
      <c r="D228" s="11"/>
      <c r="E228" s="9">
        <v>5</v>
      </c>
      <c r="F228" s="58">
        <v>21.804304122924805</v>
      </c>
      <c r="G228" s="58">
        <v>21.46287727355957</v>
      </c>
      <c r="H228" s="11"/>
      <c r="I228" s="9">
        <v>5</v>
      </c>
      <c r="J228" s="9">
        <f t="shared" si="34"/>
        <v>832.39601020841633</v>
      </c>
      <c r="K228" s="9">
        <f t="shared" si="34"/>
        <v>587.3794036979383</v>
      </c>
      <c r="L228" s="9"/>
      <c r="M228" s="9">
        <v>5</v>
      </c>
      <c r="N228" s="9">
        <f>J228/J229</f>
        <v>1.4967516639603813</v>
      </c>
      <c r="O228" s="9">
        <f>K228/J229</f>
        <v>1.0561812996206219</v>
      </c>
      <c r="P228" s="9"/>
      <c r="Q228" s="9"/>
      <c r="R228" s="9"/>
      <c r="S228" s="9"/>
      <c r="T228" s="44"/>
      <c r="U228" s="9"/>
      <c r="V228" s="9"/>
      <c r="AV228" s="9">
        <v>1</v>
      </c>
      <c r="AW228" s="11">
        <v>24.256616592407227</v>
      </c>
      <c r="AX228" s="11">
        <v>23.84391975402832</v>
      </c>
      <c r="AY228" s="11"/>
      <c r="AZ228" s="9">
        <v>1</v>
      </c>
      <c r="BA228" s="11">
        <v>17.652019500732422</v>
      </c>
      <c r="BB228" s="11">
        <v>17.509834289550781</v>
      </c>
      <c r="BC228" s="11"/>
      <c r="BD228" s="9">
        <v>1</v>
      </c>
      <c r="BE228" s="9">
        <f>POWER(2,(BA228-AW228))*100</f>
        <v>1.027585970176067</v>
      </c>
      <c r="BF228" s="9">
        <f>POWER(2,(BB228-AX228))*100</f>
        <v>1.2395106998646392</v>
      </c>
      <c r="BG228" s="9"/>
      <c r="BH228" s="9">
        <v>1</v>
      </c>
      <c r="BI228" s="9">
        <f>BE228/BE233</f>
        <v>0.66735804774827634</v>
      </c>
      <c r="BJ228" s="9">
        <f>BF228/BE233</f>
        <v>0.80499098356026888</v>
      </c>
      <c r="BK228" s="9"/>
      <c r="BL228" s="9"/>
      <c r="BM228" s="9"/>
      <c r="BN228" s="9"/>
      <c r="BO228" s="9"/>
      <c r="BP228" s="9"/>
      <c r="BQ228" s="9"/>
      <c r="BR228" s="9"/>
    </row>
    <row r="229" spans="1:70" x14ac:dyDescent="0.2">
      <c r="A229" s="9" t="s">
        <v>39</v>
      </c>
      <c r="B229" s="9">
        <f>AVERAGE(B224:B228)</f>
        <v>19.221227264404298</v>
      </c>
      <c r="C229" s="9">
        <f>AVERAGE(C224:C228)</f>
        <v>19.123844909667969</v>
      </c>
      <c r="D229" s="9"/>
      <c r="E229" s="9" t="s">
        <v>39</v>
      </c>
      <c r="F229" s="9">
        <f>AVERAGE(F224:F228)</f>
        <v>21.64792366027832</v>
      </c>
      <c r="G229" s="9">
        <f>AVERAGE(G224:G228)</f>
        <v>21.698094177246094</v>
      </c>
      <c r="H229" s="9"/>
      <c r="I229" s="9" t="s">
        <v>39</v>
      </c>
      <c r="J229" s="9">
        <f>AVERAGE(J224:J228)</f>
        <v>556.13501574864438</v>
      </c>
      <c r="K229" s="9">
        <f>AVERAGE(K224:K228)</f>
        <v>602.75631790709861</v>
      </c>
      <c r="L229" s="9"/>
      <c r="M229" s="9" t="s">
        <v>39</v>
      </c>
      <c r="N229" s="9">
        <f>AVERAGE(N224:N228)</f>
        <v>1.0000000000000002</v>
      </c>
      <c r="O229" s="9">
        <f>AVERAGE(O224:O228)</f>
        <v>1.0838309058739894</v>
      </c>
      <c r="P229" s="9"/>
      <c r="Q229" s="9"/>
      <c r="R229" s="9"/>
      <c r="S229" s="9"/>
      <c r="T229" s="44"/>
      <c r="U229" s="9"/>
      <c r="V229" s="9"/>
      <c r="AV229" s="9">
        <v>2</v>
      </c>
      <c r="AW229" s="11">
        <v>23.986057281494141</v>
      </c>
      <c r="AX229" s="11">
        <v>23.817598342895508</v>
      </c>
      <c r="AY229" s="11"/>
      <c r="AZ229" s="9">
        <v>2</v>
      </c>
      <c r="BA229" s="11">
        <v>17.752862930297852</v>
      </c>
      <c r="BB229" s="11">
        <v>17.541793823242188</v>
      </c>
      <c r="BC229" s="11"/>
      <c r="BD229" s="9">
        <v>2</v>
      </c>
      <c r="BE229" s="9">
        <f>POWER(2,(BA229-AW229))*100</f>
        <v>1.3292954906003807</v>
      </c>
      <c r="BF229" s="9">
        <f>POWER(2,(BB229-AX229))*100</f>
        <v>1.2906087127737675</v>
      </c>
      <c r="BG229" s="9"/>
      <c r="BH229" s="9">
        <v>2</v>
      </c>
      <c r="BI229" s="9">
        <f>BE229/BE233</f>
        <v>0.86330104656417062</v>
      </c>
      <c r="BJ229" s="9">
        <f>BF229/BE233</f>
        <v>0.83817620711193852</v>
      </c>
      <c r="BK229" s="9"/>
      <c r="BL229" s="9"/>
      <c r="BM229" s="9"/>
      <c r="BN229" s="9"/>
      <c r="BO229" s="9"/>
      <c r="BP229" s="9"/>
      <c r="BQ229" s="9"/>
      <c r="BR229" s="9"/>
    </row>
    <row r="230" spans="1:70" x14ac:dyDescent="0.2">
      <c r="A230" s="9" t="s">
        <v>40</v>
      </c>
      <c r="B230" s="9">
        <f>STDEVP(B224:B228)</f>
        <v>0.2852083596397888</v>
      </c>
      <c r="C230" s="9">
        <f>STDEVP(C224:C228)</f>
        <v>0.22104275437576451</v>
      </c>
      <c r="D230" s="9"/>
      <c r="E230" s="9" t="s">
        <v>40</v>
      </c>
      <c r="F230" s="9">
        <f>STDEVP(F224:F228)</f>
        <v>0.18679799835929831</v>
      </c>
      <c r="G230" s="9">
        <f>STDEVP(G224:G228)</f>
        <v>0.24507177729929902</v>
      </c>
      <c r="H230" s="9"/>
      <c r="I230" s="9" t="s">
        <v>40</v>
      </c>
      <c r="J230" s="9">
        <f>STDEVP(J224:J228)</f>
        <v>151.87517680991982</v>
      </c>
      <c r="K230" s="9">
        <f>STDEVP(K224:K228)</f>
        <v>92.090229973404035</v>
      </c>
      <c r="L230" s="9"/>
      <c r="M230" s="9" t="s">
        <v>40</v>
      </c>
      <c r="N230" s="9">
        <f>STDEVP(N224:N228)</f>
        <v>0.27309047714874041</v>
      </c>
      <c r="O230" s="9">
        <f>STDEVP(O224:O228)</f>
        <v>0.16558969920179523</v>
      </c>
      <c r="P230" s="9"/>
      <c r="Q230" s="9"/>
      <c r="R230" s="9"/>
      <c r="S230" s="9"/>
      <c r="T230" s="44"/>
      <c r="U230" s="9"/>
      <c r="V230" s="9"/>
      <c r="AV230" s="9">
        <v>3</v>
      </c>
      <c r="AW230" s="11">
        <v>23.16533088684082</v>
      </c>
      <c r="AX230" s="11">
        <v>23.293581008911133</v>
      </c>
      <c r="AY230" s="11"/>
      <c r="AZ230" s="9">
        <v>3</v>
      </c>
      <c r="BA230" s="11">
        <v>17.750381469726563</v>
      </c>
      <c r="BB230" s="11">
        <v>17.489887237548828</v>
      </c>
      <c r="BC230" s="11"/>
      <c r="BD230" s="9">
        <v>3</v>
      </c>
      <c r="BE230" s="9">
        <f>POWER(2,(BA230-AW230))*100</f>
        <v>2.3438930994559408</v>
      </c>
      <c r="BF230" s="9">
        <f>POWER(2,(BB230-AX230))*100</f>
        <v>1.7902516768027898</v>
      </c>
      <c r="BG230" s="9"/>
      <c r="BH230" s="9">
        <v>3</v>
      </c>
      <c r="BI230" s="9">
        <f>BE230/BE233</f>
        <v>1.522223899880182</v>
      </c>
      <c r="BJ230" s="9">
        <f>BF230/BE233</f>
        <v>1.1626656052967335</v>
      </c>
      <c r="BK230" s="9"/>
      <c r="BL230" s="9"/>
      <c r="BM230" s="9"/>
      <c r="BN230" s="9"/>
      <c r="BO230" s="9"/>
      <c r="BP230" s="9"/>
      <c r="BQ230" s="9"/>
      <c r="BR230" s="9"/>
    </row>
    <row r="231" spans="1:70" x14ac:dyDescent="0.2">
      <c r="A231" s="9" t="s">
        <v>41</v>
      </c>
      <c r="B231" s="9">
        <f>B230/SQRT(5)</f>
        <v>0.12754905598115504</v>
      </c>
      <c r="C231" s="9">
        <f>C230/SQRT(5)</f>
        <v>9.8853324943599705E-2</v>
      </c>
      <c r="D231" s="9"/>
      <c r="E231" s="9" t="s">
        <v>41</v>
      </c>
      <c r="F231" s="9">
        <f>F230/SQRT(5)</f>
        <v>8.353860447845704E-2</v>
      </c>
      <c r="G231" s="9">
        <f>G230/SQRT(5)</f>
        <v>0.10959943068158448</v>
      </c>
      <c r="H231" s="9"/>
      <c r="I231" s="9" t="s">
        <v>41</v>
      </c>
      <c r="J231" s="9">
        <f>J230/SQRT(5)</f>
        <v>67.920643888356068</v>
      </c>
      <c r="K231" s="9">
        <f>K230/SQRT(5)</f>
        <v>41.184002856824016</v>
      </c>
      <c r="L231" s="9"/>
      <c r="M231" s="9" t="s">
        <v>41</v>
      </c>
      <c r="N231" s="9">
        <f>N230/SQRT(5)</f>
        <v>0.1221297741824873</v>
      </c>
      <c r="O231" s="9">
        <f>O230/SQRT(5)</f>
        <v>7.4053964757791357E-2</v>
      </c>
      <c r="P231" s="9"/>
      <c r="Q231" s="9"/>
      <c r="R231" s="9"/>
      <c r="S231" s="9"/>
      <c r="T231" s="44"/>
      <c r="U231" s="9"/>
      <c r="V231" s="9"/>
      <c r="AV231" s="9">
        <v>4</v>
      </c>
      <c r="AW231" s="11">
        <v>23.38813591003418</v>
      </c>
      <c r="AX231" s="11">
        <v>24.098955154418945</v>
      </c>
      <c r="AY231" s="11"/>
      <c r="AZ231" s="9">
        <v>4</v>
      </c>
      <c r="BA231" s="11">
        <v>17.340394973754883</v>
      </c>
      <c r="BB231" s="11">
        <v>17.571949005126953</v>
      </c>
      <c r="BC231" s="11"/>
      <c r="BD231" s="9">
        <v>4</v>
      </c>
      <c r="BE231" s="9">
        <f>POWER(2,(BA231-AW231))*100</f>
        <v>1.5116406848925827</v>
      </c>
      <c r="BF231" s="9">
        <f>POWER(2,(BB231-AX231))*100</f>
        <v>1.0843646897636232</v>
      </c>
      <c r="BG231" s="9"/>
      <c r="BH231" s="9">
        <v>4</v>
      </c>
      <c r="BI231" s="9">
        <f>BE231/BE233</f>
        <v>0.98172377362638785</v>
      </c>
      <c r="BJ231" s="9">
        <f>BF231/BE233</f>
        <v>0.70423256390297428</v>
      </c>
      <c r="BK231" s="9"/>
      <c r="BL231" s="9"/>
      <c r="BM231" s="9"/>
      <c r="BN231" s="9"/>
      <c r="BO231" s="9"/>
      <c r="BP231" s="9"/>
      <c r="BQ231" s="9"/>
      <c r="BR231" s="9"/>
    </row>
    <row r="232" spans="1:70" x14ac:dyDescent="0.2">
      <c r="A232" s="9"/>
      <c r="B232" s="9"/>
      <c r="C232" s="9">
        <f>TTEST(B224:B228,C224:C228,2,2)</f>
        <v>0.6040592229710251</v>
      </c>
      <c r="D232" s="9"/>
      <c r="E232" s="9"/>
      <c r="F232" s="9"/>
      <c r="G232" s="9">
        <f>TTEST(F224:F228,G224:G228,2,2)</f>
        <v>0.7530590323618086</v>
      </c>
      <c r="H232" s="9"/>
      <c r="I232" s="9"/>
      <c r="J232" s="9"/>
      <c r="K232" s="9"/>
      <c r="L232" s="9"/>
      <c r="M232" s="9"/>
      <c r="N232" s="9"/>
      <c r="O232" s="9">
        <f>TTEST(N224:N228,O224:O228,2,2)</f>
        <v>0.61383486628342054</v>
      </c>
      <c r="P232" s="9"/>
      <c r="Q232" s="9"/>
      <c r="R232" s="9"/>
      <c r="S232" s="9"/>
      <c r="T232" s="44"/>
      <c r="U232" s="9"/>
      <c r="V232" s="9"/>
      <c r="AV232" s="9">
        <v>5</v>
      </c>
      <c r="AW232" s="11">
        <v>23.486726760864258</v>
      </c>
      <c r="AX232" s="11">
        <v>23.667341232299805</v>
      </c>
      <c r="AY232" s="11"/>
      <c r="AZ232" s="9">
        <v>5</v>
      </c>
      <c r="BA232" s="11">
        <v>17.414785385131836</v>
      </c>
      <c r="BB232" s="11">
        <v>17.485939025878906</v>
      </c>
      <c r="BC232" s="9"/>
      <c r="BD232" s="9">
        <v>5</v>
      </c>
      <c r="BE232" s="9">
        <f>POWER(2,(BA232-AW232))*100</f>
        <v>1.4864952096393855</v>
      </c>
      <c r="BF232" s="9">
        <f>POWER(2,(BB232-AX232))*100</f>
        <v>1.3778835668253868</v>
      </c>
      <c r="BG232" s="9"/>
      <c r="BH232" s="9">
        <v>5</v>
      </c>
      <c r="BI232" s="9">
        <f>BE232/BE233</f>
        <v>0.9653932321809835</v>
      </c>
      <c r="BJ232" s="9">
        <f>BF232/BE233</f>
        <v>0.894856210447742</v>
      </c>
      <c r="BK232" s="9"/>
      <c r="BL232" s="9"/>
      <c r="BM232" s="9"/>
      <c r="BN232" s="9"/>
      <c r="BO232" s="9"/>
      <c r="BP232" s="9"/>
      <c r="BQ232" s="9"/>
      <c r="BR232" s="9"/>
    </row>
    <row r="233" spans="1:70" x14ac:dyDescent="0.4">
      <c r="P233" s="9"/>
      <c r="Q233" s="9"/>
      <c r="R233" s="9"/>
      <c r="S233" s="9"/>
      <c r="T233" s="44"/>
      <c r="U233" s="9"/>
      <c r="V233" s="9"/>
      <c r="AV233" s="9" t="s">
        <v>39</v>
      </c>
      <c r="AW233" s="9">
        <f>AVERAGE(AW228:AW232)</f>
        <v>23.656573486328124</v>
      </c>
      <c r="AX233" s="9">
        <f>AVERAGE(AX228:AX232)</f>
        <v>23.744279098510741</v>
      </c>
      <c r="AY233" s="9"/>
      <c r="AZ233" s="9" t="s">
        <v>39</v>
      </c>
      <c r="BA233" s="9">
        <f>AVERAGE(BA228:BA232)</f>
        <v>17.58208885192871</v>
      </c>
      <c r="BB233" s="9">
        <f>AVERAGE(BB228:BB232)</f>
        <v>17.51988067626953</v>
      </c>
      <c r="BC233" s="9"/>
      <c r="BD233" s="9" t="s">
        <v>39</v>
      </c>
      <c r="BE233" s="9">
        <f>AVERAGE(BE228:BE232)</f>
        <v>1.5397820909528712</v>
      </c>
      <c r="BF233" s="9">
        <f>AVERAGE(BF228:BF232)</f>
        <v>1.3565238692060415</v>
      </c>
      <c r="BG233" s="9"/>
      <c r="BH233" s="9" t="s">
        <v>39</v>
      </c>
      <c r="BI233" s="9">
        <f>AVERAGE(BI228:BI232)</f>
        <v>1</v>
      </c>
      <c r="BJ233" s="9">
        <f>AVERAGE(BJ228:BJ232)</f>
        <v>0.88098431406393141</v>
      </c>
      <c r="BK233" s="9"/>
      <c r="BL233" s="9"/>
      <c r="BM233" s="9"/>
      <c r="BN233" s="9"/>
      <c r="BO233" s="9"/>
      <c r="BP233" s="9"/>
      <c r="BQ233" s="9"/>
      <c r="BR233" s="9"/>
    </row>
    <row r="234" spans="1:70" x14ac:dyDescent="0.4">
      <c r="P234" s="9"/>
      <c r="Q234" s="9"/>
      <c r="R234" s="9"/>
      <c r="S234" s="9"/>
      <c r="T234" s="44"/>
      <c r="U234" s="9"/>
      <c r="V234" s="9"/>
      <c r="AV234" s="9" t="s">
        <v>40</v>
      </c>
      <c r="AW234" s="9">
        <f>STDEVP(AW228:AW232)</f>
        <v>0.40270019480960456</v>
      </c>
      <c r="AX234" s="9">
        <f>STDEVP(AX228:AX232)</f>
        <v>0.26463079174183574</v>
      </c>
      <c r="AY234" s="9"/>
      <c r="AZ234" s="9" t="s">
        <v>40</v>
      </c>
      <c r="BA234" s="9">
        <f>STDEVP(BA228:BA232)</f>
        <v>0.17250093764333541</v>
      </c>
      <c r="BB234" s="9">
        <f>STDEVP(BB228:BB232)</f>
        <v>3.2692105358586278E-2</v>
      </c>
      <c r="BC234" s="9"/>
      <c r="BD234" s="9" t="s">
        <v>40</v>
      </c>
      <c r="BE234" s="9">
        <f>STDEVP(BE228:BE232)</f>
        <v>0.4374643801540295</v>
      </c>
      <c r="BF234" s="9">
        <f>STDEVP(BF228:BF232)</f>
        <v>0.2369318705310246</v>
      </c>
      <c r="BG234" s="9"/>
      <c r="BH234" s="9" t="s">
        <v>40</v>
      </c>
      <c r="BI234" s="9">
        <f>STDEVP(BI228:BI232)</f>
        <v>0.28410798042423746</v>
      </c>
      <c r="BJ234" s="9">
        <f>STDEVP(BJ228:BJ232)</f>
        <v>0.15387363700561213</v>
      </c>
      <c r="BK234" s="9"/>
      <c r="BL234" s="9"/>
      <c r="BM234" s="9"/>
      <c r="BN234" s="9"/>
      <c r="BO234" s="9"/>
      <c r="BP234" s="9"/>
      <c r="BQ234" s="9"/>
      <c r="BR234" s="9"/>
    </row>
    <row r="235" spans="1:70" x14ac:dyDescent="0.4">
      <c r="P235" s="9"/>
      <c r="Q235" s="9"/>
      <c r="R235" s="9"/>
      <c r="S235" s="9"/>
      <c r="T235" s="44"/>
      <c r="U235" s="9"/>
      <c r="V235" s="9"/>
      <c r="AV235" s="9" t="s">
        <v>41</v>
      </c>
      <c r="AW235" s="9">
        <f>AW234/SQRT(5)</f>
        <v>0.18009300202933676</v>
      </c>
      <c r="AX235" s="9">
        <f>AX234/SQRT(5)</f>
        <v>0.11834648785486693</v>
      </c>
      <c r="AY235" s="9"/>
      <c r="AZ235" s="9" t="s">
        <v>41</v>
      </c>
      <c r="BA235" s="9">
        <f>BA234/SQRT(5)</f>
        <v>7.7144764550590064E-2</v>
      </c>
      <c r="BB235" s="9">
        <f>BB234/SQRT(5)</f>
        <v>1.462035398187681E-2</v>
      </c>
      <c r="BC235" s="9"/>
      <c r="BD235" s="9" t="s">
        <v>41</v>
      </c>
      <c r="BE235" s="9">
        <f>BE234/SQRT(5)</f>
        <v>0.19564001835184397</v>
      </c>
      <c r="BF235" s="9">
        <f>BF234/SQRT(5)</f>
        <v>0.10595915370871004</v>
      </c>
      <c r="BG235" s="9"/>
      <c r="BH235" s="9" t="s">
        <v>41</v>
      </c>
      <c r="BI235" s="9">
        <f>BI234/SQRT(5)</f>
        <v>0.12705695143575491</v>
      </c>
      <c r="BJ235" s="9">
        <f>BJ234/SQRT(5)</f>
        <v>6.8814382457935183E-2</v>
      </c>
      <c r="BK235" s="9"/>
      <c r="BL235" s="9"/>
      <c r="BM235" s="9"/>
      <c r="BN235" s="9"/>
      <c r="BO235" s="9"/>
      <c r="BP235" s="9"/>
      <c r="BQ235" s="9"/>
      <c r="BR235" s="9"/>
    </row>
    <row r="236" spans="1:70" x14ac:dyDescent="0.4">
      <c r="P236" s="9"/>
      <c r="Q236" s="9"/>
      <c r="R236" s="9"/>
      <c r="S236" s="9"/>
      <c r="T236" s="44"/>
      <c r="U236" s="9"/>
      <c r="V236" s="9"/>
      <c r="AW236" s="9"/>
      <c r="AX236" s="9"/>
      <c r="AY236" s="9"/>
      <c r="BA236" s="9"/>
      <c r="BB236" s="9"/>
      <c r="BC236" s="9"/>
      <c r="BE236" s="9"/>
      <c r="BF236" s="9"/>
      <c r="BG236" s="9"/>
      <c r="BI236" s="9"/>
      <c r="BJ236" s="9">
        <f>TTEST(BI228:BI232,BJ228:BJ232,2,2)</f>
        <v>0.48234240364131908</v>
      </c>
      <c r="BK236" s="9"/>
      <c r="BL236" s="9"/>
      <c r="BM236" s="9"/>
      <c r="BN236" s="9"/>
      <c r="BO236" s="9"/>
      <c r="BP236" s="9"/>
      <c r="BQ236" s="9"/>
      <c r="BR236" s="9"/>
    </row>
    <row r="237" spans="1:70" x14ac:dyDescent="0.4">
      <c r="AW237" s="9"/>
      <c r="AX237" s="9"/>
      <c r="AY237" s="9"/>
      <c r="BA237" s="9"/>
      <c r="BB237" s="9"/>
      <c r="BC237" s="9"/>
      <c r="BE237" s="9"/>
      <c r="BF237" s="9"/>
      <c r="BG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</row>
    <row r="238" spans="1:70" x14ac:dyDescent="0.4">
      <c r="AW238" s="9"/>
      <c r="AX238" s="9"/>
      <c r="AY238" s="9"/>
      <c r="BA238" s="9"/>
      <c r="BB238" s="9"/>
      <c r="BC238" s="9"/>
      <c r="BE238" s="9"/>
      <c r="BF238" s="9"/>
      <c r="BG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</row>
    <row r="239" spans="1:70" x14ac:dyDescent="0.4">
      <c r="AW239" s="9"/>
      <c r="AX239" s="9"/>
      <c r="AY239" s="9"/>
      <c r="BA239" s="9"/>
      <c r="BB239" s="9"/>
      <c r="BC239" s="9"/>
      <c r="BE239" s="9"/>
      <c r="BF239" s="9"/>
      <c r="BG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</row>
    <row r="240" spans="1:70" x14ac:dyDescent="0.2">
      <c r="AW240" s="11" t="s">
        <v>142</v>
      </c>
      <c r="AX240" s="9"/>
      <c r="AY240" s="9"/>
      <c r="BA240" s="11" t="s">
        <v>45</v>
      </c>
      <c r="BB240" s="9"/>
      <c r="BC240" s="9"/>
      <c r="BE240" s="9" t="s">
        <v>50</v>
      </c>
      <c r="BF240" s="9"/>
      <c r="BG240" s="9"/>
      <c r="BH240" s="9"/>
      <c r="BI240" s="9" t="s">
        <v>51</v>
      </c>
      <c r="BJ240" s="9"/>
      <c r="BK240" s="9"/>
      <c r="BL240" s="9"/>
      <c r="BM240" s="9"/>
      <c r="BN240" s="9"/>
      <c r="BO240" s="9"/>
      <c r="BP240" s="9"/>
      <c r="BQ240" s="9"/>
      <c r="BR240" s="9"/>
    </row>
    <row r="241" spans="48:70" x14ac:dyDescent="0.2">
      <c r="AW241" s="11" t="s">
        <v>257</v>
      </c>
      <c r="AX241" s="11" t="s">
        <v>90</v>
      </c>
      <c r="AY241" s="11"/>
      <c r="BA241" s="11" t="s">
        <v>257</v>
      </c>
      <c r="BB241" s="11" t="s">
        <v>90</v>
      </c>
      <c r="BC241" s="11"/>
      <c r="BE241" s="11" t="s">
        <v>257</v>
      </c>
      <c r="BF241" s="11" t="s">
        <v>90</v>
      </c>
      <c r="BG241" s="9"/>
      <c r="BI241" s="11" t="s">
        <v>257</v>
      </c>
      <c r="BJ241" s="11" t="s">
        <v>90</v>
      </c>
      <c r="BK241" s="9"/>
      <c r="BL241" s="9"/>
      <c r="BM241" s="9"/>
      <c r="BN241" s="9"/>
      <c r="BO241" s="9"/>
      <c r="BP241" s="9"/>
      <c r="BQ241" s="9"/>
      <c r="BR241" s="9"/>
    </row>
    <row r="242" spans="48:70" x14ac:dyDescent="0.2">
      <c r="AV242" s="9">
        <v>1</v>
      </c>
      <c r="AW242" s="11">
        <v>25.164161682128906</v>
      </c>
      <c r="AX242" s="11">
        <v>25.136816024780273</v>
      </c>
      <c r="AY242" s="11"/>
      <c r="AZ242" s="9">
        <v>1</v>
      </c>
      <c r="BA242" s="11">
        <v>17.652019500732422</v>
      </c>
      <c r="BB242" s="11">
        <v>17.509834289550781</v>
      </c>
      <c r="BC242" s="11"/>
      <c r="BD242" s="9">
        <v>1</v>
      </c>
      <c r="BE242" s="9">
        <f>POWER(2,(BA242-AW242))*100</f>
        <v>0.54779728025690388</v>
      </c>
      <c r="BF242" s="9">
        <f>POWER(2,(BB242-AX242))*100</f>
        <v>0.50588257594849539</v>
      </c>
      <c r="BG242" s="9"/>
      <c r="BH242" s="9">
        <v>1</v>
      </c>
      <c r="BI242" s="9">
        <f>BE242/BE247</f>
        <v>0.93213895103718547</v>
      </c>
      <c r="BJ242" s="9">
        <f>BF242/BE247</f>
        <v>0.86081634700974197</v>
      </c>
      <c r="BK242" s="9"/>
      <c r="BL242" s="9"/>
      <c r="BM242" s="9"/>
      <c r="BN242" s="9"/>
      <c r="BO242" s="9"/>
      <c r="BP242" s="9"/>
      <c r="BQ242" s="9"/>
      <c r="BR242" s="9"/>
    </row>
    <row r="243" spans="48:70" x14ac:dyDescent="0.2">
      <c r="AV243" s="9">
        <v>2</v>
      </c>
      <c r="AW243" s="11">
        <v>25.350437164306641</v>
      </c>
      <c r="AX243" s="11">
        <v>25.205038070678711</v>
      </c>
      <c r="AY243" s="11"/>
      <c r="AZ243" s="9">
        <v>2</v>
      </c>
      <c r="BA243" s="11">
        <v>17.752862930297852</v>
      </c>
      <c r="BB243" s="11">
        <v>17.541793823242188</v>
      </c>
      <c r="BC243" s="11"/>
      <c r="BD243" s="9">
        <v>2</v>
      </c>
      <c r="BE243" s="9">
        <f>POWER(2,(BA243-AW243))*100</f>
        <v>0.5163001619563895</v>
      </c>
      <c r="BF243" s="9">
        <f>POWER(2,(BB243-AX243))*100</f>
        <v>0.49332555985606091</v>
      </c>
      <c r="BG243" s="9"/>
      <c r="BH243" s="9">
        <v>2</v>
      </c>
      <c r="BI243" s="9">
        <f>BE243/BE247</f>
        <v>0.87854304636316705</v>
      </c>
      <c r="BJ243" s="9">
        <f>BF243/BE247</f>
        <v>0.83944916569940464</v>
      </c>
      <c r="BK243" s="9"/>
      <c r="BL243" s="9"/>
      <c r="BM243" s="9"/>
      <c r="BN243" s="9"/>
      <c r="BO243" s="9"/>
      <c r="BP243" s="9"/>
      <c r="BQ243" s="9"/>
      <c r="BR243" s="9"/>
    </row>
    <row r="244" spans="48:70" x14ac:dyDescent="0.2">
      <c r="AV244" s="9">
        <v>3</v>
      </c>
      <c r="AW244" s="11">
        <v>25.234523773193359</v>
      </c>
      <c r="AX244" s="11">
        <v>24.88525390625</v>
      </c>
      <c r="AY244" s="11"/>
      <c r="AZ244" s="9">
        <v>3</v>
      </c>
      <c r="BA244" s="11">
        <v>17.750381469726563</v>
      </c>
      <c r="BB244" s="11">
        <v>17.489887237548828</v>
      </c>
      <c r="BC244" s="11"/>
      <c r="BD244" s="9">
        <v>3</v>
      </c>
      <c r="BE244" s="9">
        <f>POWER(2,(BA244-AW244))*100</f>
        <v>0.55853279044368431</v>
      </c>
      <c r="BF244" s="9">
        <f>POWER(2,(BB244-AX244))*100</f>
        <v>0.59398134274729442</v>
      </c>
      <c r="BG244" s="9"/>
      <c r="BH244" s="9">
        <v>3</v>
      </c>
      <c r="BI244" s="9">
        <f>BE244/BE247</f>
        <v>0.95040663429341032</v>
      </c>
      <c r="BJ244" s="9">
        <f>BF244/BE247</f>
        <v>1.0107263502740693</v>
      </c>
      <c r="BK244" s="9"/>
      <c r="BL244" s="9"/>
      <c r="BM244" s="9"/>
      <c r="BN244" s="9"/>
      <c r="BO244" s="9"/>
      <c r="BP244" s="9"/>
      <c r="BQ244" s="9"/>
      <c r="BR244" s="9"/>
    </row>
    <row r="245" spans="48:70" x14ac:dyDescent="0.2">
      <c r="AV245" s="9">
        <v>4</v>
      </c>
      <c r="AW245" s="11">
        <v>24.72581672668457</v>
      </c>
      <c r="AX245" s="11">
        <v>25.933895111083984</v>
      </c>
      <c r="AY245" s="11"/>
      <c r="AZ245" s="9">
        <v>4</v>
      </c>
      <c r="BA245" s="11">
        <v>17.340394973754883</v>
      </c>
      <c r="BB245" s="11">
        <v>17.571949005126953</v>
      </c>
      <c r="BC245" s="11"/>
      <c r="BD245" s="9">
        <v>4</v>
      </c>
      <c r="BE245" s="9">
        <f>POWER(2,(BA245-AW245))*100</f>
        <v>0.59808997331459735</v>
      </c>
      <c r="BF245" s="9">
        <f>POWER(2,(BB245-AX245))*100</f>
        <v>0.30395087642199042</v>
      </c>
      <c r="BG245" s="9"/>
      <c r="BH245" s="9">
        <v>4</v>
      </c>
      <c r="BI245" s="9">
        <f>BE245/BE247</f>
        <v>1.0177176492914888</v>
      </c>
      <c r="BJ245" s="9">
        <f>BF245/BE247</f>
        <v>0.51720675024519092</v>
      </c>
      <c r="BK245" s="9"/>
      <c r="BL245" s="9"/>
      <c r="BM245" s="9"/>
      <c r="BN245" s="9"/>
      <c r="BO245" s="9"/>
      <c r="BP245" s="9"/>
      <c r="BQ245" s="9"/>
      <c r="BR245" s="9"/>
    </row>
    <row r="246" spans="48:70" x14ac:dyDescent="0.2">
      <c r="AV246" s="9">
        <v>5</v>
      </c>
      <c r="AW246" s="11">
        <v>24.537252426147461</v>
      </c>
      <c r="AX246" s="11">
        <v>25.170267105102539</v>
      </c>
      <c r="AY246" s="11"/>
      <c r="AZ246" s="9">
        <v>5</v>
      </c>
      <c r="BA246" s="11">
        <v>17.414785385131836</v>
      </c>
      <c r="BB246" s="11">
        <v>17.485939025878906</v>
      </c>
      <c r="BC246" s="9"/>
      <c r="BD246" s="9">
        <v>5</v>
      </c>
      <c r="BE246" s="9">
        <f>POWER(2,(BA246-AW246))*100</f>
        <v>0.71766832316012297</v>
      </c>
      <c r="BF246" s="9">
        <f>POWER(2,(BB246-AX246))*100</f>
        <v>0.48616842742894822</v>
      </c>
      <c r="BG246" s="9"/>
      <c r="BH246" s="9">
        <v>5</v>
      </c>
      <c r="BI246" s="9">
        <f>BE246/BE247</f>
        <v>1.2211937190147484</v>
      </c>
      <c r="BJ246" s="9">
        <f>BF246/BE247</f>
        <v>0.82727049641153538</v>
      </c>
      <c r="BK246" s="9"/>
      <c r="BL246" s="9"/>
      <c r="BM246" s="9"/>
      <c r="BN246" s="9"/>
      <c r="BO246" s="9"/>
      <c r="BP246" s="9"/>
      <c r="BQ246" s="9"/>
      <c r="BR246" s="9"/>
    </row>
    <row r="247" spans="48:70" x14ac:dyDescent="0.4">
      <c r="AV247" s="9" t="s">
        <v>39</v>
      </c>
      <c r="AW247" s="9">
        <f>AVERAGE(AW242:AW246)</f>
        <v>25.002438354492188</v>
      </c>
      <c r="AX247" s="9">
        <f>AVERAGE(AX242:AX246)</f>
        <v>25.266254043579103</v>
      </c>
      <c r="AY247" s="9"/>
      <c r="AZ247" s="9" t="s">
        <v>39</v>
      </c>
      <c r="BA247" s="9">
        <f>AVERAGE(BA242:BA246)</f>
        <v>17.58208885192871</v>
      </c>
      <c r="BB247" s="9">
        <f>AVERAGE(BB242:BB246)</f>
        <v>17.51988067626953</v>
      </c>
      <c r="BC247" s="9"/>
      <c r="BD247" s="9" t="s">
        <v>39</v>
      </c>
      <c r="BE247" s="9">
        <f>AVERAGE(BE242:BE246)</f>
        <v>0.5876777058263396</v>
      </c>
      <c r="BF247" s="9">
        <f>AVERAGE(BF242:BF246)</f>
        <v>0.47666175648055792</v>
      </c>
      <c r="BG247" s="9"/>
      <c r="BH247" s="9" t="s">
        <v>39</v>
      </c>
      <c r="BI247" s="9">
        <f>AVERAGE(BI242:BI246)</f>
        <v>1</v>
      </c>
      <c r="BJ247" s="9">
        <f>AVERAGE(BJ242:BJ246)</f>
        <v>0.8110938219279884</v>
      </c>
      <c r="BK247" s="9"/>
      <c r="BL247" s="9"/>
      <c r="BM247" s="9"/>
      <c r="BN247" s="9"/>
      <c r="BO247" s="9"/>
      <c r="BP247" s="9"/>
      <c r="BQ247" s="9"/>
      <c r="BR247" s="9"/>
    </row>
    <row r="248" spans="48:70" x14ac:dyDescent="0.4">
      <c r="AV248" s="9" t="s">
        <v>40</v>
      </c>
      <c r="AW248" s="9">
        <f>STDEVP(AW242:AW246)</f>
        <v>0.31433699139895982</v>
      </c>
      <c r="AX248" s="9">
        <f>STDEVP(AX242:AX246)</f>
        <v>0.35231258509189373</v>
      </c>
      <c r="AY248" s="9"/>
      <c r="AZ248" s="9" t="s">
        <v>40</v>
      </c>
      <c r="BA248" s="9">
        <f>STDEVP(BA242:BA246)</f>
        <v>0.17250093764333541</v>
      </c>
      <c r="BB248" s="9">
        <f>STDEVP(BB242:BB246)</f>
        <v>3.2692105358586278E-2</v>
      </c>
      <c r="BC248" s="9"/>
      <c r="BD248" s="9" t="s">
        <v>40</v>
      </c>
      <c r="BE248" s="9">
        <f>STDEVP(BE242:BE246)</f>
        <v>7.0057981863929156E-2</v>
      </c>
      <c r="BF248" s="9">
        <f>STDEVP(BF242:BF246)</f>
        <v>9.4672962178479481E-2</v>
      </c>
      <c r="BG248" s="9"/>
      <c r="BH248" s="9" t="s">
        <v>40</v>
      </c>
      <c r="BI248" s="9">
        <f>STDEVP(BI242:BI246)</f>
        <v>0.11921156982707062</v>
      </c>
      <c r="BJ248" s="9">
        <f>STDEVP(BJ242:BJ246)</f>
        <v>0.16109673931795504</v>
      </c>
      <c r="BK248" s="9"/>
      <c r="BL248" s="9"/>
      <c r="BM248" s="9"/>
      <c r="BN248" s="9"/>
      <c r="BO248" s="9"/>
      <c r="BP248" s="9"/>
      <c r="BQ248" s="9"/>
      <c r="BR248" s="9"/>
    </row>
    <row r="249" spans="48:70" x14ac:dyDescent="0.4">
      <c r="AV249" s="9" t="s">
        <v>41</v>
      </c>
      <c r="AW249" s="9">
        <f>AW248/SQRT(5)</f>
        <v>0.14057577612216818</v>
      </c>
      <c r="AX249" s="9">
        <f>AX248/SQRT(5)</f>
        <v>0.15755897791883067</v>
      </c>
      <c r="AY249" s="9"/>
      <c r="AZ249" s="9" t="s">
        <v>41</v>
      </c>
      <c r="BA249" s="9">
        <f>BA248/SQRT(5)</f>
        <v>7.7144764550590064E-2</v>
      </c>
      <c r="BB249" s="9">
        <f>BB248/SQRT(5)</f>
        <v>1.462035398187681E-2</v>
      </c>
      <c r="BC249" s="9"/>
      <c r="BD249" s="9" t="s">
        <v>41</v>
      </c>
      <c r="BE249" s="9">
        <f>BE248/SQRT(5)</f>
        <v>3.1330881962838598E-2</v>
      </c>
      <c r="BF249" s="9">
        <f>BF248/SQRT(5)</f>
        <v>4.2339035812469339E-2</v>
      </c>
      <c r="BG249" s="9"/>
      <c r="BH249" s="9" t="s">
        <v>41</v>
      </c>
      <c r="BI249" s="9">
        <f>BI248/SQRT(5)</f>
        <v>5.3313034767558547E-2</v>
      </c>
      <c r="BJ249" s="9">
        <f>BJ248/SQRT(5)</f>
        <v>7.204465201370211E-2</v>
      </c>
      <c r="BK249" s="9"/>
      <c r="BL249" s="9"/>
      <c r="BM249" s="9"/>
      <c r="BN249" s="9"/>
      <c r="BO249" s="9"/>
      <c r="BP249" s="9"/>
      <c r="BQ249" s="9"/>
      <c r="BR249" s="9"/>
    </row>
    <row r="250" spans="48:70" x14ac:dyDescent="0.4">
      <c r="AW250" s="9"/>
      <c r="AX250" s="9"/>
      <c r="AY250" s="9"/>
      <c r="BA250" s="9"/>
      <c r="BB250" s="9"/>
      <c r="BC250" s="9"/>
      <c r="BE250" s="9"/>
      <c r="BF250" s="9"/>
      <c r="BG250" s="9"/>
      <c r="BI250" s="9"/>
      <c r="BJ250" s="9">
        <f>TTEST(BI242:BI246,BJ242:BJ246,2,2)</f>
        <v>9.6131722375691606E-2</v>
      </c>
      <c r="BK250" s="9"/>
      <c r="BL250" s="9"/>
      <c r="BM250" s="9"/>
      <c r="BN250" s="9"/>
      <c r="BO250" s="9"/>
      <c r="BP250" s="9"/>
      <c r="BQ250" s="9"/>
      <c r="BR250" s="9"/>
    </row>
    <row r="251" spans="48:70" x14ac:dyDescent="0.4">
      <c r="AW251" s="9"/>
      <c r="AX251" s="9"/>
      <c r="AY251" s="9"/>
      <c r="BA251" s="9"/>
      <c r="BB251" s="9"/>
      <c r="BC251" s="9"/>
      <c r="BE251" s="9"/>
      <c r="BF251" s="9"/>
      <c r="BG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</row>
    <row r="252" spans="48:70" x14ac:dyDescent="0.4">
      <c r="AW252" s="9"/>
      <c r="AX252" s="9"/>
      <c r="AY252" s="9"/>
      <c r="BA252" s="9"/>
      <c r="BB252" s="9"/>
      <c r="BC252" s="9"/>
      <c r="BE252" s="9"/>
      <c r="BF252" s="9"/>
      <c r="BG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</row>
    <row r="253" spans="48:70" x14ac:dyDescent="0.4">
      <c r="AW253" s="9"/>
      <c r="AX253" s="9"/>
      <c r="AY253" s="9"/>
      <c r="BA253" s="9"/>
      <c r="BB253" s="9"/>
      <c r="BC253" s="9"/>
      <c r="BE253" s="9"/>
      <c r="BF253" s="9"/>
      <c r="BG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</row>
    <row r="254" spans="48:70" x14ac:dyDescent="0.2">
      <c r="AW254" s="11" t="s">
        <v>143</v>
      </c>
      <c r="AX254" s="9"/>
      <c r="AY254" s="9"/>
      <c r="BA254" s="11" t="s">
        <v>45</v>
      </c>
      <c r="BB254" s="9"/>
      <c r="BC254" s="9"/>
      <c r="BE254" s="9" t="s">
        <v>50</v>
      </c>
      <c r="BF254" s="9"/>
      <c r="BG254" s="9"/>
      <c r="BH254" s="9"/>
      <c r="BI254" s="9" t="s">
        <v>51</v>
      </c>
      <c r="BJ254" s="9"/>
      <c r="BK254" s="9"/>
      <c r="BL254" s="9"/>
      <c r="BM254" s="9"/>
      <c r="BN254" s="9"/>
      <c r="BO254" s="9"/>
      <c r="BP254" s="9"/>
      <c r="BQ254" s="9"/>
      <c r="BR254" s="9"/>
    </row>
    <row r="255" spans="48:70" x14ac:dyDescent="0.2">
      <c r="AW255" s="11" t="s">
        <v>257</v>
      </c>
      <c r="AX255" s="11" t="s">
        <v>90</v>
      </c>
      <c r="AY255" s="11"/>
      <c r="BA255" s="11" t="s">
        <v>257</v>
      </c>
      <c r="BB255" s="11" t="s">
        <v>90</v>
      </c>
      <c r="BC255" s="11"/>
      <c r="BE255" s="11" t="s">
        <v>257</v>
      </c>
      <c r="BF255" s="11" t="s">
        <v>90</v>
      </c>
      <c r="BG255" s="9"/>
      <c r="BI255" s="11" t="s">
        <v>257</v>
      </c>
      <c r="BJ255" s="11" t="s">
        <v>90</v>
      </c>
      <c r="BK255" s="9"/>
      <c r="BL255" s="9"/>
      <c r="BM255" s="9"/>
      <c r="BN255" s="9"/>
      <c r="BO255" s="9"/>
      <c r="BP255" s="9"/>
      <c r="BQ255" s="9"/>
      <c r="BR255" s="9"/>
    </row>
    <row r="256" spans="48:70" x14ac:dyDescent="0.2">
      <c r="AV256" s="9">
        <v>1</v>
      </c>
      <c r="AW256" s="11">
        <v>27.530542373657227</v>
      </c>
      <c r="AX256" s="11">
        <v>27.456098556518555</v>
      </c>
      <c r="AY256" s="11"/>
      <c r="AZ256" s="9">
        <v>1</v>
      </c>
      <c r="BA256" s="11">
        <v>17.652019500732422</v>
      </c>
      <c r="BB256" s="11">
        <v>17.509834289550781</v>
      </c>
      <c r="BC256" s="11"/>
      <c r="BD256" s="9">
        <v>1</v>
      </c>
      <c r="BE256" s="9">
        <f>POWER(2,(BA256-AW256))*100</f>
        <v>0.10623516637878665</v>
      </c>
      <c r="BF256" s="9">
        <f>POWER(2,(BB256-AX256))*100</f>
        <v>0.10136221932222449</v>
      </c>
      <c r="BG256" s="9"/>
      <c r="BH256" s="9">
        <v>1</v>
      </c>
      <c r="BI256" s="9">
        <f>BE256/BE261</f>
        <v>0.83423041427533229</v>
      </c>
      <c r="BJ256" s="9">
        <f>BF256/BE261</f>
        <v>0.79596473653126887</v>
      </c>
      <c r="BK256" s="9"/>
      <c r="BL256" s="9"/>
      <c r="BM256" s="9"/>
      <c r="BN256" s="9"/>
      <c r="BO256" s="9"/>
      <c r="BP256" s="9"/>
      <c r="BQ256" s="9"/>
      <c r="BR256" s="9"/>
    </row>
    <row r="257" spans="48:70" x14ac:dyDescent="0.2">
      <c r="AV257" s="9">
        <v>2</v>
      </c>
      <c r="AW257" s="11">
        <v>27.504383087158203</v>
      </c>
      <c r="AX257" s="11">
        <v>27.602161407470703</v>
      </c>
      <c r="AY257" s="11"/>
      <c r="AZ257" s="9">
        <v>2</v>
      </c>
      <c r="BA257" s="11">
        <v>17.752862930297852</v>
      </c>
      <c r="BB257" s="11">
        <v>17.541793823242188</v>
      </c>
      <c r="BC257" s="11"/>
      <c r="BD257" s="9">
        <v>2</v>
      </c>
      <c r="BE257" s="9">
        <f>POWER(2,(BA257-AW257))*100</f>
        <v>0.11601120277258835</v>
      </c>
      <c r="BF257" s="9">
        <f>POWER(2,(BB257-AX257))*100</f>
        <v>9.3654271443516388E-2</v>
      </c>
      <c r="BG257" s="9"/>
      <c r="BH257" s="9">
        <v>2</v>
      </c>
      <c r="BI257" s="9">
        <f>BE257/BE261</f>
        <v>0.91099846734820278</v>
      </c>
      <c r="BJ257" s="9">
        <f>BF257/BE261</f>
        <v>0.73543671392583398</v>
      </c>
      <c r="BK257" s="9"/>
      <c r="BL257" s="9"/>
      <c r="BM257" s="9"/>
      <c r="BN257" s="9"/>
      <c r="BO257" s="9"/>
      <c r="BP257" s="9"/>
      <c r="BQ257" s="9"/>
      <c r="BR257" s="9"/>
    </row>
    <row r="258" spans="48:70" x14ac:dyDescent="0.2">
      <c r="AV258" s="9">
        <v>3</v>
      </c>
      <c r="AW258" s="11">
        <v>27.32414436340332</v>
      </c>
      <c r="AX258" s="11">
        <v>27.023666381835938</v>
      </c>
      <c r="AY258" s="11"/>
      <c r="AZ258" s="9">
        <v>3</v>
      </c>
      <c r="BA258" s="11">
        <v>17.750381469726563</v>
      </c>
      <c r="BB258" s="11">
        <v>17.489887237548828</v>
      </c>
      <c r="BC258" s="11"/>
      <c r="BD258" s="9">
        <v>3</v>
      </c>
      <c r="BE258" s="9">
        <f>POWER(2,(BA258-AW258))*100</f>
        <v>0.13122307110252307</v>
      </c>
      <c r="BF258" s="9">
        <f>POWER(2,(BB258-AX258))*100</f>
        <v>0.13491073412497306</v>
      </c>
      <c r="BG258" s="9"/>
      <c r="BH258" s="9">
        <v>3</v>
      </c>
      <c r="BI258" s="9">
        <f>BE258/BE261</f>
        <v>1.0304523511359469</v>
      </c>
      <c r="BJ258" s="9">
        <f>BF258/BE261</f>
        <v>1.0594103765788343</v>
      </c>
      <c r="BK258" s="9"/>
      <c r="BL258" s="9"/>
      <c r="BM258" s="9"/>
      <c r="BN258" s="9"/>
      <c r="BO258" s="9"/>
      <c r="BP258" s="9"/>
      <c r="BQ258" s="9"/>
      <c r="BR258" s="9"/>
    </row>
    <row r="259" spans="48:70" x14ac:dyDescent="0.2">
      <c r="AV259" s="9">
        <v>4</v>
      </c>
      <c r="AW259" s="11">
        <v>26.749042510986328</v>
      </c>
      <c r="AX259" s="11">
        <v>27.577280044555664</v>
      </c>
      <c r="AY259" s="11"/>
      <c r="AZ259" s="9">
        <v>4</v>
      </c>
      <c r="BA259" s="11">
        <v>17.340394973754883</v>
      </c>
      <c r="BB259" s="11">
        <v>17.571949005126953</v>
      </c>
      <c r="BC259" s="11"/>
      <c r="BD259" s="9">
        <v>4</v>
      </c>
      <c r="BE259" s="9">
        <f>POWER(2,(BA259-AW259))*100</f>
        <v>0.14713462024087501</v>
      </c>
      <c r="BF259" s="9">
        <f>POWER(2,(BB259-AX259))*100</f>
        <v>9.7296057019710572E-2</v>
      </c>
      <c r="BG259" s="9"/>
      <c r="BH259" s="9">
        <v>4</v>
      </c>
      <c r="BI259" s="9">
        <f>BE259/BE261</f>
        <v>1.1554006020957177</v>
      </c>
      <c r="BJ259" s="9">
        <f>BF259/BE261</f>
        <v>0.76403447861608687</v>
      </c>
      <c r="BK259" s="9"/>
      <c r="BL259" s="9"/>
      <c r="BM259" s="9"/>
      <c r="BN259" s="9"/>
      <c r="BO259" s="9"/>
      <c r="BP259" s="9"/>
      <c r="BQ259" s="9"/>
      <c r="BR259" s="9"/>
    </row>
    <row r="260" spans="48:70" x14ac:dyDescent="0.2">
      <c r="AV260" s="9">
        <v>5</v>
      </c>
      <c r="AW260" s="11">
        <v>26.935674667358398</v>
      </c>
      <c r="AX260" s="11">
        <v>27.376895904541016</v>
      </c>
      <c r="AY260" s="11"/>
      <c r="AZ260" s="9">
        <v>5</v>
      </c>
      <c r="BA260" s="11">
        <v>17.414785385131836</v>
      </c>
      <c r="BB260" s="11">
        <v>17.485939025878906</v>
      </c>
      <c r="BC260" s="9"/>
      <c r="BD260" s="9">
        <v>5</v>
      </c>
      <c r="BE260" s="9">
        <f>POWER(2,(BA260-AW260))*100</f>
        <v>0.13612150453434149</v>
      </c>
      <c r="BF260" s="9">
        <f>POWER(2,(BB260-AX260))*100</f>
        <v>0.10532350267047361</v>
      </c>
      <c r="BG260" s="9"/>
      <c r="BH260" s="9">
        <v>5</v>
      </c>
      <c r="BI260" s="9">
        <f>BE260/BE261</f>
        <v>1.0689181651448005</v>
      </c>
      <c r="BJ260" s="9">
        <f>BF260/BE261</f>
        <v>0.82707141392742445</v>
      </c>
      <c r="BK260" s="9"/>
      <c r="BL260" s="9"/>
      <c r="BM260" s="9"/>
      <c r="BN260" s="9"/>
      <c r="BO260" s="9"/>
      <c r="BP260" s="9"/>
      <c r="BQ260" s="9"/>
      <c r="BR260" s="9"/>
    </row>
    <row r="261" spans="48:70" x14ac:dyDescent="0.4">
      <c r="AV261" s="9" t="s">
        <v>39</v>
      </c>
      <c r="AW261" s="9">
        <f>AVERAGE(AW256:AW260)</f>
        <v>27.208757400512695</v>
      </c>
      <c r="AX261" s="9">
        <f>AVERAGE(AX256:AX260)</f>
        <v>27.407220458984376</v>
      </c>
      <c r="AY261" s="9"/>
      <c r="AZ261" s="9" t="s">
        <v>39</v>
      </c>
      <c r="BA261" s="9">
        <f>AVERAGE(BA256:BA260)</f>
        <v>17.58208885192871</v>
      </c>
      <c r="BB261" s="9">
        <f>AVERAGE(BB256:BB260)</f>
        <v>17.51988067626953</v>
      </c>
      <c r="BC261" s="9"/>
      <c r="BD261" s="9" t="s">
        <v>39</v>
      </c>
      <c r="BE261" s="9">
        <f>AVERAGE(BE256:BE260)</f>
        <v>0.12734511300582291</v>
      </c>
      <c r="BF261" s="9">
        <f>AVERAGE(BF256:BF260)</f>
        <v>0.10650935691617962</v>
      </c>
      <c r="BG261" s="9"/>
      <c r="BH261" s="9" t="s">
        <v>39</v>
      </c>
      <c r="BI261" s="9">
        <f>AVERAGE(BI256:BI260)</f>
        <v>1</v>
      </c>
      <c r="BJ261" s="9">
        <f>AVERAGE(BJ256:BJ260)</f>
        <v>0.83638354391588976</v>
      </c>
      <c r="BK261" s="9"/>
      <c r="BL261" s="9"/>
      <c r="BM261" s="9"/>
      <c r="BN261" s="9"/>
      <c r="BO261" s="9"/>
      <c r="BP261" s="9"/>
      <c r="BQ261" s="9"/>
      <c r="BR261" s="9"/>
    </row>
    <row r="262" spans="48:70" x14ac:dyDescent="0.4">
      <c r="AV262" s="9" t="s">
        <v>40</v>
      </c>
      <c r="AW262" s="9">
        <f>STDEVP(AW256:AW260)</f>
        <v>0.31310261115188359</v>
      </c>
      <c r="AX262" s="9">
        <f>STDEVP(AX256:AX260)</f>
        <v>0.20849202054724611</v>
      </c>
      <c r="AY262" s="9"/>
      <c r="AZ262" s="9" t="s">
        <v>40</v>
      </c>
      <c r="BA262" s="9">
        <f>STDEVP(BA256:BA260)</f>
        <v>0.17250093764333541</v>
      </c>
      <c r="BB262" s="9">
        <f>STDEVP(BB256:BB260)</f>
        <v>3.2692105358586278E-2</v>
      </c>
      <c r="BC262" s="9"/>
      <c r="BD262" s="9" t="s">
        <v>40</v>
      </c>
      <c r="BE262" s="9">
        <f>STDEVP(BE256:BE260)</f>
        <v>1.4544934318443328E-2</v>
      </c>
      <c r="BF262" s="9">
        <f>STDEVP(BF256:BF260)</f>
        <v>1.4728717666864892E-2</v>
      </c>
      <c r="BG262" s="9"/>
      <c r="BH262" s="9" t="s">
        <v>40</v>
      </c>
      <c r="BI262" s="9">
        <f>STDEVP(BI256:BI260)</f>
        <v>0.11421666662448328</v>
      </c>
      <c r="BJ262" s="9">
        <f>STDEVP(BJ256:BJ260)</f>
        <v>0.11565985783994177</v>
      </c>
      <c r="BK262" s="9"/>
      <c r="BL262" s="9"/>
      <c r="BM262" s="9"/>
      <c r="BN262" s="9"/>
      <c r="BO262" s="9"/>
      <c r="BP262" s="9"/>
      <c r="BQ262" s="9"/>
      <c r="BR262" s="9"/>
    </row>
    <row r="263" spans="48:70" x14ac:dyDescent="0.4">
      <c r="AV263" s="9" t="s">
        <v>41</v>
      </c>
      <c r="AW263" s="9">
        <f>AW262/SQRT(5)</f>
        <v>0.14002374449365909</v>
      </c>
      <c r="AX263" s="9">
        <f>AX262/SQRT(5)</f>
        <v>9.3240466141985043E-2</v>
      </c>
      <c r="AY263" s="9"/>
      <c r="AZ263" s="9" t="s">
        <v>41</v>
      </c>
      <c r="BA263" s="9">
        <f>BA262/SQRT(5)</f>
        <v>7.7144764550590064E-2</v>
      </c>
      <c r="BB263" s="9">
        <f>BB262/SQRT(5)</f>
        <v>1.462035398187681E-2</v>
      </c>
      <c r="BC263" s="9"/>
      <c r="BD263" s="9" t="s">
        <v>41</v>
      </c>
      <c r="BE263" s="9">
        <f>BE262/SQRT(5)</f>
        <v>6.5046923728617704E-3</v>
      </c>
      <c r="BF263" s="9">
        <f>BF262/SQRT(5)</f>
        <v>6.5868827849023997E-3</v>
      </c>
      <c r="BG263" s="9"/>
      <c r="BH263" s="9" t="s">
        <v>41</v>
      </c>
      <c r="BI263" s="9">
        <f>BI262/SQRT(5)</f>
        <v>5.1079246147155206E-2</v>
      </c>
      <c r="BJ263" s="9">
        <f>BJ262/SQRT(5)</f>
        <v>5.1724660879614359E-2</v>
      </c>
      <c r="BK263" s="9"/>
      <c r="BL263" s="9"/>
      <c r="BM263" s="9"/>
      <c r="BN263" s="9"/>
      <c r="BO263" s="9"/>
      <c r="BP263" s="9"/>
      <c r="BQ263" s="9"/>
      <c r="BR263" s="9"/>
    </row>
    <row r="264" spans="48:70" x14ac:dyDescent="0.4">
      <c r="AW264" s="9"/>
      <c r="AX264" s="9"/>
      <c r="AY264" s="9"/>
      <c r="BA264" s="9"/>
      <c r="BB264" s="9"/>
      <c r="BC264" s="9"/>
      <c r="BE264" s="9"/>
      <c r="BF264" s="9"/>
      <c r="BG264" s="9"/>
      <c r="BI264" s="9"/>
      <c r="BJ264" s="9">
        <f>TTEST(BI256:BI260,BJ256:BJ260,2,2)</f>
        <v>7.8896202182954053E-2</v>
      </c>
      <c r="BK264" s="9"/>
      <c r="BL264" s="9"/>
      <c r="BM264" s="9"/>
      <c r="BN264" s="9"/>
      <c r="BO264" s="9"/>
      <c r="BP264" s="9"/>
      <c r="BQ264" s="9"/>
      <c r="BR264" s="9"/>
    </row>
    <row r="265" spans="48:70" x14ac:dyDescent="0.4">
      <c r="AW265" s="9"/>
      <c r="AX265" s="9"/>
      <c r="AY265" s="9"/>
      <c r="BA265" s="9"/>
      <c r="BB265" s="9"/>
      <c r="BC265" s="9"/>
      <c r="BE265" s="9"/>
      <c r="BF265" s="9"/>
      <c r="BG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</row>
    <row r="266" spans="48:70" x14ac:dyDescent="0.4">
      <c r="AW266" s="9"/>
      <c r="AX266" s="9"/>
      <c r="AY266" s="9"/>
      <c r="BA266" s="9"/>
      <c r="BB266" s="9"/>
      <c r="BC266" s="9"/>
      <c r="BE266" s="9"/>
      <c r="BF266" s="9"/>
      <c r="BG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</row>
    <row r="267" spans="48:70" x14ac:dyDescent="0.4">
      <c r="AW267" s="9"/>
      <c r="AX267" s="9"/>
      <c r="AY267" s="9"/>
      <c r="BA267" s="9"/>
      <c r="BB267" s="9"/>
      <c r="BC267" s="9"/>
      <c r="BE267" s="9"/>
      <c r="BF267" s="9"/>
      <c r="BG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</row>
    <row r="268" spans="48:70" x14ac:dyDescent="0.2">
      <c r="AW268" s="11" t="s">
        <v>103</v>
      </c>
      <c r="AX268" s="9"/>
      <c r="AY268" s="9"/>
      <c r="BA268" s="11" t="s">
        <v>45</v>
      </c>
      <c r="BB268" s="9"/>
      <c r="BC268" s="9"/>
      <c r="BE268" s="9" t="s">
        <v>50</v>
      </c>
      <c r="BF268" s="9"/>
      <c r="BG268" s="9"/>
      <c r="BH268" s="9"/>
      <c r="BI268" s="9" t="s">
        <v>51</v>
      </c>
      <c r="BJ268" s="9"/>
      <c r="BK268" s="9"/>
      <c r="BL268" s="9"/>
      <c r="BM268" s="9"/>
      <c r="BN268" s="9"/>
      <c r="BO268" s="9"/>
      <c r="BP268" s="9"/>
      <c r="BQ268" s="9"/>
      <c r="BR268" s="9"/>
    </row>
    <row r="269" spans="48:70" x14ac:dyDescent="0.2">
      <c r="AW269" s="11" t="s">
        <v>257</v>
      </c>
      <c r="AX269" s="11" t="s">
        <v>90</v>
      </c>
      <c r="AY269" s="11"/>
      <c r="BA269" s="11" t="s">
        <v>257</v>
      </c>
      <c r="BB269" s="11" t="s">
        <v>90</v>
      </c>
      <c r="BC269" s="11"/>
      <c r="BE269" s="11" t="s">
        <v>257</v>
      </c>
      <c r="BF269" s="11" t="s">
        <v>90</v>
      </c>
      <c r="BG269" s="9"/>
      <c r="BI269" s="11" t="s">
        <v>257</v>
      </c>
      <c r="BJ269" s="11" t="s">
        <v>90</v>
      </c>
      <c r="BK269" s="9"/>
      <c r="BL269" s="9"/>
      <c r="BM269" s="9"/>
      <c r="BN269" s="9"/>
      <c r="BO269" s="9"/>
      <c r="BP269" s="9"/>
      <c r="BQ269" s="9"/>
      <c r="BR269" s="9"/>
    </row>
    <row r="270" spans="48:70" x14ac:dyDescent="0.2">
      <c r="AV270" s="9">
        <v>1</v>
      </c>
      <c r="AW270" s="11">
        <v>24.329446792602539</v>
      </c>
      <c r="AX270" s="11">
        <v>24.314327239990234</v>
      </c>
      <c r="AY270" s="11"/>
      <c r="AZ270" s="9">
        <v>1</v>
      </c>
      <c r="BA270" s="11">
        <v>17.652019500732422</v>
      </c>
      <c r="BB270" s="11">
        <v>17.509834289550781</v>
      </c>
      <c r="BC270" s="11"/>
      <c r="BD270" s="9">
        <v>1</v>
      </c>
      <c r="BE270" s="9">
        <f>POWER(2,(BA270-AW270))*100</f>
        <v>0.97699893719422759</v>
      </c>
      <c r="BF270" s="9">
        <f>POWER(2,(BB270-AX270))*100</f>
        <v>0.89463012189875279</v>
      </c>
      <c r="BG270" s="9"/>
      <c r="BH270" s="9">
        <v>1</v>
      </c>
      <c r="BI270" s="9">
        <f>BE270/BE275</f>
        <v>0.5576711219313023</v>
      </c>
      <c r="BJ270" s="9">
        <f>BF270/BE275</f>
        <v>0.51065499132025349</v>
      </c>
      <c r="BK270" s="9"/>
      <c r="BL270" s="9"/>
      <c r="BM270" s="9"/>
      <c r="BN270" s="9"/>
      <c r="BO270" s="9"/>
      <c r="BP270" s="9"/>
      <c r="BQ270" s="9"/>
      <c r="BR270" s="9"/>
    </row>
    <row r="271" spans="48:70" x14ac:dyDescent="0.2">
      <c r="AV271" s="9">
        <v>2</v>
      </c>
      <c r="AW271" s="11">
        <v>23.850759506225586</v>
      </c>
      <c r="AX271" s="11">
        <v>23.511341094970703</v>
      </c>
      <c r="AY271" s="11"/>
      <c r="AZ271" s="9">
        <v>2</v>
      </c>
      <c r="BA271" s="11">
        <v>17.752862930297852</v>
      </c>
      <c r="BB271" s="11">
        <v>17.541793823242188</v>
      </c>
      <c r="BC271" s="11"/>
      <c r="BD271" s="9">
        <v>2</v>
      </c>
      <c r="BE271" s="9">
        <f>POWER(2,(BA271-AW271))*100</f>
        <v>1.4599911397502785</v>
      </c>
      <c r="BF271" s="9">
        <f>POWER(2,(BB271-AX271))*100</f>
        <v>1.5958321516694598</v>
      </c>
      <c r="BG271" s="9"/>
      <c r="BH271" s="9">
        <v>2</v>
      </c>
      <c r="BI271" s="9">
        <f>BE271/BE275</f>
        <v>0.83336313471591472</v>
      </c>
      <c r="BJ271" s="9">
        <f>BF271/BE275</f>
        <v>0.91090120219714188</v>
      </c>
      <c r="BK271" s="9"/>
      <c r="BL271" s="9"/>
      <c r="BM271" s="9"/>
      <c r="BN271" s="9"/>
      <c r="BO271" s="9"/>
      <c r="BP271" s="9"/>
      <c r="BQ271" s="9"/>
      <c r="BR271" s="9"/>
    </row>
    <row r="272" spans="48:70" x14ac:dyDescent="0.2">
      <c r="AV272" s="9">
        <v>3</v>
      </c>
      <c r="AW272" s="11">
        <v>23.068899154663086</v>
      </c>
      <c r="AX272" s="11">
        <v>22.933069229125977</v>
      </c>
      <c r="AY272" s="11"/>
      <c r="AZ272" s="9">
        <v>3</v>
      </c>
      <c r="BA272" s="11">
        <v>17.750381469726563</v>
      </c>
      <c r="BB272" s="11">
        <v>17.489887237548828</v>
      </c>
      <c r="BC272" s="11"/>
      <c r="BD272" s="9">
        <v>3</v>
      </c>
      <c r="BE272" s="9">
        <f>POWER(2,(BA272-AW272))*100</f>
        <v>2.5059167807360976</v>
      </c>
      <c r="BF272" s="9">
        <f>POWER(2,(BB272-AX272))*100</f>
        <v>2.2984705770612694</v>
      </c>
      <c r="BG272" s="9"/>
      <c r="BH272" s="9">
        <v>3</v>
      </c>
      <c r="BI272" s="9">
        <f>BE272/BE275</f>
        <v>1.4303776282427603</v>
      </c>
      <c r="BJ272" s="9">
        <f>BF272/BE275</f>
        <v>1.3119673078835967</v>
      </c>
      <c r="BK272" s="9"/>
      <c r="BL272" s="9"/>
      <c r="BM272" s="9"/>
      <c r="BN272" s="9"/>
      <c r="BO272" s="9"/>
      <c r="BP272" s="9"/>
      <c r="BQ272" s="9"/>
      <c r="BR272" s="9"/>
    </row>
    <row r="273" spans="48:70" x14ac:dyDescent="0.2">
      <c r="AV273" s="9">
        <v>4</v>
      </c>
      <c r="AW273" s="11">
        <v>22.806779861450195</v>
      </c>
      <c r="AX273" s="11">
        <v>23.39405632019043</v>
      </c>
      <c r="AY273" s="11"/>
      <c r="AZ273" s="9">
        <v>4</v>
      </c>
      <c r="BA273" s="11">
        <v>17.340394973754883</v>
      </c>
      <c r="BB273" s="11">
        <v>17.571949005126953</v>
      </c>
      <c r="BC273" s="11"/>
      <c r="BD273" s="9">
        <v>4</v>
      </c>
      <c r="BE273" s="9">
        <f>POWER(2,(BA273-AW273))*100</f>
        <v>2.2617999022257878</v>
      </c>
      <c r="BF273" s="9">
        <f>POWER(2,(BB273-AX273))*100</f>
        <v>1.7675473640595858</v>
      </c>
      <c r="BG273" s="9"/>
      <c r="BH273" s="9">
        <v>4</v>
      </c>
      <c r="BI273" s="9">
        <f>BE273/BE275</f>
        <v>1.2910356818613511</v>
      </c>
      <c r="BJ273" s="9">
        <f>BF273/BE275</f>
        <v>1.0089162680285146</v>
      </c>
      <c r="BK273" s="9"/>
      <c r="BL273" s="9"/>
      <c r="BM273" s="9"/>
      <c r="BN273" s="9"/>
      <c r="BO273" s="9"/>
      <c r="BP273" s="9"/>
      <c r="BQ273" s="9"/>
      <c r="BR273" s="9"/>
    </row>
    <row r="274" spans="48:70" x14ac:dyDescent="0.2">
      <c r="AV274" s="9">
        <v>5</v>
      </c>
      <c r="AW274" s="11">
        <v>23.421794891357422</v>
      </c>
      <c r="AX274" s="11">
        <v>23.388055801391602</v>
      </c>
      <c r="AY274" s="11"/>
      <c r="AZ274" s="9">
        <v>5</v>
      </c>
      <c r="BA274" s="11">
        <v>17.414785385131836</v>
      </c>
      <c r="BB274" s="11">
        <v>17.485939025878906</v>
      </c>
      <c r="BC274" s="9"/>
      <c r="BD274" s="9">
        <v>5</v>
      </c>
      <c r="BE274" s="9">
        <f>POWER(2,(BA274-AW274))*100</f>
        <v>1.5549268195653905</v>
      </c>
      <c r="BF274" s="9">
        <f>POWER(2,(BB274-AX274))*100</f>
        <v>1.6721907343188003</v>
      </c>
      <c r="BG274" s="9"/>
      <c r="BH274" s="9">
        <v>5</v>
      </c>
      <c r="BI274" s="9">
        <f>BE274/BE275</f>
        <v>0.88755243324867183</v>
      </c>
      <c r="BJ274" s="9">
        <f>BF274/BE275</f>
        <v>0.95448669122278273</v>
      </c>
      <c r="BK274" s="9"/>
      <c r="BL274" s="9"/>
      <c r="BM274" s="9"/>
      <c r="BN274" s="9"/>
      <c r="BO274" s="9"/>
      <c r="BP274" s="9"/>
      <c r="BQ274" s="9"/>
      <c r="BR274" s="9"/>
    </row>
    <row r="275" spans="48:70" x14ac:dyDescent="0.4">
      <c r="AV275" s="9" t="s">
        <v>39</v>
      </c>
      <c r="AW275" s="9">
        <f>AVERAGE(AW270:AW274)</f>
        <v>23.495536041259765</v>
      </c>
      <c r="AX275" s="9">
        <f>AVERAGE(AX270:AX274)</f>
        <v>23.50816993713379</v>
      </c>
      <c r="AY275" s="9"/>
      <c r="AZ275" s="9" t="s">
        <v>39</v>
      </c>
      <c r="BA275" s="9">
        <f>AVERAGE(BA270:BA274)</f>
        <v>17.58208885192871</v>
      </c>
      <c r="BB275" s="9">
        <f>AVERAGE(BB270:BB274)</f>
        <v>17.51988067626953</v>
      </c>
      <c r="BC275" s="9"/>
      <c r="BD275" s="9" t="s">
        <v>39</v>
      </c>
      <c r="BE275" s="9">
        <f>AVERAGE(BE270:BE274)</f>
        <v>1.7519267158943563</v>
      </c>
      <c r="BF275" s="9">
        <f>AVERAGE(BF270:BF274)</f>
        <v>1.6457341898015738</v>
      </c>
      <c r="BG275" s="9"/>
      <c r="BH275" s="9" t="s">
        <v>39</v>
      </c>
      <c r="BI275" s="9">
        <f>AVERAGE(BI270:BI274)</f>
        <v>1.0000000000000002</v>
      </c>
      <c r="BJ275" s="9">
        <f>AVERAGE(BJ270:BJ274)</f>
        <v>0.93938529213045785</v>
      </c>
      <c r="BK275" s="9"/>
      <c r="BL275" s="9"/>
      <c r="BM275" s="9"/>
      <c r="BN275" s="9"/>
      <c r="BO275" s="9"/>
      <c r="BP275" s="9"/>
      <c r="BQ275" s="9"/>
      <c r="BR275" s="9"/>
    </row>
    <row r="276" spans="48:70" x14ac:dyDescent="0.4">
      <c r="AV276" s="9" t="s">
        <v>40</v>
      </c>
      <c r="AW276" s="9">
        <f>STDEVP(AW270:AW274)</f>
        <v>0.54468940079408446</v>
      </c>
      <c r="AX276" s="9">
        <f>STDEVP(AX270:AX274)</f>
        <v>0.44901888617715863</v>
      </c>
      <c r="AY276" s="9"/>
      <c r="AZ276" s="9" t="s">
        <v>40</v>
      </c>
      <c r="BA276" s="9">
        <f>STDEVP(BA270:BA274)</f>
        <v>0.17250093764333541</v>
      </c>
      <c r="BB276" s="9">
        <f>STDEVP(BB270:BB274)</f>
        <v>3.2692105358586278E-2</v>
      </c>
      <c r="BC276" s="9"/>
      <c r="BD276" s="9" t="s">
        <v>40</v>
      </c>
      <c r="BE276" s="9">
        <f>STDEVP(BE270:BE274)</f>
        <v>0.55731859577680287</v>
      </c>
      <c r="BF276" s="9">
        <f>STDEVP(BF270:BF274)</f>
        <v>0.44905472353675213</v>
      </c>
      <c r="BG276" s="9"/>
      <c r="BH276" s="9" t="s">
        <v>40</v>
      </c>
      <c r="BI276" s="9">
        <f>STDEVP(BI270:BI274)</f>
        <v>0.31811752781696184</v>
      </c>
      <c r="BJ276" s="9">
        <f>STDEVP(BJ270:BJ274)</f>
        <v>0.25632049529395529</v>
      </c>
      <c r="BK276" s="9"/>
      <c r="BL276" s="9"/>
      <c r="BM276" s="9"/>
      <c r="BN276" s="9"/>
      <c r="BO276" s="9"/>
      <c r="BP276" s="9"/>
      <c r="BQ276" s="9"/>
      <c r="BR276" s="9"/>
    </row>
    <row r="277" spans="48:70" x14ac:dyDescent="0.4">
      <c r="AV277" s="9" t="s">
        <v>41</v>
      </c>
      <c r="AW277" s="9">
        <f>AW276/SQRT(5)</f>
        <v>0.24359250535984014</v>
      </c>
      <c r="AX277" s="9">
        <f>AX276/SQRT(5)</f>
        <v>0.20080735053467347</v>
      </c>
      <c r="AY277" s="9"/>
      <c r="AZ277" s="9" t="s">
        <v>41</v>
      </c>
      <c r="BA277" s="9">
        <f>BA276/SQRT(5)</f>
        <v>7.7144764550590064E-2</v>
      </c>
      <c r="BB277" s="9">
        <f>BB276/SQRT(5)</f>
        <v>1.462035398187681E-2</v>
      </c>
      <c r="BC277" s="9"/>
      <c r="BD277" s="9" t="s">
        <v>41</v>
      </c>
      <c r="BE277" s="9">
        <f>BE276/SQRT(5)</f>
        <v>0.24924045305633166</v>
      </c>
      <c r="BF277" s="9">
        <f>BF276/SQRT(5)</f>
        <v>0.2008233774891105</v>
      </c>
      <c r="BG277" s="9"/>
      <c r="BH277" s="9" t="s">
        <v>41</v>
      </c>
      <c r="BI277" s="9">
        <f>BI276/SQRT(5)</f>
        <v>0.14226648340658138</v>
      </c>
      <c r="BJ277" s="9">
        <f>BJ276/SQRT(5)</f>
        <v>0.11463001030073978</v>
      </c>
      <c r="BK277" s="9"/>
      <c r="BL277" s="9"/>
      <c r="BM277" s="9"/>
      <c r="BN277" s="9"/>
      <c r="BO277" s="9"/>
      <c r="BP277" s="9"/>
      <c r="BQ277" s="9"/>
      <c r="BR277" s="9"/>
    </row>
    <row r="278" spans="48:70" x14ac:dyDescent="0.4">
      <c r="AW278" s="9"/>
      <c r="AX278" s="9"/>
      <c r="AY278" s="9"/>
      <c r="BA278" s="9"/>
      <c r="BB278" s="9"/>
      <c r="BC278" s="9"/>
      <c r="BE278" s="9"/>
      <c r="BF278" s="9"/>
      <c r="BG278" s="9"/>
      <c r="BI278" s="9"/>
      <c r="BJ278" s="9">
        <f>TTEST(BI270:BI274,BJ270:BJ274,2,2)</f>
        <v>0.77422070509239349</v>
      </c>
      <c r="BK278" s="9"/>
      <c r="BL278" s="9"/>
      <c r="BM278" s="9"/>
      <c r="BN278" s="9"/>
      <c r="BO278" s="9"/>
      <c r="BP278" s="9"/>
      <c r="BQ278" s="9"/>
      <c r="BR278" s="9"/>
    </row>
    <row r="279" spans="48:70" x14ac:dyDescent="0.4">
      <c r="AW279" s="9"/>
      <c r="AX279" s="9"/>
      <c r="AY279" s="9"/>
      <c r="BA279" s="9"/>
      <c r="BB279" s="9"/>
      <c r="BC279" s="9"/>
      <c r="BE279" s="9"/>
      <c r="BF279" s="9"/>
      <c r="BG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</row>
    <row r="280" spans="48:70" x14ac:dyDescent="0.4">
      <c r="AW280" s="9"/>
      <c r="AX280" s="9"/>
      <c r="AY280" s="9"/>
      <c r="BA280" s="9"/>
      <c r="BB280" s="9"/>
      <c r="BC280" s="9"/>
      <c r="BE280" s="9"/>
      <c r="BF280" s="9"/>
      <c r="BG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</row>
  </sheetData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583DB-4F98-4587-ADC0-A10425CB8E3B}">
  <dimension ref="A1:CL127"/>
  <sheetViews>
    <sheetView zoomScale="70" zoomScaleNormal="70" workbookViewId="0">
      <selection activeCell="B1" sqref="B1"/>
    </sheetView>
  </sheetViews>
  <sheetFormatPr defaultRowHeight="18.75" x14ac:dyDescent="0.4"/>
  <sheetData>
    <row r="1" spans="1:90" x14ac:dyDescent="0.2">
      <c r="A1" s="64" t="s">
        <v>90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9"/>
      <c r="N1" s="44"/>
      <c r="O1" s="44"/>
      <c r="P1" s="11" t="s">
        <v>257</v>
      </c>
      <c r="Q1" s="11" t="s">
        <v>90</v>
      </c>
      <c r="R1" s="45"/>
      <c r="S1" s="45"/>
      <c r="T1" s="11" t="s">
        <v>257</v>
      </c>
      <c r="U1" s="11" t="s">
        <v>90</v>
      </c>
      <c r="X1" s="64" t="s">
        <v>42</v>
      </c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9"/>
      <c r="AK1" s="44"/>
      <c r="AL1" s="44"/>
      <c r="AM1" s="11" t="s">
        <v>257</v>
      </c>
      <c r="AN1" s="11" t="s">
        <v>90</v>
      </c>
      <c r="AO1" s="45"/>
      <c r="AP1" s="45"/>
      <c r="AQ1" s="11" t="s">
        <v>257</v>
      </c>
      <c r="AR1" s="11" t="s">
        <v>90</v>
      </c>
      <c r="AU1" s="64" t="s">
        <v>125</v>
      </c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9"/>
      <c r="BH1" s="44"/>
      <c r="BI1" s="44"/>
      <c r="BJ1" s="11" t="s">
        <v>257</v>
      </c>
      <c r="BK1" s="11" t="s">
        <v>90</v>
      </c>
      <c r="BL1" s="45"/>
      <c r="BM1" s="45"/>
      <c r="BN1" s="11" t="s">
        <v>257</v>
      </c>
      <c r="BO1" s="11" t="s">
        <v>90</v>
      </c>
      <c r="BR1" s="64" t="s">
        <v>127</v>
      </c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9"/>
      <c r="CE1" s="44"/>
      <c r="CF1" s="44"/>
      <c r="CG1" s="11" t="s">
        <v>257</v>
      </c>
      <c r="CH1" s="11" t="s">
        <v>90</v>
      </c>
      <c r="CI1" s="45"/>
      <c r="CJ1" s="45"/>
      <c r="CK1" s="11" t="s">
        <v>257</v>
      </c>
      <c r="CL1" s="11" t="s">
        <v>90</v>
      </c>
    </row>
    <row r="2" spans="1:90" x14ac:dyDescent="0.2">
      <c r="A2" s="60" t="s">
        <v>52</v>
      </c>
      <c r="B2" s="46"/>
      <c r="C2" s="59" t="s">
        <v>257</v>
      </c>
      <c r="D2" s="59" t="s">
        <v>90</v>
      </c>
      <c r="E2" s="59"/>
      <c r="F2" s="60" t="s">
        <v>295</v>
      </c>
      <c r="G2" s="59" t="s">
        <v>257</v>
      </c>
      <c r="H2" s="59" t="s">
        <v>90</v>
      </c>
      <c r="I2" s="59"/>
      <c r="J2" s="59" t="s">
        <v>296</v>
      </c>
      <c r="K2" s="59" t="s">
        <v>257</v>
      </c>
      <c r="L2" s="59" t="s">
        <v>90</v>
      </c>
      <c r="M2" s="9"/>
      <c r="N2" s="44"/>
      <c r="O2" s="11" t="s">
        <v>52</v>
      </c>
      <c r="P2" s="59">
        <v>15.111889660126169</v>
      </c>
      <c r="Q2" s="59">
        <v>13.06240735272784</v>
      </c>
      <c r="R2" s="45"/>
      <c r="S2" s="11" t="s">
        <v>52</v>
      </c>
      <c r="T2" s="9">
        <f>P2/AVERAGE(P2:Q2)</f>
        <v>1.0727429794064884</v>
      </c>
      <c r="U2" s="9">
        <f>Q2/AVERAGE(P2:Q2)</f>
        <v>0.92725702059351156</v>
      </c>
      <c r="X2" s="60" t="s">
        <v>52</v>
      </c>
      <c r="Y2" s="46"/>
      <c r="Z2" s="59" t="s">
        <v>257</v>
      </c>
      <c r="AA2" s="59" t="s">
        <v>90</v>
      </c>
      <c r="AB2" s="59"/>
      <c r="AC2" s="60" t="s">
        <v>295</v>
      </c>
      <c r="AD2" s="59" t="s">
        <v>257</v>
      </c>
      <c r="AE2" s="59" t="s">
        <v>90</v>
      </c>
      <c r="AF2" s="59"/>
      <c r="AG2" s="59" t="s">
        <v>296</v>
      </c>
      <c r="AH2" s="59" t="s">
        <v>257</v>
      </c>
      <c r="AI2" s="59" t="s">
        <v>90</v>
      </c>
      <c r="AJ2" s="9"/>
      <c r="AK2" s="44"/>
      <c r="AL2" s="11" t="s">
        <v>52</v>
      </c>
      <c r="AM2" s="59">
        <v>4.7788005860435474</v>
      </c>
      <c r="AN2" s="59">
        <v>3.057387367298424</v>
      </c>
      <c r="AO2" s="45"/>
      <c r="AP2" s="11" t="s">
        <v>52</v>
      </c>
      <c r="AQ2" s="9">
        <f>AM2/AVERAGE(AM2:AN2)</f>
        <v>1.2196748251821827</v>
      </c>
      <c r="AR2" s="9">
        <f>AN2/AVERAGE(AM2:AN2)</f>
        <v>0.78032517481781727</v>
      </c>
      <c r="AU2" s="60" t="s">
        <v>52</v>
      </c>
      <c r="AV2" s="46"/>
      <c r="AW2" s="59" t="s">
        <v>257</v>
      </c>
      <c r="AX2" s="59" t="s">
        <v>90</v>
      </c>
      <c r="AY2" s="59"/>
      <c r="AZ2" s="60" t="s">
        <v>295</v>
      </c>
      <c r="BA2" s="59" t="s">
        <v>257</v>
      </c>
      <c r="BB2" s="59" t="s">
        <v>90</v>
      </c>
      <c r="BC2" s="59"/>
      <c r="BD2" s="59" t="s">
        <v>296</v>
      </c>
      <c r="BE2" s="59" t="s">
        <v>257</v>
      </c>
      <c r="BF2" s="59" t="s">
        <v>90</v>
      </c>
      <c r="BG2" s="9"/>
      <c r="BH2" s="44"/>
      <c r="BI2" s="11" t="s">
        <v>52</v>
      </c>
      <c r="BJ2" s="59">
        <v>5.8310064814080338</v>
      </c>
      <c r="BK2" s="59">
        <v>6.3272338584824617</v>
      </c>
      <c r="BL2" s="45"/>
      <c r="BM2" s="11" t="s">
        <v>52</v>
      </c>
      <c r="BN2" s="9">
        <f>BJ2/AVERAGE(BJ2:BK2)</f>
        <v>0.95918592138318448</v>
      </c>
      <c r="BO2" s="9">
        <f>BK2/AVERAGE(BJ2:BK2)</f>
        <v>1.0408140786168154</v>
      </c>
      <c r="BR2" s="60" t="s">
        <v>52</v>
      </c>
      <c r="BS2" s="46"/>
      <c r="BT2" s="59" t="s">
        <v>257</v>
      </c>
      <c r="BU2" s="59" t="s">
        <v>90</v>
      </c>
      <c r="BV2" s="59"/>
      <c r="BW2" s="60" t="s">
        <v>295</v>
      </c>
      <c r="BX2" s="59" t="s">
        <v>257</v>
      </c>
      <c r="BY2" s="59" t="s">
        <v>90</v>
      </c>
      <c r="BZ2" s="59"/>
      <c r="CA2" s="59" t="s">
        <v>296</v>
      </c>
      <c r="CB2" s="59" t="s">
        <v>257</v>
      </c>
      <c r="CC2" s="59" t="s">
        <v>90</v>
      </c>
      <c r="CD2" s="9"/>
      <c r="CE2" s="44"/>
      <c r="CF2" s="11" t="s">
        <v>52</v>
      </c>
      <c r="CG2" s="59">
        <v>8.3583878069683628</v>
      </c>
      <c r="CH2" s="59">
        <v>3.3813104771172093</v>
      </c>
      <c r="CI2" s="45"/>
      <c r="CJ2" s="11" t="s">
        <v>52</v>
      </c>
      <c r="CK2" s="9">
        <f>CG2/AVERAGE(CG2:CH2)</f>
        <v>1.4239527464345587</v>
      </c>
      <c r="CL2" s="9">
        <f>CH2/AVERAGE(CG2:CH2)</f>
        <v>0.5760472535654414</v>
      </c>
    </row>
    <row r="3" spans="1:90" x14ac:dyDescent="0.4">
      <c r="A3" s="59"/>
      <c r="B3" s="60" t="s">
        <v>297</v>
      </c>
      <c r="C3" s="61">
        <v>29.990921020507813</v>
      </c>
      <c r="D3" s="61">
        <v>30.200370788574219</v>
      </c>
      <c r="E3" s="60"/>
      <c r="F3" s="60" t="s">
        <v>297</v>
      </c>
      <c r="G3" s="61">
        <v>26.958322525024414</v>
      </c>
      <c r="H3" s="61">
        <v>26.937553405761719</v>
      </c>
      <c r="I3" s="60"/>
      <c r="J3" s="60" t="s">
        <v>297</v>
      </c>
      <c r="K3" s="59">
        <f>POWER(2,(G3-C3))*100</f>
        <v>12.220722655099518</v>
      </c>
      <c r="L3" s="59">
        <f>POWER(2,(H3-D3))*100</f>
        <v>10.418233752190833</v>
      </c>
      <c r="M3" s="9"/>
      <c r="N3" s="44"/>
      <c r="O3" s="11" t="s">
        <v>54</v>
      </c>
      <c r="P3" s="59">
        <v>16.406729626488016</v>
      </c>
      <c r="Q3" s="59">
        <v>20.812001465614181</v>
      </c>
      <c r="R3" s="45"/>
      <c r="S3" s="11" t="s">
        <v>54</v>
      </c>
      <c r="T3" s="9">
        <f t="shared" ref="T3:T16" si="0">P3/AVERAGE(P3:Q3)</f>
        <v>0.88163831195037812</v>
      </c>
      <c r="U3" s="9">
        <f t="shared" ref="U3:U16" si="1">Q3/AVERAGE(P3:Q3)</f>
        <v>1.1183616880496219</v>
      </c>
      <c r="X3" s="59"/>
      <c r="Y3" s="60" t="s">
        <v>297</v>
      </c>
      <c r="Z3" s="61">
        <v>31.105705261230469</v>
      </c>
      <c r="AA3" s="61">
        <v>33.575458526611328</v>
      </c>
      <c r="AB3" s="60"/>
      <c r="AC3" s="60" t="s">
        <v>297</v>
      </c>
      <c r="AD3" s="61">
        <v>26.958322525024414</v>
      </c>
      <c r="AE3" s="61">
        <v>26.937553405761719</v>
      </c>
      <c r="AF3" s="60"/>
      <c r="AG3" s="60" t="s">
        <v>297</v>
      </c>
      <c r="AH3" s="59">
        <f>POWER(2,(AD3-Z3))*100</f>
        <v>5.6430434326275822</v>
      </c>
      <c r="AI3" s="59">
        <f>POWER(2,(AE3-AA3))*100</f>
        <v>1.0041334860317117</v>
      </c>
      <c r="AJ3" s="9"/>
      <c r="AK3" s="44"/>
      <c r="AL3" s="11" t="s">
        <v>54</v>
      </c>
      <c r="AM3" s="59">
        <v>6.5833517924403058</v>
      </c>
      <c r="AN3" s="59">
        <v>5.760980344001883</v>
      </c>
      <c r="AO3" s="45"/>
      <c r="AP3" s="11" t="s">
        <v>54</v>
      </c>
      <c r="AQ3" s="9">
        <f t="shared" ref="AQ3:AQ16" si="2">AM3/AVERAGE(AM3:AN3)</f>
        <v>1.0666193552918646</v>
      </c>
      <c r="AR3" s="9">
        <f t="shared" ref="AR3:AR16" si="3">AN3/AVERAGE(AM3:AN3)</f>
        <v>0.93338064470813553</v>
      </c>
      <c r="AU3" s="59"/>
      <c r="AV3" s="60" t="s">
        <v>297</v>
      </c>
      <c r="AW3" s="61">
        <v>30.970453262329102</v>
      </c>
      <c r="AX3" s="61">
        <v>32.738166809082031</v>
      </c>
      <c r="AY3" s="60"/>
      <c r="AZ3" s="60" t="s">
        <v>297</v>
      </c>
      <c r="BA3" s="61">
        <v>26.958322525024414</v>
      </c>
      <c r="BB3" s="61">
        <v>26.937553405761719</v>
      </c>
      <c r="BC3" s="60"/>
      <c r="BD3" s="60" t="s">
        <v>297</v>
      </c>
      <c r="BE3" s="59">
        <f>POWER(2,(BA3-AW3))*100</f>
        <v>6.1976679077968724</v>
      </c>
      <c r="BF3" s="59">
        <f>POWER(2,(BB3-AX3))*100</f>
        <v>1.7940782135061777</v>
      </c>
      <c r="BG3" s="9"/>
      <c r="BH3" s="44"/>
      <c r="BI3" s="11" t="s">
        <v>54</v>
      </c>
      <c r="BJ3" s="59">
        <v>14.563847131160106</v>
      </c>
      <c r="BK3" s="59">
        <v>16.306609987483881</v>
      </c>
      <c r="BL3" s="45"/>
      <c r="BM3" s="11" t="s">
        <v>54</v>
      </c>
      <c r="BN3" s="9">
        <f t="shared" ref="BN3:BN16" si="4">BJ3/AVERAGE(BJ3:BK3)</f>
        <v>0.94354593294081002</v>
      </c>
      <c r="BO3" s="9">
        <f t="shared" ref="BO3:BO16" si="5">BK3/AVERAGE(BJ3:BK3)</f>
        <v>1.05645406705919</v>
      </c>
      <c r="BR3" s="59"/>
      <c r="BS3" s="60" t="s">
        <v>297</v>
      </c>
      <c r="BT3" s="61">
        <v>30.384498596191406</v>
      </c>
      <c r="BU3" s="61">
        <v>34.091445922851563</v>
      </c>
      <c r="BV3" s="60"/>
      <c r="BW3" s="60" t="s">
        <v>297</v>
      </c>
      <c r="BX3" s="61">
        <v>26.958322525024414</v>
      </c>
      <c r="BY3" s="61">
        <v>26.937553405761719</v>
      </c>
      <c r="BZ3" s="60"/>
      <c r="CA3" s="60" t="s">
        <v>297</v>
      </c>
      <c r="CB3" s="59">
        <f>POWER(2,(BX3-BT3))*100</f>
        <v>9.3028974198296304</v>
      </c>
      <c r="CC3" s="59">
        <f>POWER(2,(BY3-BU3))*100</f>
        <v>0.70220475600700272</v>
      </c>
      <c r="CD3" s="9"/>
      <c r="CE3" s="44"/>
      <c r="CF3" s="11" t="s">
        <v>54</v>
      </c>
      <c r="CG3" s="59">
        <v>10.153382647195658</v>
      </c>
      <c r="CH3" s="59">
        <v>6.4311777345442067</v>
      </c>
      <c r="CI3" s="45"/>
      <c r="CJ3" s="11" t="s">
        <v>54</v>
      </c>
      <c r="CK3" s="9">
        <f t="shared" ref="CK3:CK16" si="6">CG3/AVERAGE(CG3:CH3)</f>
        <v>1.2244379607885008</v>
      </c>
      <c r="CL3" s="9">
        <f t="shared" ref="CL3:CL16" si="7">CH3/AVERAGE(CG3:CH3)</f>
        <v>0.77556203921149958</v>
      </c>
    </row>
    <row r="4" spans="1:90" x14ac:dyDescent="0.4">
      <c r="A4" s="59"/>
      <c r="B4" s="60" t="s">
        <v>298</v>
      </c>
      <c r="C4" s="61">
        <v>28.003561019897461</v>
      </c>
      <c r="D4" s="61">
        <v>28.214616775512695</v>
      </c>
      <c r="E4" s="60"/>
      <c r="F4" s="60" t="s">
        <v>298</v>
      </c>
      <c r="G4" s="61">
        <v>25.529874801635742</v>
      </c>
      <c r="H4" s="61">
        <v>25.544057846069336</v>
      </c>
      <c r="I4" s="60"/>
      <c r="J4" s="60" t="s">
        <v>298</v>
      </c>
      <c r="K4" s="59">
        <f>POWER(2,(G4-C4))*100</f>
        <v>18.003056665152819</v>
      </c>
      <c r="L4" s="59">
        <f>POWER(2,(H4-D4))*100</f>
        <v>15.706580953264847</v>
      </c>
      <c r="M4" s="9"/>
      <c r="N4" s="44"/>
      <c r="O4" s="11" t="s">
        <v>55</v>
      </c>
      <c r="P4" s="59">
        <v>19.938459250215502</v>
      </c>
      <c r="Q4" s="59">
        <v>90.69348326698352</v>
      </c>
      <c r="R4" s="45"/>
      <c r="S4" s="11" t="s">
        <v>55</v>
      </c>
      <c r="T4" s="9">
        <f t="shared" si="0"/>
        <v>0.36044669914596927</v>
      </c>
      <c r="U4" s="9">
        <f t="shared" si="1"/>
        <v>1.6395533008540306</v>
      </c>
      <c r="X4" s="59"/>
      <c r="Y4" s="60" t="s">
        <v>298</v>
      </c>
      <c r="Z4" s="61">
        <v>30.20488166809082</v>
      </c>
      <c r="AA4" s="61">
        <v>29.834409713745117</v>
      </c>
      <c r="AB4" s="60"/>
      <c r="AC4" s="60" t="s">
        <v>298</v>
      </c>
      <c r="AD4" s="61">
        <v>25.529874801635742</v>
      </c>
      <c r="AE4" s="61">
        <v>25.544057846069336</v>
      </c>
      <c r="AF4" s="60"/>
      <c r="AG4" s="60" t="s">
        <v>298</v>
      </c>
      <c r="AH4" s="59">
        <f>POWER(2,(AD4-Z4))*100</f>
        <v>3.9145577394595121</v>
      </c>
      <c r="AI4" s="59">
        <f>POWER(2,(AE4-AA4))*100</f>
        <v>5.1106412485651367</v>
      </c>
      <c r="AJ4" s="9"/>
      <c r="AK4" s="44"/>
      <c r="AL4" s="11" t="s">
        <v>55</v>
      </c>
      <c r="AM4" s="59">
        <v>10.346609490688884</v>
      </c>
      <c r="AN4" s="59">
        <v>7.0251902366116425</v>
      </c>
      <c r="AO4" s="45"/>
      <c r="AP4" s="11" t="s">
        <v>55</v>
      </c>
      <c r="AQ4" s="9">
        <f t="shared" si="2"/>
        <v>1.1911960364623297</v>
      </c>
      <c r="AR4" s="9">
        <f t="shared" si="3"/>
        <v>0.80880396353767026</v>
      </c>
      <c r="AU4" s="59"/>
      <c r="AV4" s="60" t="s">
        <v>298</v>
      </c>
      <c r="AW4" s="61">
        <v>29.723682403564453</v>
      </c>
      <c r="AX4" s="61">
        <v>28.746910095214844</v>
      </c>
      <c r="AY4" s="60"/>
      <c r="AZ4" s="60" t="s">
        <v>298</v>
      </c>
      <c r="BA4" s="61">
        <v>25.529874801635742</v>
      </c>
      <c r="BB4" s="61">
        <v>25.544057846069336</v>
      </c>
      <c r="BC4" s="60"/>
      <c r="BD4" s="60" t="s">
        <v>298</v>
      </c>
      <c r="BE4" s="59">
        <f>POWER(2,(BA4-AW4))*100</f>
        <v>5.4643450550191952</v>
      </c>
      <c r="BF4" s="59">
        <f>POWER(2,(BB4-AX4))*100</f>
        <v>10.860389503458746</v>
      </c>
      <c r="BG4" s="9"/>
      <c r="BH4" s="44"/>
      <c r="BI4" s="11" t="s">
        <v>55</v>
      </c>
      <c r="BJ4" s="59">
        <v>16.20490859602803</v>
      </c>
      <c r="BK4" s="59">
        <v>14.687456215022372</v>
      </c>
      <c r="BL4" s="45"/>
      <c r="BM4" s="11" t="s">
        <v>55</v>
      </c>
      <c r="BN4" s="9">
        <f t="shared" si="4"/>
        <v>1.0491206286824262</v>
      </c>
      <c r="BO4" s="9">
        <f t="shared" si="5"/>
        <v>0.95087937131757372</v>
      </c>
      <c r="BR4" s="59"/>
      <c r="BS4" s="60" t="s">
        <v>298</v>
      </c>
      <c r="BT4" s="61">
        <v>29.283502578735352</v>
      </c>
      <c r="BU4" s="61">
        <v>29.588497161865234</v>
      </c>
      <c r="BV4" s="60"/>
      <c r="BW4" s="60" t="s">
        <v>298</v>
      </c>
      <c r="BX4" s="61">
        <v>25.529874801635742</v>
      </c>
      <c r="BY4" s="61">
        <v>25.544057846069336</v>
      </c>
      <c r="BZ4" s="60"/>
      <c r="CA4" s="60" t="s">
        <v>298</v>
      </c>
      <c r="CB4" s="59">
        <f>POWER(2,(BX4-BT4))*100</f>
        <v>7.4138781941070944</v>
      </c>
      <c r="CC4" s="59">
        <f>POWER(2,(BY4-BU4))*100</f>
        <v>6.0604161982274158</v>
      </c>
      <c r="CD4" s="9"/>
      <c r="CE4" s="44"/>
      <c r="CF4" s="11" t="s">
        <v>55</v>
      </c>
      <c r="CG4" s="59">
        <v>10.238220273782265</v>
      </c>
      <c r="CH4" s="59">
        <v>9.5478833683807931</v>
      </c>
      <c r="CI4" s="45"/>
      <c r="CJ4" s="11" t="s">
        <v>55</v>
      </c>
      <c r="CK4" s="9">
        <f t="shared" si="6"/>
        <v>1.0348899873308257</v>
      </c>
      <c r="CL4" s="9">
        <f t="shared" si="7"/>
        <v>0.96511001266917451</v>
      </c>
    </row>
    <row r="5" spans="1:90" x14ac:dyDescent="0.2">
      <c r="A5" s="59"/>
      <c r="B5" s="59" t="s">
        <v>230</v>
      </c>
      <c r="C5" s="59">
        <f>AVERAGE(C3:C4)</f>
        <v>28.997241020202637</v>
      </c>
      <c r="D5" s="59">
        <f>AVERAGE(D3:D4)</f>
        <v>29.207493782043457</v>
      </c>
      <c r="E5" s="60"/>
      <c r="F5" s="59" t="s">
        <v>230</v>
      </c>
      <c r="G5" s="59">
        <f>AVERAGE(G3:G4)</f>
        <v>26.244098663330078</v>
      </c>
      <c r="H5" s="59">
        <f>AVERAGE(H3:H4)</f>
        <v>26.240805625915527</v>
      </c>
      <c r="I5" s="59"/>
      <c r="J5" s="59" t="s">
        <v>230</v>
      </c>
      <c r="K5" s="59">
        <f>AVERAGE(K3:K4)</f>
        <v>15.111889660126169</v>
      </c>
      <c r="L5" s="59">
        <f>AVERAGE(L3:L4)</f>
        <v>13.06240735272784</v>
      </c>
      <c r="M5" s="9"/>
      <c r="N5" s="44"/>
      <c r="O5" s="11" t="s">
        <v>56</v>
      </c>
      <c r="P5" s="59">
        <v>12.899046696942603</v>
      </c>
      <c r="Q5" s="59">
        <v>100.57154243426741</v>
      </c>
      <c r="R5" s="45"/>
      <c r="S5" s="11" t="s">
        <v>56</v>
      </c>
      <c r="T5" s="9">
        <f t="shared" si="0"/>
        <v>0.22735489073784546</v>
      </c>
      <c r="U5" s="9">
        <f t="shared" si="1"/>
        <v>1.7726451092621545</v>
      </c>
      <c r="X5" s="59"/>
      <c r="Y5" s="59" t="s">
        <v>230</v>
      </c>
      <c r="Z5" s="59">
        <f>AVERAGE(Z3:Z4)</f>
        <v>30.655293464660645</v>
      </c>
      <c r="AA5" s="59">
        <f>AVERAGE(AA3:AA4)</f>
        <v>31.704934120178223</v>
      </c>
      <c r="AB5" s="60"/>
      <c r="AC5" s="59" t="s">
        <v>230</v>
      </c>
      <c r="AD5" s="59">
        <f>AVERAGE(AD3:AD4)</f>
        <v>26.244098663330078</v>
      </c>
      <c r="AE5" s="59">
        <f>AVERAGE(AE3:AE4)</f>
        <v>26.240805625915527</v>
      </c>
      <c r="AF5" s="59"/>
      <c r="AG5" s="59" t="s">
        <v>230</v>
      </c>
      <c r="AH5" s="59">
        <f>AVERAGE(AH3:AH4)</f>
        <v>4.7788005860435474</v>
      </c>
      <c r="AI5" s="59">
        <f>AVERAGE(AI3:AI4)</f>
        <v>3.057387367298424</v>
      </c>
      <c r="AJ5" s="9"/>
      <c r="AK5" s="44"/>
      <c r="AL5" s="11" t="s">
        <v>56</v>
      </c>
      <c r="AM5" s="59">
        <v>5.8635157324767126</v>
      </c>
      <c r="AN5" s="59">
        <v>6.4874555380926058</v>
      </c>
      <c r="AO5" s="45"/>
      <c r="AP5" s="11" t="s">
        <v>56</v>
      </c>
      <c r="AQ5" s="9">
        <f t="shared" si="2"/>
        <v>0.9494825312157712</v>
      </c>
      <c r="AR5" s="9">
        <f t="shared" si="3"/>
        <v>1.0505174687842289</v>
      </c>
      <c r="AU5" s="59"/>
      <c r="AV5" s="59" t="s">
        <v>230</v>
      </c>
      <c r="AW5" s="59">
        <f>AVERAGE(AW3:AW4)</f>
        <v>30.347067832946777</v>
      </c>
      <c r="AX5" s="59">
        <f>AVERAGE(AX3:AX4)</f>
        <v>30.742538452148438</v>
      </c>
      <c r="AY5" s="60"/>
      <c r="AZ5" s="59" t="s">
        <v>230</v>
      </c>
      <c r="BA5" s="59">
        <f>AVERAGE(BA3:BA4)</f>
        <v>26.244098663330078</v>
      </c>
      <c r="BB5" s="59">
        <f>AVERAGE(BB3:BB4)</f>
        <v>26.240805625915527</v>
      </c>
      <c r="BC5" s="59"/>
      <c r="BD5" s="59" t="s">
        <v>230</v>
      </c>
      <c r="BE5" s="59">
        <f>AVERAGE(BE3:BE4)</f>
        <v>5.8310064814080338</v>
      </c>
      <c r="BF5" s="59">
        <f>AVERAGE(BF3:BF4)</f>
        <v>6.3272338584824617</v>
      </c>
      <c r="BG5" s="9"/>
      <c r="BH5" s="44"/>
      <c r="BI5" s="11" t="s">
        <v>56</v>
      </c>
      <c r="BJ5" s="59">
        <v>10.525910572608275</v>
      </c>
      <c r="BK5" s="59">
        <v>15.789951064478853</v>
      </c>
      <c r="BL5" s="45"/>
      <c r="BM5" s="11" t="s">
        <v>56</v>
      </c>
      <c r="BN5" s="9">
        <f t="shared" si="4"/>
        <v>0.79996700984124613</v>
      </c>
      <c r="BO5" s="9">
        <f t="shared" si="5"/>
        <v>1.2000329901587539</v>
      </c>
      <c r="BR5" s="59"/>
      <c r="BS5" s="59" t="s">
        <v>230</v>
      </c>
      <c r="BT5" s="59">
        <f>AVERAGE(BT3:BT4)</f>
        <v>29.834000587463379</v>
      </c>
      <c r="BU5" s="59">
        <f>AVERAGE(BU3:BU4)</f>
        <v>31.839971542358398</v>
      </c>
      <c r="BV5" s="60"/>
      <c r="BW5" s="59" t="s">
        <v>230</v>
      </c>
      <c r="BX5" s="59">
        <f>AVERAGE(BX3:BX4)</f>
        <v>26.244098663330078</v>
      </c>
      <c r="BY5" s="59">
        <f>AVERAGE(BY3:BY4)</f>
        <v>26.240805625915527</v>
      </c>
      <c r="BZ5" s="59"/>
      <c r="CA5" s="59" t="s">
        <v>230</v>
      </c>
      <c r="CB5" s="59">
        <f>AVERAGE(CB3:CB4)</f>
        <v>8.3583878069683628</v>
      </c>
      <c r="CC5" s="59">
        <f>AVERAGE(CC3:CC4)</f>
        <v>3.3813104771172093</v>
      </c>
      <c r="CD5" s="9"/>
      <c r="CE5" s="44"/>
      <c r="CF5" s="11" t="s">
        <v>56</v>
      </c>
      <c r="CG5" s="59">
        <v>10.549737667835457</v>
      </c>
      <c r="CH5" s="59">
        <v>5.7382998164224457</v>
      </c>
      <c r="CI5" s="45"/>
      <c r="CJ5" s="11" t="s">
        <v>56</v>
      </c>
      <c r="CK5" s="9">
        <f t="shared" si="6"/>
        <v>1.2953970271779629</v>
      </c>
      <c r="CL5" s="9">
        <f t="shared" si="7"/>
        <v>0.7046029728220371</v>
      </c>
    </row>
    <row r="6" spans="1:90" x14ac:dyDescent="0.2">
      <c r="A6" s="59"/>
      <c r="B6" s="59" t="s">
        <v>40</v>
      </c>
      <c r="C6" s="59">
        <f>STDEVP(C3:C4)</f>
        <v>0.99368000030517578</v>
      </c>
      <c r="D6" s="59">
        <f>STDEVP(D3:D4)</f>
        <v>0.99287700653076172</v>
      </c>
      <c r="E6" s="60"/>
      <c r="F6" s="59" t="s">
        <v>40</v>
      </c>
      <c r="G6" s="59">
        <f>STDEVP(G3:G4)</f>
        <v>0.71422386169433594</v>
      </c>
      <c r="H6" s="59">
        <f>STDEVP(H3:H4)</f>
        <v>0.69674777984619141</v>
      </c>
      <c r="I6" s="59"/>
      <c r="J6" s="59" t="s">
        <v>40</v>
      </c>
      <c r="K6" s="59">
        <f>STDEVP(K3:K4)</f>
        <v>2.8911670050266509</v>
      </c>
      <c r="L6" s="59">
        <f>STDEVP(L3:L4)</f>
        <v>2.6441736005370071</v>
      </c>
      <c r="M6" s="9"/>
      <c r="N6" s="44"/>
      <c r="O6" s="11" t="s">
        <v>57</v>
      </c>
      <c r="P6" s="59">
        <v>10.481976302368141</v>
      </c>
      <c r="Q6" s="59">
        <v>5.7092032060448812</v>
      </c>
      <c r="R6" s="45"/>
      <c r="S6" s="11" t="s">
        <v>57</v>
      </c>
      <c r="T6" s="9">
        <f t="shared" si="0"/>
        <v>1.2947761213964246</v>
      </c>
      <c r="U6" s="9">
        <f t="shared" si="1"/>
        <v>0.70522387860357538</v>
      </c>
      <c r="X6" s="59"/>
      <c r="Y6" s="59" t="s">
        <v>40</v>
      </c>
      <c r="Z6" s="59">
        <f>STDEVP(Z3:Z4)</f>
        <v>0.45041179656982422</v>
      </c>
      <c r="AA6" s="59">
        <f>STDEVP(AE3:AE4)</f>
        <v>0.69674777984619141</v>
      </c>
      <c r="AB6" s="60"/>
      <c r="AC6" s="59" t="s">
        <v>40</v>
      </c>
      <c r="AD6" s="59">
        <f>STDEVP(AD3:AD4)</f>
        <v>0.71422386169433594</v>
      </c>
      <c r="AE6" s="59">
        <f>STDEVP(AE3:AE4)</f>
        <v>0.69674777984619141</v>
      </c>
      <c r="AF6" s="59"/>
      <c r="AG6" s="59" t="s">
        <v>40</v>
      </c>
      <c r="AH6" s="59">
        <f>STDEVP(AH3:AH4)</f>
        <v>0.86424284658403427</v>
      </c>
      <c r="AI6" s="59">
        <f>STDEVP(AI3:AI4)</f>
        <v>2.0532538812667127</v>
      </c>
      <c r="AJ6" s="9"/>
      <c r="AK6" s="44"/>
      <c r="AL6" s="11" t="s">
        <v>57</v>
      </c>
      <c r="AM6" s="59">
        <v>4.2631799413463725</v>
      </c>
      <c r="AN6" s="59">
        <v>0.28293788063821312</v>
      </c>
      <c r="AO6" s="45"/>
      <c r="AP6" s="11" t="s">
        <v>57</v>
      </c>
      <c r="AQ6" s="9">
        <f t="shared" si="2"/>
        <v>1.8755254959429546</v>
      </c>
      <c r="AR6" s="9">
        <f t="shared" si="3"/>
        <v>0.1244745040570453</v>
      </c>
      <c r="AU6" s="59"/>
      <c r="AV6" s="59" t="s">
        <v>40</v>
      </c>
      <c r="AW6" s="59">
        <f>STDEVP(AW3:AW4)</f>
        <v>0.62338542938232422</v>
      </c>
      <c r="AX6" s="59">
        <f>STDEVP(AX3:AX4)</f>
        <v>1.9956283569335938</v>
      </c>
      <c r="AY6" s="60"/>
      <c r="AZ6" s="59" t="s">
        <v>40</v>
      </c>
      <c r="BA6" s="59">
        <f>STDEVP(BA3:BA4)</f>
        <v>0.71422386169433594</v>
      </c>
      <c r="BB6" s="59">
        <f>STDEVP(BB3:BB4)</f>
        <v>0.69674777984619141</v>
      </c>
      <c r="BC6" s="59"/>
      <c r="BD6" s="59" t="s">
        <v>40</v>
      </c>
      <c r="BE6" s="59">
        <f>STDEVP(BE3:BE4)</f>
        <v>0.36666142638883858</v>
      </c>
      <c r="BF6" s="59">
        <f>STDEVP(BF3:BF4)</f>
        <v>4.5331556449762846</v>
      </c>
      <c r="BG6" s="9"/>
      <c r="BH6" s="44"/>
      <c r="BI6" s="11" t="s">
        <v>57</v>
      </c>
      <c r="BJ6" s="59">
        <v>5.2427739334579151</v>
      </c>
      <c r="BK6" s="59">
        <v>2.4712036377604285</v>
      </c>
      <c r="BL6" s="45"/>
      <c r="BM6" s="11" t="s">
        <v>57</v>
      </c>
      <c r="BN6" s="9">
        <f t="shared" si="4"/>
        <v>1.3592919826521799</v>
      </c>
      <c r="BO6" s="9">
        <f t="shared" si="5"/>
        <v>0.64070801734782001</v>
      </c>
      <c r="BR6" s="59"/>
      <c r="BS6" s="59" t="s">
        <v>40</v>
      </c>
      <c r="BT6" s="59">
        <f>STDEVP(BT3:BT4)</f>
        <v>0.55049800872802734</v>
      </c>
      <c r="BU6" s="59">
        <f>STDEVP(BU3:BU4)</f>
        <v>2.2514743804931641</v>
      </c>
      <c r="BV6" s="60"/>
      <c r="BW6" s="59" t="s">
        <v>40</v>
      </c>
      <c r="BX6" s="59">
        <f>STDEVP(BX3:BX4)</f>
        <v>0.71422386169433594</v>
      </c>
      <c r="BY6" s="59">
        <f>STDEVP(BY3:BY4)</f>
        <v>0.69674777984619141</v>
      </c>
      <c r="BZ6" s="59"/>
      <c r="CA6" s="59" t="s">
        <v>40</v>
      </c>
      <c r="CB6" s="59">
        <f>STDEVP(CB3:CB4)</f>
        <v>0.94450961286126334</v>
      </c>
      <c r="CC6" s="59">
        <f>STDEVP(CC3:CC4)</f>
        <v>2.6791057211102065</v>
      </c>
      <c r="CD6" s="9"/>
      <c r="CE6" s="44"/>
      <c r="CF6" s="11" t="s">
        <v>57</v>
      </c>
      <c r="CG6" s="59">
        <v>6.5746634851295642</v>
      </c>
      <c r="CH6" s="59">
        <v>3.2751898162719622</v>
      </c>
      <c r="CI6" s="45"/>
      <c r="CJ6" s="11" t="s">
        <v>57</v>
      </c>
      <c r="CK6" s="9">
        <f t="shared" si="6"/>
        <v>1.3349769349750744</v>
      </c>
      <c r="CL6" s="9">
        <f t="shared" si="7"/>
        <v>0.66502306502492547</v>
      </c>
    </row>
    <row r="7" spans="1:90" x14ac:dyDescent="0.2">
      <c r="A7" s="59"/>
      <c r="B7" s="59" t="s">
        <v>41</v>
      </c>
      <c r="C7" s="59">
        <f>C6/SQRT(4)</f>
        <v>0.49684000015258789</v>
      </c>
      <c r="D7" s="59">
        <f t="shared" ref="D7" si="8">D6/SQRT(4)</f>
        <v>0.49643850326538086</v>
      </c>
      <c r="E7" s="60"/>
      <c r="F7" s="59" t="s">
        <v>41</v>
      </c>
      <c r="G7" s="59">
        <f>G6/SQRT(4)</f>
        <v>0.35711193084716797</v>
      </c>
      <c r="H7" s="59">
        <f t="shared" ref="H7" si="9">H6/SQRT(4)</f>
        <v>0.3483738899230957</v>
      </c>
      <c r="I7" s="59"/>
      <c r="J7" s="59" t="s">
        <v>41</v>
      </c>
      <c r="K7" s="59">
        <f>K6/SQRT(4)</f>
        <v>1.4455835025133255</v>
      </c>
      <c r="L7" s="59">
        <f t="shared" ref="L7" si="10">L6/SQRT(4)</f>
        <v>1.3220868002685036</v>
      </c>
      <c r="M7" s="9"/>
      <c r="N7" s="44"/>
      <c r="O7" s="11" t="s">
        <v>58</v>
      </c>
      <c r="P7" s="59">
        <v>9.8056394781763103</v>
      </c>
      <c r="Q7" s="59">
        <v>17.159133794928348</v>
      </c>
      <c r="R7" s="45"/>
      <c r="S7" s="11" t="s">
        <v>58</v>
      </c>
      <c r="T7" s="9">
        <f t="shared" si="0"/>
        <v>0.72729255898893108</v>
      </c>
      <c r="U7" s="9">
        <f t="shared" si="1"/>
        <v>1.272707441011069</v>
      </c>
      <c r="X7" s="59"/>
      <c r="Y7" s="59" t="s">
        <v>41</v>
      </c>
      <c r="Z7" s="59">
        <f>Z6/SQRT(4)</f>
        <v>0.22520589828491211</v>
      </c>
      <c r="AA7" s="59">
        <f t="shared" ref="AA7" si="11">AA6/SQRT(4)</f>
        <v>0.3483738899230957</v>
      </c>
      <c r="AB7" s="60"/>
      <c r="AC7" s="59" t="s">
        <v>41</v>
      </c>
      <c r="AD7" s="59">
        <f>AD6/SQRT(4)</f>
        <v>0.35711193084716797</v>
      </c>
      <c r="AE7" s="59">
        <f t="shared" ref="AE7" si="12">AE6/SQRT(4)</f>
        <v>0.3483738899230957</v>
      </c>
      <c r="AF7" s="59"/>
      <c r="AG7" s="59" t="s">
        <v>41</v>
      </c>
      <c r="AH7" s="59">
        <f>AH6/SQRT(4)</f>
        <v>0.43212142329201714</v>
      </c>
      <c r="AI7" s="59">
        <f t="shared" ref="AI7" si="13">AI6/SQRT(4)</f>
        <v>1.0266269406333564</v>
      </c>
      <c r="AJ7" s="9"/>
      <c r="AK7" s="44"/>
      <c r="AL7" s="11" t="s">
        <v>58</v>
      </c>
      <c r="AM7" s="59">
        <v>4.143880612523672</v>
      </c>
      <c r="AN7" s="59">
        <v>3.6341952031369553</v>
      </c>
      <c r="AO7" s="45"/>
      <c r="AP7" s="11" t="s">
        <v>58</v>
      </c>
      <c r="AQ7" s="9">
        <f t="shared" si="2"/>
        <v>1.0655284702111671</v>
      </c>
      <c r="AR7" s="9">
        <f t="shared" si="3"/>
        <v>0.93447152978883286</v>
      </c>
      <c r="AU7" s="59"/>
      <c r="AV7" s="59" t="s">
        <v>41</v>
      </c>
      <c r="AW7" s="59">
        <f>AW6/SQRT(4)</f>
        <v>0.31169271469116211</v>
      </c>
      <c r="AX7" s="59">
        <f t="shared" ref="AX7" si="14">AX6/SQRT(4)</f>
        <v>0.99781417846679688</v>
      </c>
      <c r="AY7" s="60"/>
      <c r="AZ7" s="59" t="s">
        <v>41</v>
      </c>
      <c r="BA7" s="59">
        <f>BA6/SQRT(4)</f>
        <v>0.35711193084716797</v>
      </c>
      <c r="BB7" s="59">
        <f t="shared" ref="BB7" si="15">BB6/SQRT(4)</f>
        <v>0.3483738899230957</v>
      </c>
      <c r="BC7" s="59"/>
      <c r="BD7" s="59" t="s">
        <v>41</v>
      </c>
      <c r="BE7" s="59">
        <f>BE6/SQRT(4)</f>
        <v>0.18333071319441929</v>
      </c>
      <c r="BF7" s="59">
        <f t="shared" ref="BF7" si="16">BF6/SQRT(4)</f>
        <v>2.2665778224881423</v>
      </c>
      <c r="BG7" s="9"/>
      <c r="BH7" s="44"/>
      <c r="BI7" s="11" t="s">
        <v>58</v>
      </c>
      <c r="BJ7" s="59">
        <v>10.054329312297099</v>
      </c>
      <c r="BK7" s="59">
        <v>12.22529312994261</v>
      </c>
      <c r="BL7" s="45"/>
      <c r="BM7" s="11" t="s">
        <v>58</v>
      </c>
      <c r="BN7" s="9">
        <f t="shared" si="4"/>
        <v>0.90255832102748734</v>
      </c>
      <c r="BO7" s="9">
        <f t="shared" si="5"/>
        <v>1.0974416789725128</v>
      </c>
      <c r="BR7" s="59"/>
      <c r="BS7" s="59" t="s">
        <v>41</v>
      </c>
      <c r="BT7" s="59">
        <f>BT6/SQRT(4)</f>
        <v>0.27524900436401367</v>
      </c>
      <c r="BU7" s="59">
        <f t="shared" ref="BU7" si="17">BU6/SQRT(4)</f>
        <v>1.125737190246582</v>
      </c>
      <c r="BV7" s="60"/>
      <c r="BW7" s="59" t="s">
        <v>41</v>
      </c>
      <c r="BX7" s="59">
        <f>BX6/SQRT(4)</f>
        <v>0.35711193084716797</v>
      </c>
      <c r="BY7" s="59">
        <f t="shared" ref="BY7" si="18">BY6/SQRT(4)</f>
        <v>0.3483738899230957</v>
      </c>
      <c r="BZ7" s="59"/>
      <c r="CA7" s="59" t="s">
        <v>41</v>
      </c>
      <c r="CB7" s="59">
        <f>CB6/SQRT(4)</f>
        <v>0.47225480643063167</v>
      </c>
      <c r="CC7" s="59">
        <f t="shared" ref="CC7" si="19">CC6/SQRT(4)</f>
        <v>1.3395528605551033</v>
      </c>
      <c r="CD7" s="9"/>
      <c r="CE7" s="44"/>
      <c r="CF7" s="11" t="s">
        <v>58</v>
      </c>
      <c r="CG7" s="59">
        <v>9.6082223985680955</v>
      </c>
      <c r="CH7" s="59">
        <v>6.7869583729261489</v>
      </c>
      <c r="CI7" s="45"/>
      <c r="CJ7" s="11" t="s">
        <v>58</v>
      </c>
      <c r="CK7" s="9">
        <f t="shared" si="6"/>
        <v>1.1720788605482888</v>
      </c>
      <c r="CL7" s="9">
        <f t="shared" si="7"/>
        <v>0.82792113945171097</v>
      </c>
    </row>
    <row r="8" spans="1:90" x14ac:dyDescent="0.4">
      <c r="A8" s="44"/>
      <c r="B8" s="23"/>
      <c r="C8" s="23"/>
      <c r="D8" s="45"/>
      <c r="E8" s="23"/>
      <c r="F8" s="45"/>
      <c r="G8" s="44"/>
      <c r="H8" s="23"/>
      <c r="I8" s="44"/>
      <c r="J8" s="44"/>
      <c r="K8" s="44"/>
      <c r="L8" s="44"/>
      <c r="M8" s="44"/>
      <c r="N8" s="44"/>
      <c r="O8" s="11" t="s">
        <v>59</v>
      </c>
      <c r="P8" s="59">
        <v>16.260518145419365</v>
      </c>
      <c r="Q8" s="59">
        <v>19.8570970677677</v>
      </c>
      <c r="R8" s="45"/>
      <c r="S8" s="11" t="s">
        <v>59</v>
      </c>
      <c r="T8" s="9">
        <f t="shared" si="0"/>
        <v>0.90042036548871662</v>
      </c>
      <c r="U8" s="9">
        <f t="shared" si="1"/>
        <v>1.0995796345112834</v>
      </c>
      <c r="X8" s="9"/>
      <c r="Y8" s="9"/>
      <c r="Z8" s="9"/>
      <c r="AA8" s="9"/>
      <c r="AB8" s="46"/>
      <c r="AC8" s="46"/>
      <c r="AD8" s="9"/>
      <c r="AE8" s="61"/>
      <c r="AF8" s="9"/>
      <c r="AG8" s="9"/>
      <c r="AH8" s="9"/>
      <c r="AI8" s="9"/>
      <c r="AJ8" s="9"/>
      <c r="AK8" s="44"/>
      <c r="AL8" s="11" t="s">
        <v>59</v>
      </c>
      <c r="AM8" s="59">
        <v>8.5828049465139653</v>
      </c>
      <c r="AN8" s="59">
        <v>6.1024961320248519</v>
      </c>
      <c r="AO8" s="45"/>
      <c r="AP8" s="11" t="s">
        <v>59</v>
      </c>
      <c r="AQ8" s="9">
        <f t="shared" si="2"/>
        <v>1.1688973757653394</v>
      </c>
      <c r="AR8" s="9">
        <f t="shared" si="3"/>
        <v>0.83110262423466064</v>
      </c>
      <c r="AU8" s="61"/>
      <c r="AV8" s="61"/>
      <c r="AW8" s="46"/>
      <c r="AX8" s="61"/>
      <c r="AY8" s="46"/>
      <c r="AZ8" s="46"/>
      <c r="BA8" s="9"/>
      <c r="BB8" s="61"/>
      <c r="BC8" s="9"/>
      <c r="BD8" s="9"/>
      <c r="BE8" s="9"/>
      <c r="BF8" s="9"/>
      <c r="BG8" s="9"/>
      <c r="BH8" s="44"/>
      <c r="BI8" s="11" t="s">
        <v>59</v>
      </c>
      <c r="BJ8" s="59">
        <v>13.388867793796042</v>
      </c>
      <c r="BK8" s="59">
        <v>13.02171663690547</v>
      </c>
      <c r="BL8" s="45"/>
      <c r="BM8" s="11" t="s">
        <v>59</v>
      </c>
      <c r="BN8" s="9">
        <f t="shared" si="4"/>
        <v>1.0139016672597283</v>
      </c>
      <c r="BO8" s="9">
        <f t="shared" si="5"/>
        <v>0.98609833274027181</v>
      </c>
      <c r="BR8" s="46"/>
      <c r="BS8" s="61"/>
      <c r="BT8" s="61"/>
      <c r="BU8" s="61"/>
      <c r="BV8" s="46"/>
      <c r="BW8" s="46"/>
      <c r="BX8" s="9"/>
      <c r="BY8" s="61"/>
      <c r="BZ8" s="9"/>
      <c r="CA8" s="9"/>
      <c r="CB8" s="9"/>
      <c r="CC8" s="9"/>
      <c r="CD8" s="9"/>
      <c r="CE8" s="44"/>
      <c r="CF8" s="11" t="s">
        <v>59</v>
      </c>
      <c r="CG8" s="59">
        <v>12.745157028256184</v>
      </c>
      <c r="CH8" s="59">
        <v>8.7610810860670654</v>
      </c>
      <c r="CI8" s="45"/>
      <c r="CJ8" s="11" t="s">
        <v>59</v>
      </c>
      <c r="CK8" s="9">
        <f t="shared" si="6"/>
        <v>1.1852521078307836</v>
      </c>
      <c r="CL8" s="9">
        <f t="shared" si="7"/>
        <v>0.81474789216921639</v>
      </c>
    </row>
    <row r="9" spans="1:90" x14ac:dyDescent="0.4">
      <c r="A9" s="44"/>
      <c r="B9" s="23"/>
      <c r="C9" s="23"/>
      <c r="D9" s="45"/>
      <c r="E9" s="23"/>
      <c r="F9" s="45"/>
      <c r="G9" s="44"/>
      <c r="H9" s="44"/>
      <c r="I9" s="44"/>
      <c r="J9" s="44"/>
      <c r="K9" s="44"/>
      <c r="L9" s="44"/>
      <c r="M9" s="44"/>
      <c r="N9" s="44"/>
      <c r="O9" s="11" t="s">
        <v>60</v>
      </c>
      <c r="P9" s="59">
        <v>13.506191899209913</v>
      </c>
      <c r="Q9" s="59">
        <v>18.914252413014133</v>
      </c>
      <c r="R9" s="45"/>
      <c r="S9" s="11" t="s">
        <v>60</v>
      </c>
      <c r="T9" s="9">
        <f t="shared" si="0"/>
        <v>0.83318980882180183</v>
      </c>
      <c r="U9" s="9">
        <f t="shared" si="1"/>
        <v>1.1668101911781981</v>
      </c>
      <c r="X9" s="9"/>
      <c r="Y9" s="9"/>
      <c r="Z9" s="61"/>
      <c r="AA9" s="61"/>
      <c r="AB9" s="46"/>
      <c r="AC9" s="46"/>
      <c r="AD9" s="9"/>
      <c r="AE9" s="9"/>
      <c r="AF9" s="9"/>
      <c r="AG9" s="9"/>
      <c r="AH9" s="9"/>
      <c r="AI9" s="9"/>
      <c r="AJ9" s="9"/>
      <c r="AK9" s="44"/>
      <c r="AL9" s="11" t="s">
        <v>60</v>
      </c>
      <c r="AM9" s="59">
        <v>7.3300857004424298</v>
      </c>
      <c r="AN9" s="59">
        <v>7.2260303500526337</v>
      </c>
      <c r="AO9" s="45"/>
      <c r="AP9" s="11" t="s">
        <v>60</v>
      </c>
      <c r="AQ9" s="9">
        <f t="shared" si="2"/>
        <v>1.0071485655946153</v>
      </c>
      <c r="AR9" s="9">
        <f t="shared" si="3"/>
        <v>0.9928514344053847</v>
      </c>
      <c r="AU9" s="9"/>
      <c r="AV9" s="9"/>
      <c r="AW9" s="61"/>
      <c r="AX9" s="61"/>
      <c r="AY9" s="46"/>
      <c r="AZ9" s="46"/>
      <c r="BA9" s="9"/>
      <c r="BB9" s="9"/>
      <c r="BC9" s="9"/>
      <c r="BD9" s="9"/>
      <c r="BE9" s="9"/>
      <c r="BF9" s="9"/>
      <c r="BG9" s="9"/>
      <c r="BH9" s="44"/>
      <c r="BI9" s="11" t="s">
        <v>60</v>
      </c>
      <c r="BJ9" s="59">
        <v>12.609068448657734</v>
      </c>
      <c r="BK9" s="59">
        <v>16.108303362157717</v>
      </c>
      <c r="BL9" s="45"/>
      <c r="BM9" s="11" t="s">
        <v>60</v>
      </c>
      <c r="BN9" s="9">
        <f t="shared" si="4"/>
        <v>0.8781491935768958</v>
      </c>
      <c r="BO9" s="9">
        <f t="shared" si="5"/>
        <v>1.1218508064231043</v>
      </c>
      <c r="BR9" s="9"/>
      <c r="BS9" s="9"/>
      <c r="BT9" s="61"/>
      <c r="BU9" s="61"/>
      <c r="BV9" s="46"/>
      <c r="BW9" s="46"/>
      <c r="BX9" s="9"/>
      <c r="BY9" s="9"/>
      <c r="BZ9" s="9"/>
      <c r="CA9" s="9"/>
      <c r="CB9" s="9"/>
      <c r="CC9" s="9"/>
      <c r="CD9" s="9"/>
      <c r="CE9" s="44"/>
      <c r="CF9" s="11" t="s">
        <v>60</v>
      </c>
      <c r="CG9" s="59">
        <v>12.071805385715631</v>
      </c>
      <c r="CH9" s="59">
        <v>7.6004489223246718</v>
      </c>
      <c r="CI9" s="45"/>
      <c r="CJ9" s="11" t="s">
        <v>60</v>
      </c>
      <c r="CK9" s="9">
        <f t="shared" si="6"/>
        <v>1.2272925305547449</v>
      </c>
      <c r="CL9" s="9">
        <f t="shared" si="7"/>
        <v>0.77270746944525537</v>
      </c>
    </row>
    <row r="10" spans="1:90" x14ac:dyDescent="0.2">
      <c r="A10" s="11" t="s">
        <v>54</v>
      </c>
      <c r="B10" s="59"/>
      <c r="C10" s="59" t="s">
        <v>257</v>
      </c>
      <c r="D10" s="59" t="s">
        <v>90</v>
      </c>
      <c r="E10" s="59"/>
      <c r="F10" s="60" t="s">
        <v>295</v>
      </c>
      <c r="G10" s="59" t="s">
        <v>257</v>
      </c>
      <c r="H10" s="59" t="s">
        <v>90</v>
      </c>
      <c r="I10" s="59"/>
      <c r="J10" s="59" t="s">
        <v>296</v>
      </c>
      <c r="K10" s="59" t="s">
        <v>257</v>
      </c>
      <c r="L10" s="59" t="s">
        <v>90</v>
      </c>
      <c r="M10" s="44"/>
      <c r="N10" s="44"/>
      <c r="O10" s="9" t="s">
        <v>61</v>
      </c>
      <c r="P10" s="59">
        <v>18.602431472439601</v>
      </c>
      <c r="Q10" s="59">
        <v>17.315722255362964</v>
      </c>
      <c r="R10" s="45"/>
      <c r="S10" s="9" t="s">
        <v>61</v>
      </c>
      <c r="T10" s="9">
        <f t="shared" si="0"/>
        <v>1.0358233673932038</v>
      </c>
      <c r="U10" s="9">
        <f t="shared" si="1"/>
        <v>0.96417663260679642</v>
      </c>
      <c r="X10" s="11" t="s">
        <v>54</v>
      </c>
      <c r="Y10" s="46"/>
      <c r="Z10" s="59" t="s">
        <v>257</v>
      </c>
      <c r="AA10" s="59" t="s">
        <v>90</v>
      </c>
      <c r="AB10" s="59"/>
      <c r="AC10" s="60" t="s">
        <v>295</v>
      </c>
      <c r="AD10" s="59" t="s">
        <v>257</v>
      </c>
      <c r="AE10" s="59" t="s">
        <v>90</v>
      </c>
      <c r="AF10" s="59"/>
      <c r="AG10" s="59" t="s">
        <v>296</v>
      </c>
      <c r="AH10" s="59" t="s">
        <v>257</v>
      </c>
      <c r="AI10" s="59" t="s">
        <v>90</v>
      </c>
      <c r="AJ10" s="9"/>
      <c r="AK10" s="44"/>
      <c r="AL10" s="9" t="s">
        <v>61</v>
      </c>
      <c r="AM10" s="59">
        <v>8.2081166549509206</v>
      </c>
      <c r="AN10" s="59">
        <v>6.1842908195575337</v>
      </c>
      <c r="AO10" s="45"/>
      <c r="AP10" s="9" t="s">
        <v>61</v>
      </c>
      <c r="AQ10" s="9">
        <f t="shared" si="2"/>
        <v>1.1406176026476422</v>
      </c>
      <c r="AR10" s="9">
        <f t="shared" si="3"/>
        <v>0.85938239735235766</v>
      </c>
      <c r="AU10" s="11" t="s">
        <v>54</v>
      </c>
      <c r="AV10" s="46"/>
      <c r="AW10" s="59" t="s">
        <v>257</v>
      </c>
      <c r="AX10" s="59" t="s">
        <v>90</v>
      </c>
      <c r="AY10" s="59"/>
      <c r="AZ10" s="60" t="s">
        <v>295</v>
      </c>
      <c r="BA10" s="59" t="s">
        <v>257</v>
      </c>
      <c r="BB10" s="59" t="s">
        <v>90</v>
      </c>
      <c r="BC10" s="59"/>
      <c r="BD10" s="59" t="s">
        <v>296</v>
      </c>
      <c r="BE10" s="59" t="s">
        <v>257</v>
      </c>
      <c r="BF10" s="59" t="s">
        <v>90</v>
      </c>
      <c r="BG10" s="9"/>
      <c r="BH10" s="44"/>
      <c r="BI10" s="9" t="s">
        <v>61</v>
      </c>
      <c r="BJ10" s="59">
        <v>13.306066191107231</v>
      </c>
      <c r="BK10" s="59">
        <v>13.240363514415264</v>
      </c>
      <c r="BL10" s="45"/>
      <c r="BM10" s="9" t="s">
        <v>61</v>
      </c>
      <c r="BN10" s="9">
        <f t="shared" si="4"/>
        <v>1.0024750099136042</v>
      </c>
      <c r="BO10" s="9">
        <f t="shared" si="5"/>
        <v>0.99752499008639572</v>
      </c>
      <c r="BR10" s="11" t="s">
        <v>54</v>
      </c>
      <c r="BS10" s="46"/>
      <c r="BT10" s="59" t="s">
        <v>257</v>
      </c>
      <c r="BU10" s="59" t="s">
        <v>90</v>
      </c>
      <c r="BV10" s="59"/>
      <c r="BW10" s="60" t="s">
        <v>295</v>
      </c>
      <c r="BX10" s="59" t="s">
        <v>257</v>
      </c>
      <c r="BY10" s="59" t="s">
        <v>90</v>
      </c>
      <c r="BZ10" s="59"/>
      <c r="CA10" s="59" t="s">
        <v>296</v>
      </c>
      <c r="CB10" s="59" t="s">
        <v>257</v>
      </c>
      <c r="CC10" s="59" t="s">
        <v>90</v>
      </c>
      <c r="CD10" s="9"/>
      <c r="CE10" s="44"/>
      <c r="CF10" s="9" t="s">
        <v>61</v>
      </c>
      <c r="CG10" s="59">
        <v>13.041323923993492</v>
      </c>
      <c r="CH10" s="59">
        <v>9.5399820946894813</v>
      </c>
      <c r="CI10" s="45"/>
      <c r="CJ10" s="9" t="s">
        <v>61</v>
      </c>
      <c r="CK10" s="9">
        <f t="shared" si="6"/>
        <v>1.155054885948896</v>
      </c>
      <c r="CL10" s="9">
        <f t="shared" si="7"/>
        <v>0.84494511405110384</v>
      </c>
    </row>
    <row r="11" spans="1:90" x14ac:dyDescent="0.4">
      <c r="A11" s="59"/>
      <c r="B11" s="60" t="s">
        <v>297</v>
      </c>
      <c r="C11" s="61">
        <v>27.834510803222656</v>
      </c>
      <c r="D11" s="61">
        <v>27.708976745605469</v>
      </c>
      <c r="E11" s="60"/>
      <c r="F11" s="60" t="s">
        <v>297</v>
      </c>
      <c r="G11" s="61">
        <v>25.387304306030273</v>
      </c>
      <c r="H11" s="61">
        <v>25.356729507446289</v>
      </c>
      <c r="I11" s="60"/>
      <c r="J11" s="60" t="s">
        <v>297</v>
      </c>
      <c r="K11" s="59">
        <f>POWER(2,(G11-C11))*100</f>
        <v>18.336542050955916</v>
      </c>
      <c r="L11" s="59">
        <f>POWER(2,(H11-D11))*100</f>
        <v>19.584073215865246</v>
      </c>
      <c r="M11" s="44"/>
      <c r="N11" s="44"/>
      <c r="O11" s="11" t="s">
        <v>62</v>
      </c>
      <c r="P11" s="59">
        <v>15.435913108793752</v>
      </c>
      <c r="Q11" s="59">
        <v>19.947102791631302</v>
      </c>
      <c r="R11" s="45"/>
      <c r="S11" s="11" t="s">
        <v>62</v>
      </c>
      <c r="T11" s="9">
        <f t="shared" si="0"/>
        <v>0.87250409361562209</v>
      </c>
      <c r="U11" s="9">
        <f t="shared" si="1"/>
        <v>1.1274959063843781</v>
      </c>
      <c r="X11" s="59"/>
      <c r="Y11" s="60" t="s">
        <v>297</v>
      </c>
      <c r="Z11" s="61">
        <v>29.143043518066406</v>
      </c>
      <c r="AA11" s="61">
        <v>29.425294876098633</v>
      </c>
      <c r="AB11" s="60"/>
      <c r="AC11" s="60" t="s">
        <v>297</v>
      </c>
      <c r="AD11" s="61">
        <v>25.387304306030273</v>
      </c>
      <c r="AE11" s="61">
        <v>25.356729507446289</v>
      </c>
      <c r="AF11" s="60"/>
      <c r="AG11" s="60" t="s">
        <v>297</v>
      </c>
      <c r="AH11" s="59">
        <f>POWER(2,(AD11-Z11))*100</f>
        <v>7.4030356587515582</v>
      </c>
      <c r="AI11" s="59">
        <f>POWER(2,(AE11-AA11))*100</f>
        <v>5.9599111412679457</v>
      </c>
      <c r="AJ11" s="9"/>
      <c r="AK11" s="44"/>
      <c r="AL11" s="11" t="s">
        <v>62</v>
      </c>
      <c r="AM11" s="59">
        <v>6.5112412438487448</v>
      </c>
      <c r="AN11" s="59">
        <v>7.1240054879469428</v>
      </c>
      <c r="AO11" s="45"/>
      <c r="AP11" s="11" t="s">
        <v>62</v>
      </c>
      <c r="AQ11" s="9">
        <f t="shared" si="2"/>
        <v>0.95506027458459486</v>
      </c>
      <c r="AR11" s="9">
        <f t="shared" si="3"/>
        <v>1.0449397254154051</v>
      </c>
      <c r="AU11" s="59"/>
      <c r="AV11" s="60" t="s">
        <v>297</v>
      </c>
      <c r="AW11" s="61">
        <v>28.428842544555664</v>
      </c>
      <c r="AX11" s="61">
        <v>28.246908187866211</v>
      </c>
      <c r="AY11" s="60"/>
      <c r="AZ11" s="60" t="s">
        <v>297</v>
      </c>
      <c r="BA11" s="61">
        <v>25.387304306030273</v>
      </c>
      <c r="BB11" s="61">
        <v>25.356729507446289</v>
      </c>
      <c r="BC11" s="60"/>
      <c r="BD11" s="60" t="s">
        <v>297</v>
      </c>
      <c r="BE11" s="59">
        <f>POWER(2,(BA11-AW11))*100</f>
        <v>12.145230379898395</v>
      </c>
      <c r="BF11" s="59">
        <f>POWER(2,(BB11-AX11))*100</f>
        <v>13.488682254875783</v>
      </c>
      <c r="BG11" s="9"/>
      <c r="BH11" s="44"/>
      <c r="BI11" s="11" t="s">
        <v>62</v>
      </c>
      <c r="BJ11" s="59">
        <v>15.525525150392744</v>
      </c>
      <c r="BK11" s="59">
        <v>13.457818034571952</v>
      </c>
      <c r="BL11" s="45"/>
      <c r="BM11" s="11" t="s">
        <v>62</v>
      </c>
      <c r="BN11" s="9">
        <f t="shared" si="4"/>
        <v>1.0713412218399094</v>
      </c>
      <c r="BO11" s="9">
        <f t="shared" si="5"/>
        <v>0.92865877816009068</v>
      </c>
      <c r="BR11" s="59"/>
      <c r="BS11" s="60" t="s">
        <v>297</v>
      </c>
      <c r="BT11" s="61">
        <v>28.930156707763672</v>
      </c>
      <c r="BU11" s="61">
        <v>29.405181884765625</v>
      </c>
      <c r="BV11" s="60"/>
      <c r="BW11" s="60" t="s">
        <v>297</v>
      </c>
      <c r="BX11" s="61">
        <v>25.387304306030273</v>
      </c>
      <c r="BY11" s="61">
        <v>25.356729507446289</v>
      </c>
      <c r="BZ11" s="60"/>
      <c r="CA11" s="60" t="s">
        <v>297</v>
      </c>
      <c r="CB11" s="59">
        <f>POWER(2,(BX11-BT11))*100</f>
        <v>8.5801554631721775</v>
      </c>
      <c r="CC11" s="59">
        <f>POWER(2,(BY11-BU11))*100</f>
        <v>6.0435817129065494</v>
      </c>
      <c r="CD11" s="9"/>
      <c r="CE11" s="44"/>
      <c r="CF11" s="11" t="s">
        <v>62</v>
      </c>
      <c r="CG11" s="59">
        <v>9.8897667300297538</v>
      </c>
      <c r="CH11" s="59">
        <v>5.5417042395779177</v>
      </c>
      <c r="CI11" s="45"/>
      <c r="CJ11" s="11" t="s">
        <v>62</v>
      </c>
      <c r="CK11" s="9">
        <f t="shared" si="6"/>
        <v>1.2817659119480804</v>
      </c>
      <c r="CL11" s="9">
        <f t="shared" si="7"/>
        <v>0.71823408805191946</v>
      </c>
    </row>
    <row r="12" spans="1:90" x14ac:dyDescent="0.4">
      <c r="A12" s="59"/>
      <c r="B12" s="60" t="s">
        <v>298</v>
      </c>
      <c r="C12" s="61">
        <v>27.905439376831055</v>
      </c>
      <c r="D12" s="61">
        <v>27.618690490722656</v>
      </c>
      <c r="E12" s="60"/>
      <c r="F12" s="60" t="s">
        <v>298</v>
      </c>
      <c r="G12" s="61">
        <v>25.117265701293945</v>
      </c>
      <c r="H12" s="61">
        <v>25.436882019042969</v>
      </c>
      <c r="I12" s="60"/>
      <c r="J12" s="60" t="s">
        <v>298</v>
      </c>
      <c r="K12" s="59">
        <f>POWER(2,(G12-C12))*100</f>
        <v>14.476917202020111</v>
      </c>
      <c r="L12" s="59">
        <f>POWER(2,(H12-D12))*100</f>
        <v>22.039929715363119</v>
      </c>
      <c r="M12" s="44"/>
      <c r="N12" s="44"/>
      <c r="O12" s="11" t="s">
        <v>63</v>
      </c>
      <c r="P12" s="59">
        <v>9.8478685491870621</v>
      </c>
      <c r="Q12" s="59">
        <v>9.7080435942043835</v>
      </c>
      <c r="R12" s="45"/>
      <c r="S12" s="11" t="s">
        <v>63</v>
      </c>
      <c r="T12" s="9">
        <f t="shared" si="0"/>
        <v>1.0071500093658341</v>
      </c>
      <c r="U12" s="9">
        <f t="shared" si="1"/>
        <v>0.9928499906341659</v>
      </c>
      <c r="X12" s="59"/>
      <c r="Y12" s="60" t="s">
        <v>298</v>
      </c>
      <c r="Z12" s="61">
        <v>29.234134674072266</v>
      </c>
      <c r="AA12" s="61">
        <v>29.605121612548828</v>
      </c>
      <c r="AB12" s="60"/>
      <c r="AC12" s="60" t="s">
        <v>298</v>
      </c>
      <c r="AD12" s="61">
        <v>25.117265701293945</v>
      </c>
      <c r="AE12" s="61">
        <v>25.436882019042969</v>
      </c>
      <c r="AF12" s="60"/>
      <c r="AG12" s="60" t="s">
        <v>298</v>
      </c>
      <c r="AH12" s="59">
        <f>POWER(2,(AD12-Z12))*100</f>
        <v>5.7636679261290533</v>
      </c>
      <c r="AI12" s="59">
        <f>POWER(2,(AE12-AA12))*100</f>
        <v>5.5620495467358211</v>
      </c>
      <c r="AJ12" s="9"/>
      <c r="AK12" s="44"/>
      <c r="AL12" s="11" t="s">
        <v>63</v>
      </c>
      <c r="AM12" s="59">
        <v>5.0286354220502414</v>
      </c>
      <c r="AN12" s="59">
        <v>3.120025320941473</v>
      </c>
      <c r="AO12" s="45"/>
      <c r="AP12" s="11" t="s">
        <v>63</v>
      </c>
      <c r="AQ12" s="9">
        <f t="shared" si="2"/>
        <v>1.2342237775391836</v>
      </c>
      <c r="AR12" s="9">
        <f t="shared" si="3"/>
        <v>0.76577622246081667</v>
      </c>
      <c r="AU12" s="59"/>
      <c r="AV12" s="60" t="s">
        <v>298</v>
      </c>
      <c r="AW12" s="61">
        <v>27.675148010253906</v>
      </c>
      <c r="AX12" s="61">
        <v>27.823385238647461</v>
      </c>
      <c r="AY12" s="60"/>
      <c r="AZ12" s="60" t="s">
        <v>298</v>
      </c>
      <c r="BA12" s="61">
        <v>25.117265701293945</v>
      </c>
      <c r="BB12" s="61">
        <v>25.436882019042969</v>
      </c>
      <c r="BC12" s="60"/>
      <c r="BD12" s="60" t="s">
        <v>298</v>
      </c>
      <c r="BE12" s="59">
        <f>POWER(2,(BA12-AW12))*100</f>
        <v>16.982463882421818</v>
      </c>
      <c r="BF12" s="59">
        <f>POWER(2,(BB12-AX12))*100</f>
        <v>19.124537720091983</v>
      </c>
      <c r="BG12" s="9"/>
      <c r="BH12" s="44"/>
      <c r="BI12" s="11" t="s">
        <v>63</v>
      </c>
      <c r="BJ12" s="59">
        <v>8.671018659402792</v>
      </c>
      <c r="BK12" s="59">
        <v>8.3105116750114956</v>
      </c>
      <c r="BL12" s="45"/>
      <c r="BM12" s="11" t="s">
        <v>63</v>
      </c>
      <c r="BN12" s="9">
        <f t="shared" si="4"/>
        <v>1.0212293578547926</v>
      </c>
      <c r="BO12" s="9">
        <f t="shared" si="5"/>
        <v>0.97877064214520737</v>
      </c>
      <c r="BR12" s="59"/>
      <c r="BS12" s="60" t="s">
        <v>298</v>
      </c>
      <c r="BT12" s="61">
        <v>28.209407806396484</v>
      </c>
      <c r="BU12" s="61">
        <v>29.311225891113281</v>
      </c>
      <c r="BV12" s="60"/>
      <c r="BW12" s="60" t="s">
        <v>298</v>
      </c>
      <c r="BX12" s="61">
        <v>25.117265701293945</v>
      </c>
      <c r="BY12" s="61">
        <v>25.436882019042969</v>
      </c>
      <c r="BZ12" s="60"/>
      <c r="CA12" s="60" t="s">
        <v>298</v>
      </c>
      <c r="CB12" s="59">
        <f>POWER(2,(BX12-BT12))*100</f>
        <v>11.726609831219138</v>
      </c>
      <c r="CC12" s="59">
        <f>POWER(2,(BY12-BU12))*100</f>
        <v>6.8187737561818649</v>
      </c>
      <c r="CD12" s="9"/>
      <c r="CE12" s="44"/>
      <c r="CF12" s="11" t="s">
        <v>63</v>
      </c>
      <c r="CG12" s="59">
        <v>8.5577328356687996</v>
      </c>
      <c r="CH12" s="59">
        <v>4.0570425998511652</v>
      </c>
      <c r="CI12" s="45"/>
      <c r="CJ12" s="11" t="s">
        <v>63</v>
      </c>
      <c r="CK12" s="9">
        <f t="shared" si="6"/>
        <v>1.3567792592759795</v>
      </c>
      <c r="CL12" s="9">
        <f t="shared" si="7"/>
        <v>0.64322074072402058</v>
      </c>
    </row>
    <row r="13" spans="1:90" x14ac:dyDescent="0.2">
      <c r="A13" s="59"/>
      <c r="B13" s="59" t="s">
        <v>230</v>
      </c>
      <c r="C13" s="59">
        <f>AVERAGE(C11:C12)</f>
        <v>27.869975090026855</v>
      </c>
      <c r="D13" s="59">
        <f>AVERAGE(D11:D12)</f>
        <v>27.663833618164063</v>
      </c>
      <c r="E13" s="60"/>
      <c r="F13" s="59" t="s">
        <v>230</v>
      </c>
      <c r="G13" s="59">
        <f>AVERAGE(G11:G12)</f>
        <v>25.252285003662109</v>
      </c>
      <c r="H13" s="59">
        <f>AVERAGE(H11:H12)</f>
        <v>25.396805763244629</v>
      </c>
      <c r="I13" s="59"/>
      <c r="J13" s="59" t="s">
        <v>230</v>
      </c>
      <c r="K13" s="59">
        <f>AVERAGE(K11:K12)</f>
        <v>16.406729626488016</v>
      </c>
      <c r="L13" s="59">
        <f>AVERAGE(L11:L12)</f>
        <v>20.812001465614181</v>
      </c>
      <c r="M13" s="44"/>
      <c r="N13" s="44"/>
      <c r="O13" s="11" t="s">
        <v>64</v>
      </c>
      <c r="P13" s="59">
        <v>14.138266545188468</v>
      </c>
      <c r="Q13" s="59">
        <v>15.828796968023571</v>
      </c>
      <c r="R13" s="45"/>
      <c r="S13" s="11" t="s">
        <v>64</v>
      </c>
      <c r="T13" s="9">
        <f t="shared" si="0"/>
        <v>0.9435870510939528</v>
      </c>
      <c r="U13" s="9">
        <f t="shared" si="1"/>
        <v>1.0564129489060472</v>
      </c>
      <c r="X13" s="59"/>
      <c r="Y13" s="59" t="s">
        <v>230</v>
      </c>
      <c r="Z13" s="59">
        <f>AVERAGE(Z11:Z12)</f>
        <v>29.188589096069336</v>
      </c>
      <c r="AA13" s="59">
        <f>AVERAGE(AA11:AA12)</f>
        <v>29.51520824432373</v>
      </c>
      <c r="AB13" s="60"/>
      <c r="AC13" s="59" t="s">
        <v>230</v>
      </c>
      <c r="AD13" s="59">
        <f>AVERAGE(AD11:AD12)</f>
        <v>25.252285003662109</v>
      </c>
      <c r="AE13" s="59">
        <f>AVERAGE(AE11:AE12)</f>
        <v>25.396805763244629</v>
      </c>
      <c r="AF13" s="59"/>
      <c r="AG13" s="59" t="s">
        <v>230</v>
      </c>
      <c r="AH13" s="59">
        <f>AVERAGE(AH11:AH12)</f>
        <v>6.5833517924403058</v>
      </c>
      <c r="AI13" s="59">
        <f>AVERAGE(AI11:AI12)</f>
        <v>5.760980344001883</v>
      </c>
      <c r="AJ13" s="9"/>
      <c r="AK13" s="44"/>
      <c r="AL13" s="11" t="s">
        <v>64</v>
      </c>
      <c r="AM13" s="59">
        <v>5.5190866142234389</v>
      </c>
      <c r="AN13" s="59">
        <v>4.8754282317887299</v>
      </c>
      <c r="AO13" s="45"/>
      <c r="AP13" s="11" t="s">
        <v>64</v>
      </c>
      <c r="AQ13" s="9">
        <f t="shared" si="2"/>
        <v>1.0619228883666127</v>
      </c>
      <c r="AR13" s="9">
        <f t="shared" si="3"/>
        <v>0.93807711163338747</v>
      </c>
      <c r="AU13" s="59"/>
      <c r="AV13" s="59" t="s">
        <v>230</v>
      </c>
      <c r="AW13" s="59">
        <f>AVERAGE(AW11:AW12)</f>
        <v>28.051995277404785</v>
      </c>
      <c r="AX13" s="59">
        <f>AVERAGE(AX11:AX12)</f>
        <v>28.035146713256836</v>
      </c>
      <c r="AY13" s="60"/>
      <c r="AZ13" s="59" t="s">
        <v>230</v>
      </c>
      <c r="BA13" s="59">
        <f>AVERAGE(BA11:BA12)</f>
        <v>25.252285003662109</v>
      </c>
      <c r="BB13" s="59">
        <f>AVERAGE(BB11:BB12)</f>
        <v>25.396805763244629</v>
      </c>
      <c r="BC13" s="59"/>
      <c r="BD13" s="59" t="s">
        <v>230</v>
      </c>
      <c r="BE13" s="59">
        <f>AVERAGE(BE11:BE12)</f>
        <v>14.563847131160106</v>
      </c>
      <c r="BF13" s="59">
        <f>AVERAGE(BF11:BF12)</f>
        <v>16.306609987483881</v>
      </c>
      <c r="BG13" s="9"/>
      <c r="BH13" s="44"/>
      <c r="BI13" s="11" t="s">
        <v>64</v>
      </c>
      <c r="BJ13" s="59">
        <v>14.763166716060296</v>
      </c>
      <c r="BK13" s="59">
        <v>12.555640859158864</v>
      </c>
      <c r="BL13" s="45"/>
      <c r="BM13" s="11" t="s">
        <v>64</v>
      </c>
      <c r="BN13" s="9">
        <f t="shared" si="4"/>
        <v>1.0808060838974491</v>
      </c>
      <c r="BO13" s="9">
        <f t="shared" si="5"/>
        <v>0.91919391610255063</v>
      </c>
      <c r="BR13" s="59"/>
      <c r="BS13" s="59" t="s">
        <v>230</v>
      </c>
      <c r="BT13" s="59">
        <f>AVERAGE(BT11:BT12)</f>
        <v>28.569782257080078</v>
      </c>
      <c r="BU13" s="59">
        <f>AVERAGE(BU11:BU12)</f>
        <v>29.358203887939453</v>
      </c>
      <c r="BV13" s="60"/>
      <c r="BW13" s="59" t="s">
        <v>230</v>
      </c>
      <c r="BX13" s="59">
        <f>AVERAGE(BX11:BX12)</f>
        <v>25.252285003662109</v>
      </c>
      <c r="BY13" s="59">
        <f>AVERAGE(BY11:BY12)</f>
        <v>25.396805763244629</v>
      </c>
      <c r="BZ13" s="59"/>
      <c r="CA13" s="59" t="s">
        <v>230</v>
      </c>
      <c r="CB13" s="59">
        <f>AVERAGE(CB11:CB12)</f>
        <v>10.153382647195658</v>
      </c>
      <c r="CC13" s="59">
        <f>AVERAGE(CC11:CC12)</f>
        <v>6.4311777345442067</v>
      </c>
      <c r="CD13" s="9"/>
      <c r="CE13" s="44"/>
      <c r="CF13" s="11" t="s">
        <v>64</v>
      </c>
      <c r="CG13" s="59">
        <v>12.10278626706917</v>
      </c>
      <c r="CH13" s="59">
        <v>6.3834506899609957</v>
      </c>
      <c r="CI13" s="45"/>
      <c r="CJ13" s="11" t="s">
        <v>64</v>
      </c>
      <c r="CK13" s="9">
        <f t="shared" si="6"/>
        <v>1.3093834397125999</v>
      </c>
      <c r="CL13" s="9">
        <f t="shared" si="7"/>
        <v>0.69061656028740037</v>
      </c>
    </row>
    <row r="14" spans="1:90" x14ac:dyDescent="0.2">
      <c r="A14" s="59"/>
      <c r="B14" s="59" t="s">
        <v>40</v>
      </c>
      <c r="C14" s="59">
        <f>STDEVP(C11:C12)</f>
        <v>3.5464286804199219E-2</v>
      </c>
      <c r="D14" s="59">
        <f>STDEVP(D11:D12)</f>
        <v>4.514312744140625E-2</v>
      </c>
      <c r="E14" s="60"/>
      <c r="F14" s="59" t="s">
        <v>40</v>
      </c>
      <c r="G14" s="59">
        <f>STDEVP(G11:G12)</f>
        <v>0.13501930236816406</v>
      </c>
      <c r="H14" s="59">
        <f>STDEVP(H11:H12)</f>
        <v>4.0076255798339844E-2</v>
      </c>
      <c r="I14" s="59"/>
      <c r="J14" s="59" t="s">
        <v>40</v>
      </c>
      <c r="K14" s="59">
        <f>STDEVP(K11:K12)</f>
        <v>1.9298124244678907</v>
      </c>
      <c r="L14" s="59">
        <f>STDEVP(L11:L12)</f>
        <v>1.2279282497489366</v>
      </c>
      <c r="M14" s="44"/>
      <c r="N14" s="44"/>
      <c r="O14" s="11" t="s">
        <v>65</v>
      </c>
      <c r="P14" s="59">
        <v>9.9463454955104691</v>
      </c>
      <c r="Q14" s="59">
        <v>9.3881814790207763</v>
      </c>
      <c r="R14" s="45"/>
      <c r="S14" s="11" t="s">
        <v>65</v>
      </c>
      <c r="T14" s="9">
        <f t="shared" si="0"/>
        <v>1.0288687702173913</v>
      </c>
      <c r="U14" s="9">
        <f t="shared" si="1"/>
        <v>0.97113122978260902</v>
      </c>
      <c r="X14" s="59"/>
      <c r="Y14" s="59" t="s">
        <v>40</v>
      </c>
      <c r="Z14" s="59">
        <f>STDEVP(Z11:Z12)</f>
        <v>4.5545578002929688E-2</v>
      </c>
      <c r="AA14" s="59">
        <f>STDEVP(AE11:AE12)</f>
        <v>4.0076255798339844E-2</v>
      </c>
      <c r="AB14" s="60"/>
      <c r="AC14" s="59" t="s">
        <v>40</v>
      </c>
      <c r="AD14" s="59">
        <f>STDEVP(AD11:AD12)</f>
        <v>0.13501930236816406</v>
      </c>
      <c r="AE14" s="59">
        <f>STDEVP(AE11:AE12)</f>
        <v>4.0076255798339844E-2</v>
      </c>
      <c r="AF14" s="59"/>
      <c r="AG14" s="59" t="s">
        <v>40</v>
      </c>
      <c r="AH14" s="59">
        <f>STDEVP(AH11:AH12)</f>
        <v>0.81968386631125201</v>
      </c>
      <c r="AI14" s="59">
        <f>STDEVP(AI11:AI12)</f>
        <v>0.1989307972660623</v>
      </c>
      <c r="AJ14" s="9"/>
      <c r="AK14" s="44"/>
      <c r="AL14" s="11" t="s">
        <v>65</v>
      </c>
      <c r="AM14" s="59">
        <v>5.0836316236008718</v>
      </c>
      <c r="AN14" s="59">
        <v>4.2764272495564617</v>
      </c>
      <c r="AO14" s="45"/>
      <c r="AP14" s="11" t="s">
        <v>65</v>
      </c>
      <c r="AQ14" s="9">
        <f t="shared" si="2"/>
        <v>1.0862392411183761</v>
      </c>
      <c r="AR14" s="9">
        <f t="shared" si="3"/>
        <v>0.913760758881624</v>
      </c>
      <c r="AU14" s="59"/>
      <c r="AV14" s="59" t="s">
        <v>40</v>
      </c>
      <c r="AW14" s="59">
        <f>STDEVP(AW11:AW12)</f>
        <v>0.37684726715087891</v>
      </c>
      <c r="AX14" s="59">
        <f>STDEVP(AX11:AX12)</f>
        <v>0.211761474609375</v>
      </c>
      <c r="AY14" s="60"/>
      <c r="AZ14" s="59" t="s">
        <v>40</v>
      </c>
      <c r="BA14" s="59">
        <f>STDEVP(BA11:BA12)</f>
        <v>0.13501930236816406</v>
      </c>
      <c r="BB14" s="59">
        <f>STDEVP(BB11:BB12)</f>
        <v>4.0076255798339844E-2</v>
      </c>
      <c r="BC14" s="59"/>
      <c r="BD14" s="59" t="s">
        <v>40</v>
      </c>
      <c r="BE14" s="59">
        <f>STDEVP(BE11:BE12)</f>
        <v>2.4186167512617192</v>
      </c>
      <c r="BF14" s="59">
        <f>STDEVP(BF11:BF12)</f>
        <v>2.8179277326081125</v>
      </c>
      <c r="BG14" s="9"/>
      <c r="BH14" s="44"/>
      <c r="BI14" s="11" t="s">
        <v>65</v>
      </c>
      <c r="BJ14" s="59">
        <v>7.2140871960707695</v>
      </c>
      <c r="BK14" s="59">
        <v>10.772860065080303</v>
      </c>
      <c r="BL14" s="45"/>
      <c r="BM14" s="11" t="s">
        <v>65</v>
      </c>
      <c r="BN14" s="9">
        <f t="shared" si="4"/>
        <v>0.80214692258002485</v>
      </c>
      <c r="BO14" s="9">
        <f t="shared" si="5"/>
        <v>1.1978530774199752</v>
      </c>
      <c r="BR14" s="59"/>
      <c r="BS14" s="59" t="s">
        <v>40</v>
      </c>
      <c r="BT14" s="59">
        <f>STDEVP(BT11:BT12)</f>
        <v>0.36037445068359375</v>
      </c>
      <c r="BU14" s="59">
        <f>STDEVP(BU11:BU12)</f>
        <v>4.6977996826171875E-2</v>
      </c>
      <c r="BV14" s="60"/>
      <c r="BW14" s="59" t="s">
        <v>40</v>
      </c>
      <c r="BX14" s="59">
        <f>STDEVP(BX11:BX12)</f>
        <v>0.13501930236816406</v>
      </c>
      <c r="BY14" s="59">
        <f>STDEVP(BY11:BY12)</f>
        <v>4.0076255798339844E-2</v>
      </c>
      <c r="BZ14" s="59"/>
      <c r="CA14" s="59" t="s">
        <v>40</v>
      </c>
      <c r="CB14" s="59">
        <f>STDEVP(CB11:CB12)</f>
        <v>1.5732271840234848</v>
      </c>
      <c r="CC14" s="59">
        <f>STDEVP(CC11:CC12)</f>
        <v>0.38759602163765772</v>
      </c>
      <c r="CD14" s="9"/>
      <c r="CE14" s="44"/>
      <c r="CF14" s="11" t="s">
        <v>65</v>
      </c>
      <c r="CG14" s="59">
        <v>7.0088274296225146</v>
      </c>
      <c r="CH14" s="59">
        <v>8.6322093730528131</v>
      </c>
      <c r="CI14" s="45"/>
      <c r="CJ14" s="11" t="s">
        <v>65</v>
      </c>
      <c r="CK14" s="9">
        <f t="shared" si="6"/>
        <v>0.89621008096134491</v>
      </c>
      <c r="CL14" s="9">
        <f t="shared" si="7"/>
        <v>1.1037899190386553</v>
      </c>
    </row>
    <row r="15" spans="1:90" x14ac:dyDescent="0.2">
      <c r="A15" s="59"/>
      <c r="B15" s="59" t="s">
        <v>41</v>
      </c>
      <c r="C15" s="59">
        <f>C14/SQRT(4)</f>
        <v>1.7732143402099609E-2</v>
      </c>
      <c r="D15" s="59">
        <f t="shared" ref="D15" si="20">D14/SQRT(4)</f>
        <v>2.2571563720703125E-2</v>
      </c>
      <c r="E15" s="60"/>
      <c r="F15" s="59" t="s">
        <v>41</v>
      </c>
      <c r="G15" s="59">
        <f>G14/SQRT(4)</f>
        <v>6.7509651184082031E-2</v>
      </c>
      <c r="H15" s="59">
        <f t="shared" ref="H15" si="21">H14/SQRT(4)</f>
        <v>2.0038127899169922E-2</v>
      </c>
      <c r="I15" s="59"/>
      <c r="J15" s="59" t="s">
        <v>41</v>
      </c>
      <c r="K15" s="59">
        <f>K14/SQRT(4)</f>
        <v>0.96490621223394535</v>
      </c>
      <c r="L15" s="59">
        <f t="shared" ref="L15" si="22">L14/SQRT(4)</f>
        <v>0.61396412487446828</v>
      </c>
      <c r="M15" s="44"/>
      <c r="N15" s="44"/>
      <c r="O15" s="11" t="s">
        <v>66</v>
      </c>
      <c r="P15" s="59">
        <v>11.401339529031926</v>
      </c>
      <c r="Q15" s="59">
        <v>17.176358165073211</v>
      </c>
      <c r="R15" s="45"/>
      <c r="S15" s="11" t="s">
        <v>66</v>
      </c>
      <c r="T15" s="9">
        <f t="shared" si="0"/>
        <v>0.79791868827723911</v>
      </c>
      <c r="U15" s="9">
        <f t="shared" si="1"/>
        <v>1.2020813117227609</v>
      </c>
      <c r="X15" s="59"/>
      <c r="Y15" s="59" t="s">
        <v>41</v>
      </c>
      <c r="Z15" s="59">
        <f>Z14/SQRT(4)</f>
        <v>2.2772789001464844E-2</v>
      </c>
      <c r="AA15" s="59">
        <f t="shared" ref="AA15" si="23">AA14/SQRT(4)</f>
        <v>2.0038127899169922E-2</v>
      </c>
      <c r="AB15" s="60"/>
      <c r="AC15" s="59" t="s">
        <v>41</v>
      </c>
      <c r="AD15" s="59">
        <f>AD14/SQRT(4)</f>
        <v>6.7509651184082031E-2</v>
      </c>
      <c r="AE15" s="59">
        <f t="shared" ref="AE15" si="24">AE14/SQRT(4)</f>
        <v>2.0038127899169922E-2</v>
      </c>
      <c r="AF15" s="59"/>
      <c r="AG15" s="59" t="s">
        <v>41</v>
      </c>
      <c r="AH15" s="59">
        <f>AH14/SQRT(4)</f>
        <v>0.409841933155626</v>
      </c>
      <c r="AI15" s="59">
        <f t="shared" ref="AI15" si="25">AI14/SQRT(4)</f>
        <v>9.9465398633031152E-2</v>
      </c>
      <c r="AJ15" s="9"/>
      <c r="AK15" s="44"/>
      <c r="AL15" s="11" t="s">
        <v>66</v>
      </c>
      <c r="AM15" s="59">
        <v>5.6309096543826982</v>
      </c>
      <c r="AN15" s="59">
        <v>4.6274801221305859</v>
      </c>
      <c r="AO15" s="45"/>
      <c r="AP15" s="11" t="s">
        <v>66</v>
      </c>
      <c r="AQ15" s="9">
        <f t="shared" si="2"/>
        <v>1.0978155006889558</v>
      </c>
      <c r="AR15" s="9">
        <f t="shared" si="3"/>
        <v>0.90218449931104427</v>
      </c>
      <c r="AU15" s="59"/>
      <c r="AV15" s="59" t="s">
        <v>41</v>
      </c>
      <c r="AW15" s="59">
        <f>AW14/SQRT(4)</f>
        <v>0.18842363357543945</v>
      </c>
      <c r="AX15" s="59">
        <f t="shared" ref="AX15" si="26">AX14/SQRT(4)</f>
        <v>0.1058807373046875</v>
      </c>
      <c r="AY15" s="60"/>
      <c r="AZ15" s="59" t="s">
        <v>41</v>
      </c>
      <c r="BA15" s="59">
        <f>BA14/SQRT(4)</f>
        <v>6.7509651184082031E-2</v>
      </c>
      <c r="BB15" s="59">
        <f t="shared" ref="BB15" si="27">BB14/SQRT(4)</f>
        <v>2.0038127899169922E-2</v>
      </c>
      <c r="BC15" s="59"/>
      <c r="BD15" s="59" t="s">
        <v>41</v>
      </c>
      <c r="BE15" s="59">
        <f>BE14/SQRT(4)</f>
        <v>1.2093083756308596</v>
      </c>
      <c r="BF15" s="59">
        <f t="shared" ref="BF15" si="28">BF14/SQRT(4)</f>
        <v>1.4089638663040562</v>
      </c>
      <c r="BG15" s="9"/>
      <c r="BH15" s="44"/>
      <c r="BI15" s="11" t="s">
        <v>66</v>
      </c>
      <c r="BJ15" s="59">
        <v>11.673056088897919</v>
      </c>
      <c r="BK15" s="59">
        <v>11.321622713140686</v>
      </c>
      <c r="BL15" s="45"/>
      <c r="BM15" s="11" t="s">
        <v>66</v>
      </c>
      <c r="BN15" s="9">
        <f t="shared" si="4"/>
        <v>1.0152832478671576</v>
      </c>
      <c r="BO15" s="9">
        <f t="shared" si="5"/>
        <v>0.98471675213284215</v>
      </c>
      <c r="BR15" s="59"/>
      <c r="BS15" s="59" t="s">
        <v>41</v>
      </c>
      <c r="BT15" s="59">
        <f>BT14/SQRT(4)</f>
        <v>0.18018722534179688</v>
      </c>
      <c r="BU15" s="59">
        <f t="shared" ref="BU15" si="29">BU14/SQRT(4)</f>
        <v>2.3488998413085938E-2</v>
      </c>
      <c r="BV15" s="60"/>
      <c r="BW15" s="59" t="s">
        <v>41</v>
      </c>
      <c r="BX15" s="59">
        <f>BX14/SQRT(4)</f>
        <v>6.7509651184082031E-2</v>
      </c>
      <c r="BY15" s="59">
        <f t="shared" ref="BY15" si="30">BY14/SQRT(4)</f>
        <v>2.0038127899169922E-2</v>
      </c>
      <c r="BZ15" s="59"/>
      <c r="CA15" s="59" t="s">
        <v>41</v>
      </c>
      <c r="CB15" s="59">
        <f>CB14/SQRT(4)</f>
        <v>0.78661359201174241</v>
      </c>
      <c r="CC15" s="59">
        <f t="shared" ref="CC15" si="31">CC14/SQRT(4)</f>
        <v>0.19379801081882886</v>
      </c>
      <c r="CD15" s="9"/>
      <c r="CE15" s="44"/>
      <c r="CF15" s="11" t="s">
        <v>66</v>
      </c>
      <c r="CG15" s="59">
        <v>9.6878824908407548</v>
      </c>
      <c r="CH15" s="59">
        <v>5.7942174334825465</v>
      </c>
      <c r="CI15" s="45"/>
      <c r="CJ15" s="11" t="s">
        <v>66</v>
      </c>
      <c r="CK15" s="9">
        <f t="shared" si="6"/>
        <v>1.2514946342156745</v>
      </c>
      <c r="CL15" s="9">
        <f t="shared" si="7"/>
        <v>0.74850536578432569</v>
      </c>
    </row>
    <row r="16" spans="1:90" x14ac:dyDescent="0.2">
      <c r="A16" s="44"/>
      <c r="B16" s="62"/>
      <c r="C16" s="62"/>
      <c r="D16" s="62"/>
      <c r="E16" s="62"/>
      <c r="F16" s="62"/>
      <c r="G16" s="62"/>
      <c r="H16" s="62"/>
      <c r="I16" s="44"/>
      <c r="J16" s="44"/>
      <c r="K16" s="44"/>
      <c r="L16" s="44"/>
      <c r="M16" s="44"/>
      <c r="N16" s="44"/>
      <c r="O16" s="11" t="s">
        <v>67</v>
      </c>
      <c r="P16" s="59">
        <v>13.64196621715184</v>
      </c>
      <c r="Q16" s="59">
        <v>15.558552629088801</v>
      </c>
      <c r="R16" s="45"/>
      <c r="S16" s="11" t="s">
        <v>67</v>
      </c>
      <c r="T16" s="9">
        <f t="shared" si="0"/>
        <v>0.93436464529863283</v>
      </c>
      <c r="U16" s="9">
        <f t="shared" si="1"/>
        <v>1.0656353547013673</v>
      </c>
      <c r="X16" s="44"/>
      <c r="Y16" s="62"/>
      <c r="Z16" s="62"/>
      <c r="AA16" s="62"/>
      <c r="AB16" s="62"/>
      <c r="AC16" s="62"/>
      <c r="AD16" s="62"/>
      <c r="AE16" s="62"/>
      <c r="AF16" s="44"/>
      <c r="AG16" s="44"/>
      <c r="AH16" s="44"/>
      <c r="AI16" s="44"/>
      <c r="AJ16" s="9"/>
      <c r="AK16" s="44"/>
      <c r="AL16" s="11" t="s">
        <v>67</v>
      </c>
      <c r="AM16" s="59">
        <v>7.4570798242688445</v>
      </c>
      <c r="AN16" s="59">
        <v>4.6087093641587504</v>
      </c>
      <c r="AO16" s="45"/>
      <c r="AP16" s="11" t="s">
        <v>67</v>
      </c>
      <c r="AQ16" s="9">
        <f t="shared" si="2"/>
        <v>1.236069967378677</v>
      </c>
      <c r="AR16" s="9">
        <f t="shared" si="3"/>
        <v>0.7639300326213232</v>
      </c>
      <c r="AU16" s="9"/>
      <c r="AV16" s="11"/>
      <c r="AW16" s="11"/>
      <c r="AX16" s="11"/>
      <c r="AY16" s="11"/>
      <c r="AZ16" s="11"/>
      <c r="BA16" s="11"/>
      <c r="BB16" s="11"/>
      <c r="BC16" s="9"/>
      <c r="BD16" s="9"/>
      <c r="BE16" s="9"/>
      <c r="BF16" s="9"/>
      <c r="BG16" s="9"/>
      <c r="BH16" s="44"/>
      <c r="BI16" s="11" t="s">
        <v>67</v>
      </c>
      <c r="BJ16" s="59">
        <v>13.524001354770743</v>
      </c>
      <c r="BK16" s="59">
        <v>13.489876279489161</v>
      </c>
      <c r="BL16" s="45"/>
      <c r="BM16" s="11" t="s">
        <v>67</v>
      </c>
      <c r="BN16" s="9">
        <f t="shared" si="4"/>
        <v>1.00126324238762</v>
      </c>
      <c r="BO16" s="9">
        <f t="shared" si="5"/>
        <v>0.99873675761237979</v>
      </c>
      <c r="BR16" s="44"/>
      <c r="BS16" s="62"/>
      <c r="BT16" s="62"/>
      <c r="BU16" s="62"/>
      <c r="BV16" s="62"/>
      <c r="BW16" s="62"/>
      <c r="BX16" s="62"/>
      <c r="BY16" s="62"/>
      <c r="BZ16" s="44"/>
      <c r="CA16" s="44"/>
      <c r="CB16" s="44"/>
      <c r="CC16" s="44"/>
      <c r="CD16" s="9"/>
      <c r="CE16" s="44"/>
      <c r="CF16" s="11" t="s">
        <v>67</v>
      </c>
      <c r="CG16" s="59">
        <v>10.394106059897476</v>
      </c>
      <c r="CH16" s="59">
        <v>6.8488385048821989</v>
      </c>
      <c r="CI16" s="45"/>
      <c r="CJ16" s="11" t="s">
        <v>67</v>
      </c>
      <c r="CK16" s="9">
        <f t="shared" si="6"/>
        <v>1.2056068522227239</v>
      </c>
      <c r="CL16" s="9">
        <f t="shared" si="7"/>
        <v>0.79439314777727588</v>
      </c>
    </row>
    <row r="17" spans="1:90" x14ac:dyDescent="0.4">
      <c r="A17" s="44"/>
      <c r="B17" s="23"/>
      <c r="C17" s="23"/>
      <c r="D17" s="45"/>
      <c r="E17" s="23"/>
      <c r="F17" s="45"/>
      <c r="G17" s="44"/>
      <c r="H17" s="44"/>
      <c r="I17" s="44"/>
      <c r="J17" s="44"/>
      <c r="K17" s="44"/>
      <c r="L17" s="44"/>
      <c r="M17" s="44"/>
      <c r="N17" s="45"/>
      <c r="O17" s="45"/>
      <c r="P17" s="45"/>
      <c r="Q17" s="45"/>
      <c r="R17" s="45"/>
      <c r="S17" s="45"/>
      <c r="T17" s="45"/>
      <c r="U17" s="45"/>
      <c r="X17" s="44"/>
      <c r="Y17" s="44"/>
      <c r="Z17" s="23"/>
      <c r="AA17" s="23"/>
      <c r="AB17" s="45"/>
      <c r="AC17" s="45"/>
      <c r="AD17" s="44"/>
      <c r="AE17" s="44"/>
      <c r="AF17" s="44"/>
      <c r="AG17" s="44"/>
      <c r="AH17" s="44"/>
      <c r="AI17" s="44"/>
      <c r="AJ17" s="44"/>
      <c r="AK17" s="45"/>
      <c r="AL17" s="45"/>
      <c r="AM17" s="45"/>
      <c r="AN17" s="45"/>
      <c r="AO17" s="45"/>
      <c r="AP17" s="45"/>
      <c r="AQ17" s="45"/>
      <c r="AR17" s="45"/>
      <c r="AU17" s="44"/>
      <c r="AV17" s="44"/>
      <c r="AW17" s="23"/>
      <c r="AX17" s="23"/>
      <c r="AY17" s="45"/>
      <c r="AZ17" s="45"/>
      <c r="BA17" s="44"/>
      <c r="BB17" s="44"/>
      <c r="BC17" s="44"/>
      <c r="BD17" s="44"/>
      <c r="BE17" s="44"/>
      <c r="BF17" s="44"/>
      <c r="BG17" s="44"/>
      <c r="BH17" s="45"/>
      <c r="BI17" s="45"/>
      <c r="BJ17" s="45"/>
      <c r="BK17" s="45"/>
      <c r="BL17" s="45"/>
      <c r="BM17" s="45"/>
      <c r="BN17" s="45"/>
      <c r="BO17" s="45"/>
      <c r="BR17" s="44"/>
      <c r="BS17" s="44"/>
      <c r="BT17" s="23"/>
      <c r="BU17" s="23"/>
      <c r="BV17" s="45"/>
      <c r="BW17" s="45"/>
      <c r="BX17" s="44"/>
      <c r="BY17" s="44"/>
      <c r="BZ17" s="44"/>
      <c r="CA17" s="44"/>
      <c r="CB17" s="44"/>
      <c r="CC17" s="44"/>
      <c r="CD17" s="44"/>
      <c r="CE17" s="45"/>
      <c r="CF17" s="45"/>
      <c r="CG17" s="45"/>
      <c r="CH17" s="45"/>
      <c r="CI17" s="45"/>
      <c r="CJ17" s="45"/>
      <c r="CK17" s="45"/>
      <c r="CL17" s="45"/>
    </row>
    <row r="18" spans="1:90" x14ac:dyDescent="0.2">
      <c r="A18" s="11" t="s">
        <v>55</v>
      </c>
      <c r="B18" s="59"/>
      <c r="C18" s="59" t="s">
        <v>257</v>
      </c>
      <c r="D18" s="59" t="s">
        <v>90</v>
      </c>
      <c r="E18" s="59"/>
      <c r="F18" s="60" t="s">
        <v>295</v>
      </c>
      <c r="G18" s="59" t="s">
        <v>257</v>
      </c>
      <c r="H18" s="59" t="s">
        <v>90</v>
      </c>
      <c r="I18" s="59"/>
      <c r="J18" s="59" t="s">
        <v>296</v>
      </c>
      <c r="K18" s="59" t="s">
        <v>257</v>
      </c>
      <c r="L18" s="59" t="s">
        <v>90</v>
      </c>
      <c r="M18" s="44"/>
      <c r="N18" s="45"/>
      <c r="O18" s="45"/>
      <c r="P18" s="45"/>
      <c r="Q18" s="45"/>
      <c r="R18" s="45"/>
      <c r="S18" s="45"/>
      <c r="T18" s="45"/>
      <c r="U18" s="45"/>
      <c r="X18" s="11" t="s">
        <v>55</v>
      </c>
      <c r="Y18" s="46"/>
      <c r="Z18" s="59" t="s">
        <v>257</v>
      </c>
      <c r="AA18" s="59" t="s">
        <v>90</v>
      </c>
      <c r="AB18" s="59"/>
      <c r="AC18" s="60" t="s">
        <v>295</v>
      </c>
      <c r="AD18" s="59" t="s">
        <v>257</v>
      </c>
      <c r="AE18" s="59" t="s">
        <v>90</v>
      </c>
      <c r="AF18" s="59"/>
      <c r="AG18" s="59" t="s">
        <v>296</v>
      </c>
      <c r="AH18" s="59" t="s">
        <v>257</v>
      </c>
      <c r="AI18" s="59" t="s">
        <v>90</v>
      </c>
      <c r="AJ18" s="44"/>
      <c r="AK18" s="45"/>
      <c r="AL18" s="45"/>
      <c r="AM18" s="45"/>
      <c r="AN18" s="45"/>
      <c r="AO18" s="45"/>
      <c r="AP18" s="45"/>
      <c r="AQ18" s="45"/>
      <c r="AR18" s="45"/>
      <c r="AU18" s="11" t="s">
        <v>55</v>
      </c>
      <c r="AV18" s="46"/>
      <c r="AW18" s="59" t="s">
        <v>257</v>
      </c>
      <c r="AX18" s="59" t="s">
        <v>90</v>
      </c>
      <c r="AY18" s="59"/>
      <c r="AZ18" s="60" t="s">
        <v>295</v>
      </c>
      <c r="BA18" s="59" t="s">
        <v>257</v>
      </c>
      <c r="BB18" s="59" t="s">
        <v>90</v>
      </c>
      <c r="BC18" s="59"/>
      <c r="BD18" s="59" t="s">
        <v>296</v>
      </c>
      <c r="BE18" s="59" t="s">
        <v>257</v>
      </c>
      <c r="BF18" s="59" t="s">
        <v>90</v>
      </c>
      <c r="BG18" s="44"/>
      <c r="BH18" s="45"/>
      <c r="BI18" s="45"/>
      <c r="BJ18" s="45"/>
      <c r="BK18" s="45"/>
      <c r="BL18" s="45"/>
      <c r="BM18" s="45"/>
      <c r="BN18" s="45"/>
      <c r="BO18" s="45"/>
      <c r="BR18" s="11" t="s">
        <v>55</v>
      </c>
      <c r="BS18" s="46"/>
      <c r="BT18" s="59" t="s">
        <v>257</v>
      </c>
      <c r="BU18" s="59" t="s">
        <v>90</v>
      </c>
      <c r="BV18" s="59"/>
      <c r="BW18" s="60" t="s">
        <v>295</v>
      </c>
      <c r="BX18" s="59" t="s">
        <v>257</v>
      </c>
      <c r="BY18" s="59" t="s">
        <v>90</v>
      </c>
      <c r="BZ18" s="59"/>
      <c r="CA18" s="59" t="s">
        <v>296</v>
      </c>
      <c r="CB18" s="59" t="s">
        <v>257</v>
      </c>
      <c r="CC18" s="59" t="s">
        <v>90</v>
      </c>
      <c r="CD18" s="44"/>
      <c r="CE18" s="45"/>
      <c r="CF18" s="45"/>
      <c r="CG18" s="45"/>
      <c r="CH18" s="45"/>
      <c r="CI18" s="45"/>
      <c r="CJ18" s="45"/>
      <c r="CK18" s="45"/>
      <c r="CL18" s="45"/>
    </row>
    <row r="19" spans="1:90" x14ac:dyDescent="0.4">
      <c r="A19" s="59"/>
      <c r="B19" s="60" t="s">
        <v>297</v>
      </c>
      <c r="C19" s="61">
        <v>27.831092834472656</v>
      </c>
      <c r="D19" s="61">
        <v>25.649797439575195</v>
      </c>
      <c r="E19" s="60"/>
      <c r="F19" s="60" t="s">
        <v>297</v>
      </c>
      <c r="G19" s="61">
        <v>25.589836120605469</v>
      </c>
      <c r="H19" s="61">
        <v>25.511747360229492</v>
      </c>
      <c r="I19" s="60"/>
      <c r="J19" s="60" t="s">
        <v>297</v>
      </c>
      <c r="K19" s="59">
        <f>POWER(2,(G19-C19))*100</f>
        <v>21.150201102933259</v>
      </c>
      <c r="L19" s="59">
        <f>POWER(2,(H19-D19))*100</f>
        <v>90.874657116536383</v>
      </c>
      <c r="M19" s="44"/>
      <c r="N19" s="45"/>
      <c r="O19" s="45"/>
      <c r="P19" s="45"/>
      <c r="Q19" s="45"/>
      <c r="R19" s="45"/>
      <c r="S19" s="45"/>
      <c r="T19" s="45"/>
      <c r="U19" s="45"/>
      <c r="X19" s="59"/>
      <c r="Y19" s="60" t="s">
        <v>297</v>
      </c>
      <c r="Z19" s="61">
        <v>29.069551467895508</v>
      </c>
      <c r="AA19" s="61">
        <v>29.55992317199707</v>
      </c>
      <c r="AB19" s="60"/>
      <c r="AC19" s="60" t="s">
        <v>297</v>
      </c>
      <c r="AD19" s="61">
        <v>25.589836120605469</v>
      </c>
      <c r="AE19" s="61">
        <v>25.511747360229492</v>
      </c>
      <c r="AF19" s="60"/>
      <c r="AG19" s="60" t="s">
        <v>297</v>
      </c>
      <c r="AH19" s="59">
        <f>POWER(2,(AD19-Z19))*100</f>
        <v>8.963988776399102</v>
      </c>
      <c r="AI19" s="59">
        <f>POWER(2,(AE19-AA19))*100</f>
        <v>6.0447403823984116</v>
      </c>
      <c r="AJ19" s="44"/>
      <c r="AK19" s="45"/>
      <c r="AL19" s="45"/>
      <c r="AM19" s="45"/>
      <c r="AN19" s="45"/>
      <c r="AO19" s="45"/>
      <c r="AP19" s="45"/>
      <c r="AQ19" s="45"/>
      <c r="AR19" s="45"/>
      <c r="AU19" s="59"/>
      <c r="AV19" s="60" t="s">
        <v>297</v>
      </c>
      <c r="AW19" s="61">
        <v>28.368452072143555</v>
      </c>
      <c r="AX19" s="61">
        <v>28.269313812255859</v>
      </c>
      <c r="AY19" s="60"/>
      <c r="AZ19" s="60" t="s">
        <v>297</v>
      </c>
      <c r="BA19" s="61">
        <v>25.589836120605469</v>
      </c>
      <c r="BB19" s="61">
        <v>25.511747360229492</v>
      </c>
      <c r="BC19" s="60"/>
      <c r="BD19" s="60" t="s">
        <v>297</v>
      </c>
      <c r="BE19" s="59">
        <f>POWER(2,(BA19-AW19))*100</f>
        <v>14.573143861999982</v>
      </c>
      <c r="BF19" s="59">
        <f>POWER(2,(BB19-AX19))*100</f>
        <v>14.787330613925764</v>
      </c>
      <c r="BG19" s="44"/>
      <c r="BH19" s="45"/>
      <c r="BI19" s="45"/>
      <c r="BJ19" s="45"/>
      <c r="BK19" s="45"/>
      <c r="BL19" s="45"/>
      <c r="BM19" s="45"/>
      <c r="BN19" s="45"/>
      <c r="BO19" s="45"/>
      <c r="BR19" s="59"/>
      <c r="BS19" s="60" t="s">
        <v>297</v>
      </c>
      <c r="BT19" s="61">
        <v>28.838508605957031</v>
      </c>
      <c r="BU19" s="61">
        <v>29.348590850830078</v>
      </c>
      <c r="BV19" s="60"/>
      <c r="BW19" s="60" t="s">
        <v>297</v>
      </c>
      <c r="BX19" s="61">
        <v>25.589836120605469</v>
      </c>
      <c r="BY19" s="61">
        <v>25.511747360229492</v>
      </c>
      <c r="BZ19" s="60"/>
      <c r="CA19" s="60" t="s">
        <v>297</v>
      </c>
      <c r="CB19" s="59">
        <f>POWER(2,(BX19-BT19))*100</f>
        <v>10.520881664432698</v>
      </c>
      <c r="CC19" s="59">
        <f>POWER(2,(BY19-BU19))*100</f>
        <v>6.9983397211382661</v>
      </c>
      <c r="CD19" s="44"/>
      <c r="CE19" s="45"/>
      <c r="CF19" s="45"/>
      <c r="CG19" s="45"/>
      <c r="CH19" s="45"/>
      <c r="CI19" s="45"/>
      <c r="CJ19" s="45"/>
      <c r="CK19" s="45"/>
      <c r="CL19" s="45"/>
    </row>
    <row r="20" spans="1:90" x14ac:dyDescent="0.4">
      <c r="A20" s="59"/>
      <c r="B20" s="60" t="s">
        <v>298</v>
      </c>
      <c r="C20" s="61">
        <v>27.647254943847656</v>
      </c>
      <c r="D20" s="61">
        <v>25.125802993774414</v>
      </c>
      <c r="E20" s="60"/>
      <c r="F20" s="60" t="s">
        <v>298</v>
      </c>
      <c r="G20" s="61">
        <v>25.230424880981445</v>
      </c>
      <c r="H20" s="61">
        <v>24.981988906860352</v>
      </c>
      <c r="I20" s="60"/>
      <c r="J20" s="60" t="s">
        <v>298</v>
      </c>
      <c r="K20" s="59">
        <f>POWER(2,(G20-C20))*100</f>
        <v>18.72671739749774</v>
      </c>
      <c r="L20" s="59">
        <f>POWER(2,(H20-D20))*100</f>
        <v>90.512309417430643</v>
      </c>
      <c r="M20" s="44"/>
      <c r="N20" s="45"/>
      <c r="O20" s="45"/>
      <c r="P20" s="45"/>
      <c r="Q20" s="45"/>
      <c r="R20" s="45"/>
      <c r="S20" s="45"/>
      <c r="T20" s="45"/>
      <c r="U20" s="45"/>
      <c r="X20" s="59"/>
      <c r="Y20" s="60" t="s">
        <v>298</v>
      </c>
      <c r="Z20" s="61">
        <v>28.322244644165039</v>
      </c>
      <c r="AA20" s="61">
        <v>28.624828338623047</v>
      </c>
      <c r="AB20" s="60"/>
      <c r="AC20" s="60" t="s">
        <v>298</v>
      </c>
      <c r="AD20" s="61">
        <v>25.230424880981445</v>
      </c>
      <c r="AE20" s="61">
        <v>24.981988906860352</v>
      </c>
      <c r="AF20" s="60"/>
      <c r="AG20" s="60" t="s">
        <v>298</v>
      </c>
      <c r="AH20" s="59">
        <f>POWER(2,(AD20-Z20))*100</f>
        <v>11.729230204978668</v>
      </c>
      <c r="AI20" s="59">
        <f>POWER(2,(AE20-AA20))*100</f>
        <v>8.0056400908248726</v>
      </c>
      <c r="AJ20" s="44"/>
      <c r="AK20" s="45"/>
      <c r="AL20" s="45"/>
      <c r="AM20" s="45"/>
      <c r="AN20" s="45"/>
      <c r="AO20" s="45"/>
      <c r="AP20" s="45"/>
      <c r="AQ20" s="45"/>
      <c r="AR20" s="45"/>
      <c r="AU20" s="59"/>
      <c r="AV20" s="60" t="s">
        <v>298</v>
      </c>
      <c r="AW20" s="61">
        <v>27.717506408691406</v>
      </c>
      <c r="AX20" s="61">
        <v>27.759176254272461</v>
      </c>
      <c r="AY20" s="60"/>
      <c r="AZ20" s="60" t="s">
        <v>298</v>
      </c>
      <c r="BA20" s="61">
        <v>25.230424880981445</v>
      </c>
      <c r="BB20" s="61">
        <v>24.981988906860352</v>
      </c>
      <c r="BC20" s="60"/>
      <c r="BD20" s="60" t="s">
        <v>298</v>
      </c>
      <c r="BE20" s="59">
        <f>POWER(2,(BA20-AW20))*100</f>
        <v>17.836673330056076</v>
      </c>
      <c r="BF20" s="59">
        <f>POWER(2,(BB20-AX20))*100</f>
        <v>14.587581816118981</v>
      </c>
      <c r="BG20" s="44"/>
      <c r="BH20" s="45"/>
      <c r="BI20" s="45"/>
      <c r="BJ20" s="45"/>
      <c r="BK20" s="45"/>
      <c r="BL20" s="45"/>
      <c r="BM20" s="45"/>
      <c r="BN20" s="45"/>
      <c r="BO20" s="45"/>
      <c r="BR20" s="59"/>
      <c r="BS20" s="60" t="s">
        <v>298</v>
      </c>
      <c r="BT20" s="61">
        <v>28.558778762817383</v>
      </c>
      <c r="BU20" s="61">
        <v>28.029216766357422</v>
      </c>
      <c r="BV20" s="60"/>
      <c r="BW20" s="60" t="s">
        <v>298</v>
      </c>
      <c r="BX20" s="61">
        <v>25.230424880981445</v>
      </c>
      <c r="BY20" s="61">
        <v>24.981988906860352</v>
      </c>
      <c r="BZ20" s="60"/>
      <c r="CA20" s="60" t="s">
        <v>298</v>
      </c>
      <c r="CB20" s="59">
        <f>POWER(2,(BX20-BT20))*100</f>
        <v>9.9555588831318307</v>
      </c>
      <c r="CC20" s="59">
        <f>POWER(2,(BY20-BU20))*100</f>
        <v>12.097427015623321</v>
      </c>
      <c r="CD20" s="44"/>
      <c r="CE20" s="45"/>
      <c r="CF20" s="45"/>
      <c r="CG20" s="45"/>
      <c r="CH20" s="45"/>
      <c r="CI20" s="45"/>
      <c r="CJ20" s="45"/>
      <c r="CK20" s="45"/>
      <c r="CL20" s="45"/>
    </row>
    <row r="21" spans="1:90" x14ac:dyDescent="0.2">
      <c r="A21" s="59"/>
      <c r="B21" s="59" t="s">
        <v>230</v>
      </c>
      <c r="C21" s="59">
        <f>AVERAGE(C19:C20)</f>
        <v>27.739173889160156</v>
      </c>
      <c r="D21" s="59">
        <f>AVERAGE(D19:D20)</f>
        <v>25.387800216674805</v>
      </c>
      <c r="E21" s="60"/>
      <c r="F21" s="59" t="s">
        <v>230</v>
      </c>
      <c r="G21" s="59">
        <f>AVERAGE(G19:G20)</f>
        <v>25.410130500793457</v>
      </c>
      <c r="H21" s="59">
        <f>AVERAGE(H19:H20)</f>
        <v>25.246868133544922</v>
      </c>
      <c r="I21" s="59"/>
      <c r="J21" s="59" t="s">
        <v>230</v>
      </c>
      <c r="K21" s="59">
        <f>AVERAGE(K19:K20)</f>
        <v>19.938459250215502</v>
      </c>
      <c r="L21" s="59">
        <f>AVERAGE(L19:L20)</f>
        <v>90.69348326698352</v>
      </c>
      <c r="M21" s="44"/>
      <c r="N21" s="45"/>
      <c r="O21" s="45"/>
      <c r="P21" s="45"/>
      <c r="Q21" s="45"/>
      <c r="R21" s="45"/>
      <c r="S21" s="45"/>
      <c r="T21" s="45"/>
      <c r="U21" s="45"/>
      <c r="X21" s="59"/>
      <c r="Y21" s="59" t="s">
        <v>230</v>
      </c>
      <c r="Z21" s="59">
        <f>AVERAGE(Z19:Z20)</f>
        <v>28.695898056030273</v>
      </c>
      <c r="AA21" s="59">
        <f>AVERAGE(AA19:AA20)</f>
        <v>29.092375755310059</v>
      </c>
      <c r="AB21" s="60"/>
      <c r="AC21" s="59" t="s">
        <v>230</v>
      </c>
      <c r="AD21" s="59">
        <f>AVERAGE(AD19:AD20)</f>
        <v>25.410130500793457</v>
      </c>
      <c r="AE21" s="59">
        <f>AVERAGE(AE19:AE20)</f>
        <v>25.246868133544922</v>
      </c>
      <c r="AF21" s="59"/>
      <c r="AG21" s="59" t="s">
        <v>230</v>
      </c>
      <c r="AH21" s="59">
        <f>AVERAGE(AH19:AH20)</f>
        <v>10.346609490688884</v>
      </c>
      <c r="AI21" s="59">
        <f>AVERAGE(AI19:AI20)</f>
        <v>7.0251902366116425</v>
      </c>
      <c r="AJ21" s="44"/>
      <c r="AK21" s="45"/>
      <c r="AL21" s="45"/>
      <c r="AM21" s="45"/>
      <c r="AN21" s="45"/>
      <c r="AO21" s="45"/>
      <c r="AP21" s="45"/>
      <c r="AQ21" s="45"/>
      <c r="AR21" s="45"/>
      <c r="AU21" s="59"/>
      <c r="AV21" s="59" t="s">
        <v>230</v>
      </c>
      <c r="AW21" s="59">
        <f>AVERAGE(AW19:AW20)</f>
        <v>28.04297924041748</v>
      </c>
      <c r="AX21" s="59">
        <f>AVERAGE(AX19:AX20)</f>
        <v>28.01424503326416</v>
      </c>
      <c r="AY21" s="60"/>
      <c r="AZ21" s="59" t="s">
        <v>230</v>
      </c>
      <c r="BA21" s="59">
        <f>AVERAGE(BA19:BA20)</f>
        <v>25.410130500793457</v>
      </c>
      <c r="BB21" s="59">
        <f>AVERAGE(BB19:BB20)</f>
        <v>25.246868133544922</v>
      </c>
      <c r="BC21" s="59"/>
      <c r="BD21" s="59" t="s">
        <v>230</v>
      </c>
      <c r="BE21" s="59">
        <f>AVERAGE(BE19:BE20)</f>
        <v>16.20490859602803</v>
      </c>
      <c r="BF21" s="59">
        <f>AVERAGE(BF19:BF20)</f>
        <v>14.687456215022372</v>
      </c>
      <c r="BG21" s="44"/>
      <c r="BH21" s="45"/>
      <c r="BI21" s="45"/>
      <c r="BJ21" s="45"/>
      <c r="BK21" s="45"/>
      <c r="BL21" s="45"/>
      <c r="BM21" s="45"/>
      <c r="BN21" s="45"/>
      <c r="BO21" s="45"/>
      <c r="BR21" s="59"/>
      <c r="BS21" s="59" t="s">
        <v>230</v>
      </c>
      <c r="BT21" s="59">
        <f>AVERAGE(BT19:BT20)</f>
        <v>28.698643684387207</v>
      </c>
      <c r="BU21" s="59">
        <f>AVERAGE(BU19:BU20)</f>
        <v>28.68890380859375</v>
      </c>
      <c r="BV21" s="60"/>
      <c r="BW21" s="59" t="s">
        <v>230</v>
      </c>
      <c r="BX21" s="59">
        <f>AVERAGE(BX19:BX20)</f>
        <v>25.410130500793457</v>
      </c>
      <c r="BY21" s="59">
        <f>AVERAGE(BY19:BY20)</f>
        <v>25.246868133544922</v>
      </c>
      <c r="BZ21" s="59"/>
      <c r="CA21" s="59" t="s">
        <v>230</v>
      </c>
      <c r="CB21" s="59">
        <f>AVERAGE(CB19:CB20)</f>
        <v>10.238220273782265</v>
      </c>
      <c r="CC21" s="59">
        <f>AVERAGE(CC19:CC20)</f>
        <v>9.5478833683807931</v>
      </c>
      <c r="CD21" s="44"/>
      <c r="CE21" s="45"/>
      <c r="CF21" s="45"/>
      <c r="CG21" s="45"/>
      <c r="CH21" s="45"/>
      <c r="CI21" s="45"/>
      <c r="CJ21" s="45"/>
      <c r="CK21" s="45"/>
      <c r="CL21" s="45"/>
    </row>
    <row r="22" spans="1:90" x14ac:dyDescent="0.2">
      <c r="A22" s="59"/>
      <c r="B22" s="59" t="s">
        <v>40</v>
      </c>
      <c r="C22" s="59">
        <f>STDEVP(C19:C20)</f>
        <v>9.19189453125E-2</v>
      </c>
      <c r="D22" s="59">
        <f>STDEVP(D19:D20)</f>
        <v>0.26199722290039063</v>
      </c>
      <c r="E22" s="60"/>
      <c r="F22" s="59" t="s">
        <v>40</v>
      </c>
      <c r="G22" s="59">
        <f>STDEVP(G19:G20)</f>
        <v>0.17970561981201172</v>
      </c>
      <c r="H22" s="59">
        <f>STDEVP(H19:H20)</f>
        <v>0.26487922668457031</v>
      </c>
      <c r="I22" s="59"/>
      <c r="J22" s="59" t="s">
        <v>40</v>
      </c>
      <c r="K22" s="59">
        <f>STDEVP(K19:K20)</f>
        <v>1.2117418527177595</v>
      </c>
      <c r="L22" s="59">
        <f>STDEVP(L19:L20)</f>
        <v>0.18117384955287008</v>
      </c>
      <c r="M22" s="44"/>
      <c r="N22" s="45"/>
      <c r="O22" s="45"/>
      <c r="P22" s="45"/>
      <c r="Q22" s="45"/>
      <c r="R22" s="45"/>
      <c r="S22" s="45"/>
      <c r="T22" s="45"/>
      <c r="U22" s="45"/>
      <c r="X22" s="59"/>
      <c r="Y22" s="59" t="s">
        <v>40</v>
      </c>
      <c r="Z22" s="59">
        <f>STDEVP(Z19:Z20)</f>
        <v>0.37365341186523438</v>
      </c>
      <c r="AA22" s="59">
        <f>STDEVP(AA19:AA20)</f>
        <v>0.46754741668701172</v>
      </c>
      <c r="AB22" s="60"/>
      <c r="AC22" s="59" t="s">
        <v>40</v>
      </c>
      <c r="AD22" s="59">
        <f>STDEVP(AD19:AD20)</f>
        <v>0.17970561981201172</v>
      </c>
      <c r="AE22" s="59">
        <f>STDEVP(AE19:AE20)</f>
        <v>0.26487922668457031</v>
      </c>
      <c r="AF22" s="59"/>
      <c r="AG22" s="59" t="s">
        <v>40</v>
      </c>
      <c r="AH22" s="59">
        <f>STDEVP(AH19:AH20)</f>
        <v>1.3826207142897884</v>
      </c>
      <c r="AI22" s="59">
        <f>STDEVP(AI19:AI20)</f>
        <v>0.98044985421322728</v>
      </c>
      <c r="AJ22" s="44"/>
      <c r="AK22" s="45"/>
      <c r="AL22" s="45"/>
      <c r="AM22" s="45"/>
      <c r="AN22" s="45"/>
      <c r="AO22" s="45"/>
      <c r="AP22" s="45"/>
      <c r="AQ22" s="45"/>
      <c r="AR22" s="45"/>
      <c r="AU22" s="59"/>
      <c r="AV22" s="59" t="s">
        <v>40</v>
      </c>
      <c r="AW22" s="59">
        <f>STDEVP(AW19:AW20)</f>
        <v>0.32547283172607422</v>
      </c>
      <c r="AX22" s="59">
        <f>STDEVP(AX19:AX20)</f>
        <v>0.25506877899169922</v>
      </c>
      <c r="AY22" s="60"/>
      <c r="AZ22" s="59" t="s">
        <v>40</v>
      </c>
      <c r="BA22" s="59">
        <f>STDEVP(BA19:BA20)</f>
        <v>0.17970561981201172</v>
      </c>
      <c r="BB22" s="59">
        <f>STDEVP(BB19:BB20)</f>
        <v>0.26487922668457031</v>
      </c>
      <c r="BC22" s="59"/>
      <c r="BD22" s="59" t="s">
        <v>40</v>
      </c>
      <c r="BE22" s="59">
        <f>STDEVP(BE19:BE20)</f>
        <v>1.6317647340280237</v>
      </c>
      <c r="BF22" s="59">
        <f>STDEVP(BF19:BF20)</f>
        <v>9.9874398903391892E-2</v>
      </c>
      <c r="BG22" s="44"/>
      <c r="BH22" s="45"/>
      <c r="BI22" s="45"/>
      <c r="BJ22" s="45"/>
      <c r="BK22" s="45"/>
      <c r="BL22" s="45"/>
      <c r="BM22" s="45"/>
      <c r="BN22" s="45"/>
      <c r="BO22" s="45"/>
      <c r="BR22" s="59"/>
      <c r="BS22" s="59" t="s">
        <v>40</v>
      </c>
      <c r="BT22" s="59">
        <f>STDEVP(BT19:BT20)</f>
        <v>0.13986492156982422</v>
      </c>
      <c r="BU22" s="59">
        <f>STDEVP(BU19:BU20)</f>
        <v>0.65968704223632813</v>
      </c>
      <c r="BV22" s="60"/>
      <c r="BW22" s="59" t="s">
        <v>40</v>
      </c>
      <c r="BX22" s="59">
        <f>STDEVP(BX19:BX20)</f>
        <v>0.17970561981201172</v>
      </c>
      <c r="BY22" s="59">
        <f>STDEVP(BY19:BY20)</f>
        <v>0.26487922668457031</v>
      </c>
      <c r="BZ22" s="59"/>
      <c r="CA22" s="59" t="s">
        <v>40</v>
      </c>
      <c r="CB22" s="59">
        <f>STDEVP(CB19:CB20)</f>
        <v>0.28266139065043383</v>
      </c>
      <c r="CC22" s="59">
        <f>STDEVP(CC19:CC20)</f>
        <v>2.5495436472425288</v>
      </c>
      <c r="CD22" s="44"/>
      <c r="CE22" s="45"/>
      <c r="CF22" s="45"/>
      <c r="CG22" s="45"/>
      <c r="CH22" s="45"/>
      <c r="CI22" s="45"/>
      <c r="CJ22" s="45"/>
      <c r="CK22" s="45"/>
      <c r="CL22" s="45"/>
    </row>
    <row r="23" spans="1:90" x14ac:dyDescent="0.2">
      <c r="A23" s="59"/>
      <c r="B23" s="59" t="s">
        <v>41</v>
      </c>
      <c r="C23" s="59">
        <f>C22/SQRT(4)</f>
        <v>4.595947265625E-2</v>
      </c>
      <c r="D23" s="59">
        <f t="shared" ref="D23" si="32">D22/SQRT(4)</f>
        <v>0.13099861145019531</v>
      </c>
      <c r="E23" s="60"/>
      <c r="F23" s="59" t="s">
        <v>41</v>
      </c>
      <c r="G23" s="59">
        <f>G22/SQRT(4)</f>
        <v>8.9852809906005859E-2</v>
      </c>
      <c r="H23" s="59">
        <f t="shared" ref="H23" si="33">H22/SQRT(4)</f>
        <v>0.13243961334228516</v>
      </c>
      <c r="I23" s="59"/>
      <c r="J23" s="59" t="s">
        <v>41</v>
      </c>
      <c r="K23" s="59">
        <f>K22/SQRT(4)</f>
        <v>0.60587092635887974</v>
      </c>
      <c r="L23" s="59">
        <f t="shared" ref="L23" si="34">L22/SQRT(4)</f>
        <v>9.058692477643504E-2</v>
      </c>
      <c r="M23" s="44"/>
      <c r="N23" s="45"/>
      <c r="O23" s="45"/>
      <c r="P23" s="45"/>
      <c r="Q23" s="45"/>
      <c r="R23" s="45"/>
      <c r="S23" s="45"/>
      <c r="T23" s="45"/>
      <c r="U23" s="45"/>
      <c r="X23" s="59"/>
      <c r="Y23" s="59" t="s">
        <v>41</v>
      </c>
      <c r="Z23" s="59">
        <f>Z22/SQRT(4)</f>
        <v>0.18682670593261719</v>
      </c>
      <c r="AA23" s="59">
        <f t="shared" ref="AA23" si="35">AA22/SQRT(4)</f>
        <v>0.23377370834350586</v>
      </c>
      <c r="AB23" s="60"/>
      <c r="AC23" s="59" t="s">
        <v>41</v>
      </c>
      <c r="AD23" s="59">
        <f>AD22/SQRT(4)</f>
        <v>8.9852809906005859E-2</v>
      </c>
      <c r="AE23" s="59">
        <f t="shared" ref="AE23" si="36">AE22/SQRT(4)</f>
        <v>0.13243961334228516</v>
      </c>
      <c r="AF23" s="59"/>
      <c r="AG23" s="59" t="s">
        <v>41</v>
      </c>
      <c r="AH23" s="59">
        <f>AH22/SQRT(4)</f>
        <v>0.69131035714489419</v>
      </c>
      <c r="AI23" s="59">
        <f t="shared" ref="AI23" si="37">AI22/SQRT(4)</f>
        <v>0.49022492710661364</v>
      </c>
      <c r="AJ23" s="44"/>
      <c r="AK23" s="45"/>
      <c r="AL23" s="45"/>
      <c r="AM23" s="45"/>
      <c r="AN23" s="45"/>
      <c r="AO23" s="45"/>
      <c r="AP23" s="45"/>
      <c r="AQ23" s="45"/>
      <c r="AR23" s="45"/>
      <c r="AU23" s="59"/>
      <c r="AV23" s="59" t="s">
        <v>41</v>
      </c>
      <c r="AW23" s="59">
        <f>AW22/SQRT(4)</f>
        <v>0.16273641586303711</v>
      </c>
      <c r="AX23" s="59">
        <f t="shared" ref="AX23" si="38">AX22/SQRT(4)</f>
        <v>0.12753438949584961</v>
      </c>
      <c r="AY23" s="60"/>
      <c r="AZ23" s="59" t="s">
        <v>41</v>
      </c>
      <c r="BA23" s="59">
        <f>BA22/SQRT(4)</f>
        <v>8.9852809906005859E-2</v>
      </c>
      <c r="BB23" s="59">
        <f t="shared" ref="BB23" si="39">BB22/SQRT(4)</f>
        <v>0.13243961334228516</v>
      </c>
      <c r="BC23" s="59"/>
      <c r="BD23" s="59" t="s">
        <v>41</v>
      </c>
      <c r="BE23" s="59">
        <f>BE22/SQRT(4)</f>
        <v>0.81588236701401184</v>
      </c>
      <c r="BF23" s="59">
        <f t="shared" ref="BF23" si="40">BF22/SQRT(4)</f>
        <v>4.9937199451695946E-2</v>
      </c>
      <c r="BG23" s="44"/>
      <c r="BH23" s="45"/>
      <c r="BI23" s="45"/>
      <c r="BJ23" s="45"/>
      <c r="BK23" s="45"/>
      <c r="BL23" s="45"/>
      <c r="BM23" s="45"/>
      <c r="BN23" s="45"/>
      <c r="BO23" s="45"/>
      <c r="BR23" s="59"/>
      <c r="BS23" s="59" t="s">
        <v>41</v>
      </c>
      <c r="BT23" s="59">
        <f>BT22/SQRT(4)</f>
        <v>6.9932460784912109E-2</v>
      </c>
      <c r="BU23" s="59">
        <f t="shared" ref="BU23" si="41">BU22/SQRT(4)</f>
        <v>0.32984352111816406</v>
      </c>
      <c r="BV23" s="60"/>
      <c r="BW23" s="59" t="s">
        <v>41</v>
      </c>
      <c r="BX23" s="59">
        <f>BX22/SQRT(4)</f>
        <v>8.9852809906005859E-2</v>
      </c>
      <c r="BY23" s="59">
        <f t="shared" ref="BY23" si="42">BY22/SQRT(4)</f>
        <v>0.13243961334228516</v>
      </c>
      <c r="BZ23" s="59"/>
      <c r="CA23" s="59" t="s">
        <v>41</v>
      </c>
      <c r="CB23" s="59">
        <f>CB22/SQRT(4)</f>
        <v>0.14133069532521692</v>
      </c>
      <c r="CC23" s="59">
        <f t="shared" ref="CC23" si="43">CC22/SQRT(4)</f>
        <v>1.2747718236212644</v>
      </c>
      <c r="CD23" s="44"/>
      <c r="CE23" s="45"/>
      <c r="CF23" s="45"/>
      <c r="CG23" s="45"/>
      <c r="CH23" s="45"/>
      <c r="CI23" s="45"/>
      <c r="CJ23" s="45"/>
      <c r="CK23" s="45"/>
      <c r="CL23" s="45"/>
    </row>
    <row r="24" spans="1:90" x14ac:dyDescent="0.4">
      <c r="A24" s="61"/>
      <c r="B24" s="61"/>
      <c r="C24" s="46"/>
      <c r="D24" s="46"/>
      <c r="E24" s="46"/>
      <c r="F24" s="46"/>
      <c r="G24" s="9"/>
      <c r="H24" s="9"/>
      <c r="I24" s="9"/>
      <c r="J24" s="9"/>
      <c r="K24" s="9"/>
      <c r="L24" s="9"/>
      <c r="M24" s="9"/>
      <c r="N24" s="45"/>
      <c r="O24" s="45"/>
      <c r="P24" s="45"/>
      <c r="Q24" s="45"/>
      <c r="R24" s="45"/>
      <c r="S24" s="45"/>
      <c r="T24" s="45"/>
      <c r="U24" s="45"/>
      <c r="X24" s="61"/>
      <c r="Y24" s="61"/>
      <c r="Z24" s="46"/>
      <c r="AA24" s="9"/>
      <c r="AB24" s="46"/>
      <c r="AC24" s="46"/>
      <c r="AD24" s="9"/>
      <c r="AE24" s="9"/>
      <c r="AF24" s="9"/>
      <c r="AG24" s="9"/>
      <c r="AH24" s="9"/>
      <c r="AI24" s="9"/>
      <c r="AJ24" s="9"/>
      <c r="AK24" s="45"/>
      <c r="AL24" s="45"/>
      <c r="AM24" s="45"/>
      <c r="AN24" s="45"/>
      <c r="AO24" s="45"/>
      <c r="AP24" s="45"/>
      <c r="AQ24" s="45"/>
      <c r="AR24" s="45"/>
      <c r="AU24" s="61"/>
      <c r="AV24" s="61"/>
      <c r="AW24" s="46"/>
      <c r="AX24" s="61"/>
      <c r="AY24" s="46"/>
      <c r="AZ24" s="46"/>
      <c r="BA24" s="9"/>
      <c r="BB24" s="9"/>
      <c r="BC24" s="9"/>
      <c r="BD24" s="9"/>
      <c r="BE24" s="9"/>
      <c r="BF24" s="9"/>
      <c r="BG24" s="9"/>
      <c r="BH24" s="45"/>
      <c r="BI24" s="45"/>
      <c r="BJ24" s="45"/>
      <c r="BK24" s="45"/>
      <c r="BL24" s="45"/>
      <c r="BM24" s="45"/>
      <c r="BN24" s="45"/>
      <c r="BO24" s="45"/>
      <c r="BR24" s="61"/>
      <c r="BS24" s="61"/>
      <c r="BT24" s="46"/>
      <c r="BU24" s="61"/>
      <c r="BV24" s="46"/>
      <c r="BW24" s="46"/>
      <c r="BX24" s="9"/>
      <c r="BY24" s="9"/>
      <c r="BZ24" s="9"/>
      <c r="CA24" s="9"/>
      <c r="CB24" s="9"/>
      <c r="CC24" s="9"/>
      <c r="CD24" s="9"/>
      <c r="CE24" s="45"/>
      <c r="CF24" s="45"/>
      <c r="CG24" s="45"/>
      <c r="CH24" s="45"/>
      <c r="CI24" s="45"/>
      <c r="CJ24" s="45"/>
      <c r="CK24" s="45"/>
      <c r="CL24" s="45"/>
    </row>
    <row r="25" spans="1:90" x14ac:dyDescent="0.4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9"/>
      <c r="N25" s="45"/>
      <c r="O25" s="45"/>
      <c r="P25" s="45"/>
      <c r="Q25" s="45"/>
      <c r="R25" s="45"/>
      <c r="S25" s="45"/>
      <c r="T25" s="45"/>
      <c r="U25" s="45"/>
      <c r="X25" s="9"/>
      <c r="Y25" s="9"/>
      <c r="Z25" s="61"/>
      <c r="AA25" s="61"/>
      <c r="AB25" s="46"/>
      <c r="AC25" s="46"/>
      <c r="AD25" s="46"/>
      <c r="AE25" s="46"/>
      <c r="AF25" s="9"/>
      <c r="AG25" s="9"/>
      <c r="AH25" s="9"/>
      <c r="AI25" s="9"/>
      <c r="AJ25" s="9"/>
      <c r="AK25" s="45"/>
      <c r="AL25" s="45"/>
      <c r="AM25" s="45"/>
      <c r="AN25" s="45"/>
      <c r="AO25" s="45"/>
      <c r="AP25" s="45"/>
      <c r="AQ25" s="45"/>
      <c r="AR25" s="45"/>
      <c r="AU25" s="9"/>
      <c r="AV25" s="9"/>
      <c r="AW25" s="61"/>
      <c r="AX25" s="61"/>
      <c r="AY25" s="46"/>
      <c r="AZ25" s="46"/>
      <c r="BA25" s="46"/>
      <c r="BB25" s="46"/>
      <c r="BC25" s="9"/>
      <c r="BD25" s="9"/>
      <c r="BE25" s="9"/>
      <c r="BF25" s="9"/>
      <c r="BG25" s="9"/>
      <c r="BH25" s="45"/>
      <c r="BI25" s="45"/>
      <c r="BJ25" s="45"/>
      <c r="BK25" s="45"/>
      <c r="BL25" s="45"/>
      <c r="BM25" s="45"/>
      <c r="BN25" s="45"/>
      <c r="BO25" s="45"/>
      <c r="BR25" s="9"/>
      <c r="BS25" s="9"/>
      <c r="BT25" s="61"/>
      <c r="BU25" s="61"/>
      <c r="BV25" s="46"/>
      <c r="BW25" s="46"/>
      <c r="BX25" s="46"/>
      <c r="BY25" s="46"/>
      <c r="BZ25" s="9"/>
      <c r="CA25" s="9"/>
      <c r="CB25" s="9"/>
      <c r="CC25" s="9"/>
      <c r="CD25" s="9"/>
      <c r="CE25" s="45"/>
      <c r="CF25" s="45"/>
      <c r="CG25" s="45"/>
      <c r="CH25" s="45"/>
      <c r="CI25" s="45"/>
      <c r="CJ25" s="45"/>
      <c r="CK25" s="45"/>
      <c r="CL25" s="45"/>
    </row>
    <row r="26" spans="1:90" x14ac:dyDescent="0.2">
      <c r="A26" s="11" t="s">
        <v>56</v>
      </c>
      <c r="B26" s="59"/>
      <c r="C26" s="59" t="s">
        <v>257</v>
      </c>
      <c r="D26" s="59" t="s">
        <v>90</v>
      </c>
      <c r="E26" s="59"/>
      <c r="F26" s="60" t="s">
        <v>295</v>
      </c>
      <c r="G26" s="59" t="s">
        <v>257</v>
      </c>
      <c r="H26" s="59" t="s">
        <v>90</v>
      </c>
      <c r="I26" s="59"/>
      <c r="J26" s="59" t="s">
        <v>296</v>
      </c>
      <c r="K26" s="59" t="s">
        <v>257</v>
      </c>
      <c r="L26" s="59" t="s">
        <v>90</v>
      </c>
      <c r="M26" s="9"/>
      <c r="N26" s="45"/>
      <c r="O26" s="45"/>
      <c r="P26" s="45"/>
      <c r="Q26" s="45"/>
      <c r="R26" s="45"/>
      <c r="S26" s="45"/>
      <c r="T26" s="45"/>
      <c r="U26" s="45"/>
      <c r="X26" s="11" t="s">
        <v>56</v>
      </c>
      <c r="Y26" s="46"/>
      <c r="Z26" s="59" t="s">
        <v>257</v>
      </c>
      <c r="AA26" s="59" t="s">
        <v>90</v>
      </c>
      <c r="AB26" s="59"/>
      <c r="AC26" s="60" t="s">
        <v>295</v>
      </c>
      <c r="AD26" s="59" t="s">
        <v>257</v>
      </c>
      <c r="AE26" s="59" t="s">
        <v>90</v>
      </c>
      <c r="AF26" s="59"/>
      <c r="AG26" s="59" t="s">
        <v>296</v>
      </c>
      <c r="AH26" s="59" t="s">
        <v>257</v>
      </c>
      <c r="AI26" s="59" t="s">
        <v>90</v>
      </c>
      <c r="AJ26" s="9"/>
      <c r="AK26" s="45"/>
      <c r="AL26" s="45"/>
      <c r="AM26" s="45"/>
      <c r="AN26" s="45"/>
      <c r="AO26" s="45"/>
      <c r="AP26" s="45"/>
      <c r="AQ26" s="45"/>
      <c r="AR26" s="45"/>
      <c r="AU26" s="11" t="s">
        <v>56</v>
      </c>
      <c r="AV26" s="46"/>
      <c r="AW26" s="59" t="s">
        <v>257</v>
      </c>
      <c r="AX26" s="59" t="s">
        <v>90</v>
      </c>
      <c r="AY26" s="59"/>
      <c r="AZ26" s="60" t="s">
        <v>295</v>
      </c>
      <c r="BA26" s="59" t="s">
        <v>257</v>
      </c>
      <c r="BB26" s="59" t="s">
        <v>90</v>
      </c>
      <c r="BC26" s="59"/>
      <c r="BD26" s="59" t="s">
        <v>296</v>
      </c>
      <c r="BE26" s="59" t="s">
        <v>257</v>
      </c>
      <c r="BF26" s="59" t="s">
        <v>90</v>
      </c>
      <c r="BG26" s="9"/>
      <c r="BH26" s="45"/>
      <c r="BI26" s="45"/>
      <c r="BJ26" s="45"/>
      <c r="BK26" s="45"/>
      <c r="BL26" s="45"/>
      <c r="BM26" s="45"/>
      <c r="BN26" s="45"/>
      <c r="BO26" s="45"/>
      <c r="BR26" s="11" t="s">
        <v>56</v>
      </c>
      <c r="BS26" s="46"/>
      <c r="BT26" s="59" t="s">
        <v>257</v>
      </c>
      <c r="BU26" s="59" t="s">
        <v>90</v>
      </c>
      <c r="BV26" s="59"/>
      <c r="BW26" s="60" t="s">
        <v>295</v>
      </c>
      <c r="BX26" s="59" t="s">
        <v>257</v>
      </c>
      <c r="BY26" s="59" t="s">
        <v>90</v>
      </c>
      <c r="BZ26" s="59"/>
      <c r="CA26" s="59" t="s">
        <v>296</v>
      </c>
      <c r="CB26" s="59" t="s">
        <v>257</v>
      </c>
      <c r="CC26" s="59" t="s">
        <v>90</v>
      </c>
      <c r="CD26" s="9"/>
      <c r="CE26" s="45"/>
      <c r="CF26" s="45"/>
      <c r="CG26" s="45"/>
      <c r="CH26" s="45"/>
      <c r="CI26" s="45"/>
      <c r="CJ26" s="45"/>
      <c r="CK26" s="45"/>
      <c r="CL26" s="45"/>
    </row>
    <row r="27" spans="1:90" x14ac:dyDescent="0.4">
      <c r="A27" s="59"/>
      <c r="B27" s="60" t="s">
        <v>297</v>
      </c>
      <c r="C27" s="61">
        <v>28.31146240234375</v>
      </c>
      <c r="D27" s="61">
        <v>25.600334167480469</v>
      </c>
      <c r="E27" s="60"/>
      <c r="F27" s="60" t="s">
        <v>297</v>
      </c>
      <c r="G27" s="61">
        <v>25.555027008056641</v>
      </c>
      <c r="H27" s="61">
        <v>25.466512680053711</v>
      </c>
      <c r="I27" s="60"/>
      <c r="J27" s="60" t="s">
        <v>297</v>
      </c>
      <c r="K27" s="59">
        <f>POWER(2,(G27-C27))*100</f>
        <v>14.798928271235626</v>
      </c>
      <c r="L27" s="59">
        <f>POWER(2,(H27-D27))*100</f>
        <v>91.141404792127005</v>
      </c>
      <c r="M27" s="9"/>
      <c r="N27" s="45"/>
      <c r="O27" s="45"/>
      <c r="P27" s="45"/>
      <c r="Q27" s="45"/>
      <c r="R27" s="45"/>
      <c r="S27" s="45"/>
      <c r="T27" s="45"/>
      <c r="U27" s="45"/>
      <c r="X27" s="59"/>
      <c r="Y27" s="60" t="s">
        <v>297</v>
      </c>
      <c r="Z27" s="61">
        <v>29.677492141723633</v>
      </c>
      <c r="AA27" s="61">
        <v>29.716800689697266</v>
      </c>
      <c r="AB27" s="60"/>
      <c r="AC27" s="60" t="s">
        <v>297</v>
      </c>
      <c r="AD27" s="61">
        <v>25.555027008056641</v>
      </c>
      <c r="AE27" s="61">
        <v>25.466512680053711</v>
      </c>
      <c r="AF27" s="60"/>
      <c r="AG27" s="60" t="s">
        <v>297</v>
      </c>
      <c r="AH27" s="59">
        <f>POWER(2,(AD27-Z27))*100</f>
        <v>5.7413541757671851</v>
      </c>
      <c r="AI27" s="59">
        <f>POWER(2,(AE27-AA27))*100</f>
        <v>5.2545535079620267</v>
      </c>
      <c r="AJ27" s="9"/>
      <c r="AK27" s="45"/>
      <c r="AL27" s="45"/>
      <c r="AM27" s="45"/>
      <c r="AN27" s="45"/>
      <c r="AO27" s="45"/>
      <c r="AP27" s="45"/>
      <c r="AQ27" s="45"/>
      <c r="AR27" s="45"/>
      <c r="AU27" s="59"/>
      <c r="AV27" s="60" t="s">
        <v>297</v>
      </c>
      <c r="AW27" s="61">
        <v>28.672210693359375</v>
      </c>
      <c r="AX27" s="61">
        <v>28.601531982421875</v>
      </c>
      <c r="AY27" s="60"/>
      <c r="AZ27" s="60" t="s">
        <v>297</v>
      </c>
      <c r="BA27" s="61">
        <v>25.555027008056641</v>
      </c>
      <c r="BB27" s="61">
        <v>25.466512680053711</v>
      </c>
      <c r="BC27" s="60"/>
      <c r="BD27" s="60" t="s">
        <v>297</v>
      </c>
      <c r="BE27" s="59">
        <f>POWER(2,(BA27-AW27))*100</f>
        <v>11.524821529269415</v>
      </c>
      <c r="BF27" s="59">
        <f>POWER(2,(BB27-AX27))*100</f>
        <v>11.38322061842303</v>
      </c>
      <c r="BG27" s="9"/>
      <c r="BH27" s="45"/>
      <c r="BI27" s="45"/>
      <c r="BJ27" s="45"/>
      <c r="BK27" s="45"/>
      <c r="BL27" s="45"/>
      <c r="BM27" s="45"/>
      <c r="BN27" s="45"/>
      <c r="BO27" s="45"/>
      <c r="BR27" s="59"/>
      <c r="BS27" s="60" t="s">
        <v>297</v>
      </c>
      <c r="BT27" s="61">
        <v>28.74744987487793</v>
      </c>
      <c r="BU27" s="61">
        <v>29.470226287841797</v>
      </c>
      <c r="BV27" s="60"/>
      <c r="BW27" s="60" t="s">
        <v>297</v>
      </c>
      <c r="BX27" s="61">
        <v>25.555027008056641</v>
      </c>
      <c r="BY27" s="61">
        <v>25.466512680053711</v>
      </c>
      <c r="BZ27" s="60"/>
      <c r="CA27" s="60" t="s">
        <v>297</v>
      </c>
      <c r="CB27" s="59">
        <f>POWER(2,(BX27-BT27))*100</f>
        <v>10.93918477831534</v>
      </c>
      <c r="CC27" s="59">
        <f>POWER(2,(BY27-BU27))*100</f>
        <v>6.2339327082926959</v>
      </c>
      <c r="CD27" s="9"/>
      <c r="CE27" s="45"/>
      <c r="CF27" s="45"/>
      <c r="CG27" s="45"/>
      <c r="CH27" s="45"/>
      <c r="CI27" s="45"/>
      <c r="CJ27" s="45"/>
      <c r="CK27" s="45"/>
      <c r="CL27" s="45"/>
    </row>
    <row r="28" spans="1:90" x14ac:dyDescent="0.4">
      <c r="A28" s="59"/>
      <c r="B28" s="60" t="s">
        <v>298</v>
      </c>
      <c r="C28" s="61">
        <v>28.689746856689453</v>
      </c>
      <c r="D28" s="61">
        <v>25.736371994018555</v>
      </c>
      <c r="E28" s="60"/>
      <c r="F28" s="60" t="s">
        <v>298</v>
      </c>
      <c r="G28" s="61">
        <v>25.505212783813477</v>
      </c>
      <c r="H28" s="61">
        <v>25.873897552490234</v>
      </c>
      <c r="I28" s="60"/>
      <c r="J28" s="60" t="s">
        <v>298</v>
      </c>
      <c r="K28" s="59">
        <f>POWER(2,(G28-C28))*100</f>
        <v>10.999165122649581</v>
      </c>
      <c r="L28" s="59">
        <f>POWER(2,(H28-D28))*100</f>
        <v>110.00168007640782</v>
      </c>
      <c r="M28" s="9"/>
      <c r="N28" s="45"/>
      <c r="O28" s="45"/>
      <c r="P28" s="45"/>
      <c r="Q28" s="45"/>
      <c r="R28" s="45"/>
      <c r="S28" s="45"/>
      <c r="T28" s="45"/>
      <c r="U28" s="45"/>
      <c r="X28" s="59"/>
      <c r="Y28" s="60" t="s">
        <v>298</v>
      </c>
      <c r="Z28" s="61">
        <v>29.567554473876953</v>
      </c>
      <c r="AA28" s="61">
        <v>29.569086074829102</v>
      </c>
      <c r="AB28" s="60"/>
      <c r="AC28" s="60" t="s">
        <v>298</v>
      </c>
      <c r="AD28" s="61">
        <v>25.505212783813477</v>
      </c>
      <c r="AE28" s="61">
        <v>25.873897552490234</v>
      </c>
      <c r="AF28" s="60"/>
      <c r="AG28" s="60" t="s">
        <v>298</v>
      </c>
      <c r="AH28" s="59">
        <f>POWER(2,(AD28-Z28))*100</f>
        <v>5.9856772891862402</v>
      </c>
      <c r="AI28" s="59">
        <f>POWER(2,(AE28-AA28))*100</f>
        <v>7.720357568223184</v>
      </c>
      <c r="AJ28" s="9"/>
      <c r="AK28" s="45"/>
      <c r="AL28" s="45"/>
      <c r="AM28" s="45"/>
      <c r="AN28" s="45"/>
      <c r="AO28" s="45"/>
      <c r="AP28" s="45"/>
      <c r="AQ28" s="45"/>
      <c r="AR28" s="45"/>
      <c r="AU28" s="59"/>
      <c r="AV28" s="60" t="s">
        <v>298</v>
      </c>
      <c r="AW28" s="61">
        <v>28.89704704284668</v>
      </c>
      <c r="AX28" s="61">
        <v>28.181707382202148</v>
      </c>
      <c r="AY28" s="60"/>
      <c r="AZ28" s="60" t="s">
        <v>298</v>
      </c>
      <c r="BA28" s="61">
        <v>25.505212783813477</v>
      </c>
      <c r="BB28" s="61">
        <v>25.873897552490234</v>
      </c>
      <c r="BC28" s="60"/>
      <c r="BD28" s="60" t="s">
        <v>298</v>
      </c>
      <c r="BE28" s="59">
        <f>POWER(2,(BA28-AW28))*100</f>
        <v>9.5269996159471368</v>
      </c>
      <c r="BF28" s="59">
        <f>POWER(2,(BB28-AX28))*100</f>
        <v>20.196681510534678</v>
      </c>
      <c r="BG28" s="9"/>
      <c r="BH28" s="45"/>
      <c r="BI28" s="45"/>
      <c r="BJ28" s="45"/>
      <c r="BK28" s="45"/>
      <c r="BL28" s="45"/>
      <c r="BM28" s="45"/>
      <c r="BN28" s="45"/>
      <c r="BO28" s="45"/>
      <c r="BR28" s="59"/>
      <c r="BS28" s="60" t="s">
        <v>298</v>
      </c>
      <c r="BT28" s="61">
        <v>28.80419921875</v>
      </c>
      <c r="BU28" s="61">
        <v>30.127452850341797</v>
      </c>
      <c r="BV28" s="60"/>
      <c r="BW28" s="60" t="s">
        <v>298</v>
      </c>
      <c r="BX28" s="61">
        <v>25.505212783813477</v>
      </c>
      <c r="BY28" s="61">
        <v>25.873897552490234</v>
      </c>
      <c r="BZ28" s="60"/>
      <c r="CA28" s="60" t="s">
        <v>298</v>
      </c>
      <c r="CB28" s="59">
        <f>POWER(2,(BX28-BT28))*100</f>
        <v>10.160290557355573</v>
      </c>
      <c r="CC28" s="59">
        <f>POWER(2,(BY28-BU28))*100</f>
        <v>5.2426669245521955</v>
      </c>
      <c r="CD28" s="9"/>
      <c r="CE28" s="45"/>
      <c r="CF28" s="45"/>
      <c r="CG28" s="45"/>
      <c r="CH28" s="45"/>
      <c r="CI28" s="45"/>
      <c r="CJ28" s="45"/>
      <c r="CK28" s="45"/>
      <c r="CL28" s="45"/>
    </row>
    <row r="29" spans="1:90" x14ac:dyDescent="0.2">
      <c r="A29" s="59"/>
      <c r="B29" s="59" t="s">
        <v>230</v>
      </c>
      <c r="C29" s="59">
        <f>AVERAGE(C27:C28)</f>
        <v>28.500604629516602</v>
      </c>
      <c r="D29" s="59">
        <f>AVERAGE(D27:D28)</f>
        <v>25.668353080749512</v>
      </c>
      <c r="E29" s="60"/>
      <c r="F29" s="59" t="s">
        <v>230</v>
      </c>
      <c r="G29" s="59">
        <f>AVERAGE(G27:G28)</f>
        <v>25.530119895935059</v>
      </c>
      <c r="H29" s="59">
        <f>AVERAGE(H27:H28)</f>
        <v>25.670205116271973</v>
      </c>
      <c r="I29" s="59"/>
      <c r="J29" s="59" t="s">
        <v>230</v>
      </c>
      <c r="K29" s="59">
        <f>AVERAGE(K27:K28)</f>
        <v>12.899046696942603</v>
      </c>
      <c r="L29" s="59">
        <f>AVERAGE(L27:L28)</f>
        <v>100.57154243426741</v>
      </c>
      <c r="M29" s="9"/>
      <c r="N29" s="45"/>
      <c r="O29" s="45"/>
      <c r="P29" s="45"/>
      <c r="Q29" s="45"/>
      <c r="R29" s="45"/>
      <c r="S29" s="45"/>
      <c r="T29" s="45"/>
      <c r="U29" s="45"/>
      <c r="X29" s="59"/>
      <c r="Y29" s="59" t="s">
        <v>230</v>
      </c>
      <c r="Z29" s="59">
        <f>AVERAGE(Z27:Z28)</f>
        <v>29.622523307800293</v>
      </c>
      <c r="AA29" s="59">
        <f>AVERAGE(AA27:AA28)</f>
        <v>29.642943382263184</v>
      </c>
      <c r="AB29" s="60"/>
      <c r="AC29" s="59" t="s">
        <v>230</v>
      </c>
      <c r="AD29" s="59">
        <f>AVERAGE(AD27:AD28)</f>
        <v>25.530119895935059</v>
      </c>
      <c r="AE29" s="59">
        <f>AVERAGE(AE27:AE28)</f>
        <v>25.670205116271973</v>
      </c>
      <c r="AF29" s="59"/>
      <c r="AG29" s="59" t="s">
        <v>230</v>
      </c>
      <c r="AH29" s="59">
        <f>AVERAGE(AH27:AH28)</f>
        <v>5.8635157324767126</v>
      </c>
      <c r="AI29" s="59">
        <f>AVERAGE(AI27:AI28)</f>
        <v>6.4874555380926058</v>
      </c>
      <c r="AJ29" s="9"/>
      <c r="AK29" s="45"/>
      <c r="AL29" s="45"/>
      <c r="AM29" s="45"/>
      <c r="AN29" s="45"/>
      <c r="AO29" s="45"/>
      <c r="AP29" s="45"/>
      <c r="AQ29" s="45"/>
      <c r="AR29" s="45"/>
      <c r="AU29" s="59"/>
      <c r="AV29" s="59" t="s">
        <v>230</v>
      </c>
      <c r="AW29" s="59">
        <f>AVERAGE(AW27:AW28)</f>
        <v>28.784628868103027</v>
      </c>
      <c r="AX29" s="59">
        <f>AVERAGE(AX27:AX28)</f>
        <v>28.391619682312012</v>
      </c>
      <c r="AY29" s="60"/>
      <c r="AZ29" s="59" t="s">
        <v>230</v>
      </c>
      <c r="BA29" s="59">
        <f>AVERAGE(BA27:BA28)</f>
        <v>25.530119895935059</v>
      </c>
      <c r="BB29" s="59">
        <f>AVERAGE(BB27:BB28)</f>
        <v>25.670205116271973</v>
      </c>
      <c r="BC29" s="59"/>
      <c r="BD29" s="59" t="s">
        <v>230</v>
      </c>
      <c r="BE29" s="59">
        <f>AVERAGE(BE27:BE28)</f>
        <v>10.525910572608275</v>
      </c>
      <c r="BF29" s="59">
        <f>AVERAGE(BF27:BF28)</f>
        <v>15.789951064478853</v>
      </c>
      <c r="BG29" s="9"/>
      <c r="BH29" s="45"/>
      <c r="BI29" s="45"/>
      <c r="BJ29" s="45"/>
      <c r="BK29" s="45"/>
      <c r="BL29" s="45"/>
      <c r="BM29" s="45"/>
      <c r="BN29" s="45"/>
      <c r="BO29" s="45"/>
      <c r="BR29" s="59"/>
      <c r="BS29" s="59" t="s">
        <v>230</v>
      </c>
      <c r="BT29" s="59">
        <f>AVERAGE(BT27:BT28)</f>
        <v>28.775824546813965</v>
      </c>
      <c r="BU29" s="59">
        <f>AVERAGE(BU27:BU28)</f>
        <v>29.798839569091797</v>
      </c>
      <c r="BV29" s="60"/>
      <c r="BW29" s="59" t="s">
        <v>230</v>
      </c>
      <c r="BX29" s="59">
        <f>AVERAGE(BX27:BX28)</f>
        <v>25.530119895935059</v>
      </c>
      <c r="BY29" s="59">
        <f>AVERAGE(BY27:BY28)</f>
        <v>25.670205116271973</v>
      </c>
      <c r="BZ29" s="59"/>
      <c r="CA29" s="59" t="s">
        <v>230</v>
      </c>
      <c r="CB29" s="59">
        <f>AVERAGE(CB27:CB28)</f>
        <v>10.549737667835457</v>
      </c>
      <c r="CC29" s="59">
        <f>AVERAGE(CC27:CC28)</f>
        <v>5.7382998164224457</v>
      </c>
      <c r="CD29" s="9"/>
      <c r="CE29" s="45"/>
      <c r="CF29" s="45"/>
      <c r="CG29" s="45"/>
      <c r="CH29" s="45"/>
      <c r="CI29" s="45"/>
      <c r="CJ29" s="45"/>
      <c r="CK29" s="45"/>
      <c r="CL29" s="45"/>
    </row>
    <row r="30" spans="1:90" x14ac:dyDescent="0.2">
      <c r="A30" s="59"/>
      <c r="B30" s="59" t="s">
        <v>40</v>
      </c>
      <c r="C30" s="59">
        <f>STDEVP(C27:C28)</f>
        <v>0.18914222717285156</v>
      </c>
      <c r="D30" s="59">
        <f>STDEVP(D27:D28)</f>
        <v>6.8018913269042969E-2</v>
      </c>
      <c r="E30" s="60"/>
      <c r="F30" s="59" t="s">
        <v>40</v>
      </c>
      <c r="G30" s="59">
        <f>STDEVP(G27:G28)</f>
        <v>2.4907112121582031E-2</v>
      </c>
      <c r="H30" s="59">
        <f>STDEVP(H27:H28)</f>
        <v>0.20369243621826172</v>
      </c>
      <c r="I30" s="59"/>
      <c r="J30" s="59" t="s">
        <v>40</v>
      </c>
      <c r="K30" s="59">
        <f>STDEVP(K27:K28)</f>
        <v>1.899881574293022</v>
      </c>
      <c r="L30" s="59">
        <f>STDEVP(L27:L28)</f>
        <v>9.4301376421404086</v>
      </c>
      <c r="M30" s="9"/>
      <c r="N30" s="45"/>
      <c r="O30" s="45"/>
      <c r="P30" s="45"/>
      <c r="Q30" s="45"/>
      <c r="R30" s="45"/>
      <c r="S30" s="45"/>
      <c r="T30" s="45"/>
      <c r="U30" s="45"/>
      <c r="X30" s="59"/>
      <c r="Y30" s="59" t="s">
        <v>40</v>
      </c>
      <c r="Z30" s="59">
        <f>STDEVP(Z27:Z28)</f>
        <v>5.4968833923339844E-2</v>
      </c>
      <c r="AA30" s="59">
        <f>STDEVP(AA27:AA28)</f>
        <v>7.3857307434082031E-2</v>
      </c>
      <c r="AB30" s="60"/>
      <c r="AC30" s="59" t="s">
        <v>40</v>
      </c>
      <c r="AD30" s="59">
        <f>STDEVP(AD27:AD28)</f>
        <v>2.4907112121582031E-2</v>
      </c>
      <c r="AE30" s="59">
        <f>STDEVP(AE27:AE28)</f>
        <v>0.20369243621826172</v>
      </c>
      <c r="AF30" s="59"/>
      <c r="AG30" s="59" t="s">
        <v>40</v>
      </c>
      <c r="AH30" s="59">
        <f>STDEVP(AH27:AH28)</f>
        <v>0.12216155670952755</v>
      </c>
      <c r="AI30" s="59">
        <f>STDEVP(AI27:AI28)</f>
        <v>1.2329020301305755</v>
      </c>
      <c r="AJ30" s="9"/>
      <c r="AK30" s="45"/>
      <c r="AL30" s="45"/>
      <c r="AM30" s="45"/>
      <c r="AN30" s="45"/>
      <c r="AO30" s="45"/>
      <c r="AP30" s="45"/>
      <c r="AQ30" s="45"/>
      <c r="AR30" s="45"/>
      <c r="AU30" s="59"/>
      <c r="AV30" s="59" t="s">
        <v>40</v>
      </c>
      <c r="AW30" s="59">
        <f>STDEVP(AW27:AW28)</f>
        <v>0.11241817474365234</v>
      </c>
      <c r="AX30" s="59">
        <f>STDEVP(AX27:AX28)</f>
        <v>0.20991230010986328</v>
      </c>
      <c r="AY30" s="60"/>
      <c r="AZ30" s="59" t="s">
        <v>40</v>
      </c>
      <c r="BA30" s="59">
        <f>STDEVP(BA27:BA28)</f>
        <v>2.4907112121582031E-2</v>
      </c>
      <c r="BB30" s="59">
        <f>STDEVP(BB27:BB28)</f>
        <v>0.20369243621826172</v>
      </c>
      <c r="BC30" s="59"/>
      <c r="BD30" s="59" t="s">
        <v>40</v>
      </c>
      <c r="BE30" s="59">
        <f>STDEVP(BE27:BE28)</f>
        <v>0.99891095666113916</v>
      </c>
      <c r="BF30" s="59">
        <f>STDEVP(BF27:BF28)</f>
        <v>4.406730446055831</v>
      </c>
      <c r="BG30" s="9"/>
      <c r="BH30" s="45"/>
      <c r="BI30" s="45"/>
      <c r="BJ30" s="45"/>
      <c r="BK30" s="45"/>
      <c r="BL30" s="45"/>
      <c r="BM30" s="45"/>
      <c r="BN30" s="45"/>
      <c r="BO30" s="45"/>
      <c r="BR30" s="59"/>
      <c r="BS30" s="59" t="s">
        <v>40</v>
      </c>
      <c r="BT30" s="59">
        <f>STDEVP(BT27:BT28)</f>
        <v>2.8374671936035156E-2</v>
      </c>
      <c r="BU30" s="59">
        <f>STDEVP(BU27:BU28)</f>
        <v>0.32861328125</v>
      </c>
      <c r="BV30" s="60"/>
      <c r="BW30" s="59" t="s">
        <v>40</v>
      </c>
      <c r="BX30" s="59">
        <f>STDEVP(BX27:BX28)</f>
        <v>2.4907112121582031E-2</v>
      </c>
      <c r="BY30" s="59">
        <f>STDEVP(BY27:BY28)</f>
        <v>0.20369243621826172</v>
      </c>
      <c r="BZ30" s="59"/>
      <c r="CA30" s="59" t="s">
        <v>40</v>
      </c>
      <c r="CB30" s="59">
        <f>STDEVP(CB27:CB28)</f>
        <v>0.38944711047988356</v>
      </c>
      <c r="CC30" s="59">
        <f>STDEVP(CC27:CC28)</f>
        <v>0.49563289187025017</v>
      </c>
      <c r="CD30" s="9"/>
      <c r="CE30" s="45"/>
      <c r="CF30" s="45"/>
      <c r="CG30" s="45"/>
      <c r="CH30" s="45"/>
      <c r="CI30" s="45"/>
      <c r="CJ30" s="45"/>
      <c r="CK30" s="45"/>
      <c r="CL30" s="45"/>
    </row>
    <row r="31" spans="1:90" x14ac:dyDescent="0.2">
      <c r="A31" s="59"/>
      <c r="B31" s="59" t="s">
        <v>41</v>
      </c>
      <c r="C31" s="59">
        <f>C30/SQRT(4)</f>
        <v>9.4571113586425781E-2</v>
      </c>
      <c r="D31" s="59">
        <f t="shared" ref="D31" si="44">D30/SQRT(4)</f>
        <v>3.4009456634521484E-2</v>
      </c>
      <c r="E31" s="60"/>
      <c r="F31" s="59" t="s">
        <v>41</v>
      </c>
      <c r="G31" s="59">
        <f>G30/SQRT(4)</f>
        <v>1.2453556060791016E-2</v>
      </c>
      <c r="H31" s="59">
        <f t="shared" ref="H31" si="45">H30/SQRT(4)</f>
        <v>0.10184621810913086</v>
      </c>
      <c r="I31" s="59"/>
      <c r="J31" s="59" t="s">
        <v>41</v>
      </c>
      <c r="K31" s="59">
        <f>K30/SQRT(4)</f>
        <v>0.94994078714651098</v>
      </c>
      <c r="L31" s="59">
        <f t="shared" ref="L31" si="46">L30/SQRT(4)</f>
        <v>4.7150688210702043</v>
      </c>
      <c r="M31" s="9"/>
      <c r="N31" s="45"/>
      <c r="O31" s="45"/>
      <c r="P31" s="45"/>
      <c r="Q31" s="45"/>
      <c r="R31" s="45"/>
      <c r="S31" s="45"/>
      <c r="T31" s="45"/>
      <c r="U31" s="45"/>
      <c r="X31" s="59"/>
      <c r="Y31" s="59" t="s">
        <v>41</v>
      </c>
      <c r="Z31" s="59">
        <f>Z30/SQRT(4)</f>
        <v>2.7484416961669922E-2</v>
      </c>
      <c r="AA31" s="59">
        <f t="shared" ref="AA31" si="47">AA30/SQRT(4)</f>
        <v>3.6928653717041016E-2</v>
      </c>
      <c r="AB31" s="60"/>
      <c r="AC31" s="59" t="s">
        <v>41</v>
      </c>
      <c r="AD31" s="59">
        <f>AD30/SQRT(4)</f>
        <v>1.2453556060791016E-2</v>
      </c>
      <c r="AE31" s="59">
        <f t="shared" ref="AE31" si="48">AE30/SQRT(4)</f>
        <v>0.10184621810913086</v>
      </c>
      <c r="AF31" s="59"/>
      <c r="AG31" s="59" t="s">
        <v>41</v>
      </c>
      <c r="AH31" s="59">
        <f>AH30/SQRT(4)</f>
        <v>6.1080778354763776E-2</v>
      </c>
      <c r="AI31" s="59">
        <f t="shared" ref="AI31" si="49">AI30/SQRT(4)</f>
        <v>0.61645101506528777</v>
      </c>
      <c r="AJ31" s="9"/>
      <c r="AK31" s="45"/>
      <c r="AL31" s="45"/>
      <c r="AM31" s="45"/>
      <c r="AN31" s="45"/>
      <c r="AO31" s="45"/>
      <c r="AP31" s="45"/>
      <c r="AQ31" s="45"/>
      <c r="AR31" s="45"/>
      <c r="AU31" s="59"/>
      <c r="AV31" s="59" t="s">
        <v>41</v>
      </c>
      <c r="AW31" s="59">
        <f>AW30/SQRT(4)</f>
        <v>5.6209087371826172E-2</v>
      </c>
      <c r="AX31" s="59">
        <f t="shared" ref="AX31" si="50">AX30/SQRT(4)</f>
        <v>0.10495615005493164</v>
      </c>
      <c r="AY31" s="60"/>
      <c r="AZ31" s="59" t="s">
        <v>41</v>
      </c>
      <c r="BA31" s="59">
        <f>BA30/SQRT(4)</f>
        <v>1.2453556060791016E-2</v>
      </c>
      <c r="BB31" s="59">
        <f t="shared" ref="BB31" si="51">BB30/SQRT(4)</f>
        <v>0.10184621810913086</v>
      </c>
      <c r="BC31" s="59"/>
      <c r="BD31" s="59" t="s">
        <v>41</v>
      </c>
      <c r="BE31" s="59">
        <f>BE30/SQRT(4)</f>
        <v>0.49945547833056958</v>
      </c>
      <c r="BF31" s="59">
        <f t="shared" ref="BF31" si="52">BF30/SQRT(4)</f>
        <v>2.2033652230279155</v>
      </c>
      <c r="BG31" s="9"/>
      <c r="BH31" s="45"/>
      <c r="BI31" s="45"/>
      <c r="BJ31" s="45"/>
      <c r="BK31" s="45"/>
      <c r="BL31" s="45"/>
      <c r="BM31" s="45"/>
      <c r="BN31" s="45"/>
      <c r="BO31" s="45"/>
      <c r="BR31" s="59"/>
      <c r="BS31" s="59" t="s">
        <v>41</v>
      </c>
      <c r="BT31" s="59">
        <f>BT30/SQRT(4)</f>
        <v>1.4187335968017578E-2</v>
      </c>
      <c r="BU31" s="59">
        <f t="shared" ref="BU31" si="53">BU30/SQRT(4)</f>
        <v>0.164306640625</v>
      </c>
      <c r="BV31" s="60"/>
      <c r="BW31" s="59" t="s">
        <v>41</v>
      </c>
      <c r="BX31" s="59">
        <f>BX30/SQRT(4)</f>
        <v>1.2453556060791016E-2</v>
      </c>
      <c r="BY31" s="59">
        <f t="shared" ref="BY31" si="54">BY30/SQRT(4)</f>
        <v>0.10184621810913086</v>
      </c>
      <c r="BZ31" s="59"/>
      <c r="CA31" s="59" t="s">
        <v>41</v>
      </c>
      <c r="CB31" s="59">
        <f>CB30/SQRT(4)</f>
        <v>0.19472355523994178</v>
      </c>
      <c r="CC31" s="59">
        <f t="shared" ref="CC31" si="55">CC30/SQRT(4)</f>
        <v>0.24781644593512508</v>
      </c>
      <c r="CD31" s="9"/>
      <c r="CE31" s="45"/>
      <c r="CF31" s="45"/>
      <c r="CG31" s="45"/>
      <c r="CH31" s="45"/>
      <c r="CI31" s="45"/>
      <c r="CJ31" s="45"/>
      <c r="CK31" s="45"/>
      <c r="CL31" s="45"/>
    </row>
    <row r="32" spans="1:90" x14ac:dyDescent="0.4">
      <c r="A32" s="23"/>
      <c r="B32" s="23"/>
      <c r="C32" s="45"/>
      <c r="D32" s="45"/>
      <c r="E32" s="45"/>
      <c r="F32" s="45"/>
      <c r="G32" s="44"/>
      <c r="H32" s="44"/>
      <c r="I32" s="44"/>
      <c r="J32" s="44"/>
      <c r="K32" s="44"/>
      <c r="L32" s="44"/>
      <c r="M32" s="9"/>
      <c r="N32" s="45"/>
      <c r="O32" s="45"/>
      <c r="P32" s="45"/>
      <c r="Q32" s="45"/>
      <c r="R32" s="45"/>
      <c r="S32" s="45"/>
      <c r="T32" s="45"/>
      <c r="U32" s="45"/>
      <c r="X32" s="23"/>
      <c r="Y32" s="23"/>
      <c r="Z32" s="45"/>
      <c r="AA32" s="44"/>
      <c r="AB32" s="45"/>
      <c r="AC32" s="45"/>
      <c r="AD32" s="44"/>
      <c r="AE32" s="44"/>
      <c r="AF32" s="44"/>
      <c r="AG32" s="44"/>
      <c r="AH32" s="44"/>
      <c r="AI32" s="44"/>
      <c r="AJ32" s="9"/>
      <c r="AK32" s="45"/>
      <c r="AL32" s="45"/>
      <c r="AM32" s="45"/>
      <c r="AN32" s="45"/>
      <c r="AO32" s="45"/>
      <c r="AP32" s="45"/>
      <c r="AQ32" s="45"/>
      <c r="AR32" s="45"/>
      <c r="AU32" s="23"/>
      <c r="AV32" s="23"/>
      <c r="AW32" s="45"/>
      <c r="AX32" s="23"/>
      <c r="AY32" s="45"/>
      <c r="AZ32" s="45"/>
      <c r="BA32" s="44"/>
      <c r="BB32" s="44"/>
      <c r="BC32" s="44"/>
      <c r="BD32" s="44"/>
      <c r="BE32" s="44"/>
      <c r="BF32" s="44"/>
      <c r="BG32" s="44"/>
      <c r="BH32" s="45"/>
      <c r="BI32" s="45"/>
      <c r="BJ32" s="45"/>
      <c r="BK32" s="45"/>
      <c r="BL32" s="45"/>
      <c r="BM32" s="45"/>
      <c r="BN32" s="45"/>
      <c r="BO32" s="45"/>
      <c r="BR32" s="23"/>
      <c r="BS32" s="23"/>
      <c r="BT32" s="45"/>
      <c r="BU32" s="23"/>
      <c r="BV32" s="45"/>
      <c r="BW32" s="45"/>
      <c r="BX32" s="44"/>
      <c r="BY32" s="44"/>
      <c r="BZ32" s="44"/>
      <c r="CA32" s="44"/>
      <c r="CB32" s="44"/>
      <c r="CC32" s="44"/>
      <c r="CD32" s="44"/>
      <c r="CE32" s="45"/>
      <c r="CF32" s="45"/>
      <c r="CG32" s="45"/>
      <c r="CH32" s="45"/>
      <c r="CI32" s="45"/>
      <c r="CJ32" s="45"/>
      <c r="CK32" s="45"/>
      <c r="CL32" s="45"/>
    </row>
    <row r="33" spans="1:90" x14ac:dyDescent="0.4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4"/>
      <c r="N33" s="45"/>
      <c r="O33" s="45"/>
      <c r="P33" s="45"/>
      <c r="Q33" s="45"/>
      <c r="R33" s="45"/>
      <c r="S33" s="45"/>
      <c r="T33" s="45"/>
      <c r="U33" s="45"/>
      <c r="X33" s="44"/>
      <c r="Y33" s="44"/>
      <c r="Z33" s="23"/>
      <c r="AA33" s="23"/>
      <c r="AB33" s="45"/>
      <c r="AC33" s="45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U33" s="44"/>
      <c r="AV33" s="44"/>
      <c r="AW33" s="23"/>
      <c r="AX33" s="23"/>
      <c r="AY33" s="45"/>
      <c r="AZ33" s="45"/>
      <c r="BA33" s="44"/>
      <c r="BB33" s="44"/>
      <c r="BC33" s="44"/>
      <c r="BD33" s="44"/>
      <c r="BE33" s="44"/>
      <c r="BF33" s="44"/>
      <c r="BG33" s="44"/>
      <c r="BH33" s="45"/>
      <c r="BI33" s="45"/>
      <c r="BJ33" s="45"/>
      <c r="BK33" s="45"/>
      <c r="BL33" s="45"/>
      <c r="BM33" s="45"/>
      <c r="BN33" s="45"/>
      <c r="BO33" s="45"/>
      <c r="BR33" s="44"/>
      <c r="BS33" s="44"/>
      <c r="BT33" s="23"/>
      <c r="BU33" s="23"/>
      <c r="BV33" s="45"/>
      <c r="BW33" s="45"/>
      <c r="BX33" s="44"/>
      <c r="BY33" s="44"/>
      <c r="BZ33" s="44"/>
      <c r="CA33" s="44"/>
      <c r="CB33" s="44"/>
      <c r="CC33" s="44"/>
      <c r="CD33" s="44"/>
      <c r="CE33" s="45"/>
      <c r="CF33" s="45"/>
      <c r="CG33" s="45"/>
      <c r="CH33" s="45"/>
      <c r="CI33" s="45"/>
      <c r="CJ33" s="45"/>
      <c r="CK33" s="45"/>
      <c r="CL33" s="45"/>
    </row>
    <row r="34" spans="1:90" x14ac:dyDescent="0.2">
      <c r="A34" s="11" t="s">
        <v>57</v>
      </c>
      <c r="B34" s="59"/>
      <c r="C34" s="59" t="s">
        <v>257</v>
      </c>
      <c r="D34" s="59" t="s">
        <v>90</v>
      </c>
      <c r="E34" s="59"/>
      <c r="F34" s="60" t="s">
        <v>295</v>
      </c>
      <c r="G34" s="59" t="s">
        <v>257</v>
      </c>
      <c r="H34" s="59" t="s">
        <v>90</v>
      </c>
      <c r="I34" s="59"/>
      <c r="J34" s="59" t="s">
        <v>296</v>
      </c>
      <c r="K34" s="59" t="s">
        <v>257</v>
      </c>
      <c r="L34" s="59" t="s">
        <v>90</v>
      </c>
      <c r="M34" s="44"/>
      <c r="N34" s="45"/>
      <c r="O34" s="45"/>
      <c r="P34" s="45"/>
      <c r="Q34" s="45"/>
      <c r="R34" s="45"/>
      <c r="S34" s="45"/>
      <c r="T34" s="45"/>
      <c r="U34" s="45"/>
      <c r="X34" s="11" t="s">
        <v>57</v>
      </c>
      <c r="Y34" s="46"/>
      <c r="Z34" s="59" t="s">
        <v>257</v>
      </c>
      <c r="AA34" s="59" t="s">
        <v>90</v>
      </c>
      <c r="AB34" s="59"/>
      <c r="AC34" s="60" t="s">
        <v>295</v>
      </c>
      <c r="AD34" s="59" t="s">
        <v>257</v>
      </c>
      <c r="AE34" s="59" t="s">
        <v>90</v>
      </c>
      <c r="AF34" s="59"/>
      <c r="AG34" s="59" t="s">
        <v>296</v>
      </c>
      <c r="AH34" s="59" t="s">
        <v>257</v>
      </c>
      <c r="AI34" s="59" t="s">
        <v>90</v>
      </c>
      <c r="AJ34" s="44"/>
      <c r="AK34" s="45"/>
      <c r="AL34" s="45"/>
      <c r="AM34" s="45"/>
      <c r="AN34" s="45"/>
      <c r="AO34" s="45"/>
      <c r="AP34" s="45"/>
      <c r="AQ34" s="45"/>
      <c r="AR34" s="45"/>
      <c r="AU34" s="11" t="s">
        <v>57</v>
      </c>
      <c r="AV34" s="46"/>
      <c r="AW34" s="59" t="s">
        <v>257</v>
      </c>
      <c r="AX34" s="59" t="s">
        <v>90</v>
      </c>
      <c r="AY34" s="59"/>
      <c r="AZ34" s="60" t="s">
        <v>295</v>
      </c>
      <c r="BA34" s="59" t="s">
        <v>257</v>
      </c>
      <c r="BB34" s="59" t="s">
        <v>90</v>
      </c>
      <c r="BC34" s="59"/>
      <c r="BD34" s="59" t="s">
        <v>296</v>
      </c>
      <c r="BE34" s="59" t="s">
        <v>257</v>
      </c>
      <c r="BF34" s="59" t="s">
        <v>90</v>
      </c>
      <c r="BG34" s="44"/>
      <c r="BH34" s="45"/>
      <c r="BI34" s="45"/>
      <c r="BJ34" s="45"/>
      <c r="BK34" s="45"/>
      <c r="BL34" s="45"/>
      <c r="BM34" s="45"/>
      <c r="BN34" s="45"/>
      <c r="BO34" s="45"/>
      <c r="BR34" s="11" t="s">
        <v>57</v>
      </c>
      <c r="BS34" s="46"/>
      <c r="BT34" s="59" t="s">
        <v>257</v>
      </c>
      <c r="BU34" s="59" t="s">
        <v>90</v>
      </c>
      <c r="BV34" s="59"/>
      <c r="BW34" s="60" t="s">
        <v>295</v>
      </c>
      <c r="BX34" s="59" t="s">
        <v>257</v>
      </c>
      <c r="BY34" s="59" t="s">
        <v>90</v>
      </c>
      <c r="BZ34" s="59"/>
      <c r="CA34" s="59" t="s">
        <v>296</v>
      </c>
      <c r="CB34" s="59" t="s">
        <v>257</v>
      </c>
      <c r="CC34" s="59" t="s">
        <v>90</v>
      </c>
      <c r="CD34" s="44"/>
      <c r="CE34" s="45"/>
      <c r="CF34" s="45"/>
      <c r="CG34" s="45"/>
      <c r="CH34" s="45"/>
      <c r="CI34" s="45"/>
      <c r="CJ34" s="45"/>
      <c r="CK34" s="45"/>
      <c r="CL34" s="45"/>
    </row>
    <row r="35" spans="1:90" x14ac:dyDescent="0.4">
      <c r="A35" s="59"/>
      <c r="B35" s="60" t="s">
        <v>297</v>
      </c>
      <c r="C35" s="61">
        <v>29.705528259277344</v>
      </c>
      <c r="D35" s="61">
        <v>34.072639465332031</v>
      </c>
      <c r="E35" s="60"/>
      <c r="F35" s="60" t="s">
        <v>297</v>
      </c>
      <c r="G35" s="61">
        <v>26.419094085693359</v>
      </c>
      <c r="H35" s="61">
        <v>26.415092468261719</v>
      </c>
      <c r="I35" s="60"/>
      <c r="J35" s="60" t="s">
        <v>297</v>
      </c>
      <c r="K35" s="59">
        <f>POWER(2,(G35-C35))*100</f>
        <v>10.249076505207414</v>
      </c>
      <c r="L35" s="59">
        <f>POWER(2,(H35-D35))*100</f>
        <v>0.49527757052615562</v>
      </c>
      <c r="M35" s="44"/>
      <c r="N35" s="45"/>
      <c r="O35" s="45"/>
      <c r="P35" s="45"/>
      <c r="Q35" s="45"/>
      <c r="R35" s="45"/>
      <c r="S35" s="45"/>
      <c r="T35" s="45"/>
      <c r="U35" s="45"/>
      <c r="X35" s="59"/>
      <c r="Y35" s="60" t="s">
        <v>297</v>
      </c>
      <c r="Z35" s="61">
        <v>30.482149124145508</v>
      </c>
      <c r="AA35" s="61">
        <v>35.890121459960938</v>
      </c>
      <c r="AB35" s="60"/>
      <c r="AC35" s="60" t="s">
        <v>297</v>
      </c>
      <c r="AD35" s="61">
        <v>26.419094085693359</v>
      </c>
      <c r="AE35" s="61">
        <v>26.415092468261719</v>
      </c>
      <c r="AF35" s="60"/>
      <c r="AG35" s="60" t="s">
        <v>297</v>
      </c>
      <c r="AH35" s="59">
        <f>POWER(2,(AD35-Z35))*100</f>
        <v>5.9827183701691693</v>
      </c>
      <c r="AI35" s="59">
        <f>POWER(2,(AE35-AA35))*100</f>
        <v>0.14051803361236656</v>
      </c>
      <c r="AJ35" s="44"/>
      <c r="AK35" s="45"/>
      <c r="AL35" s="45"/>
      <c r="AM35" s="45"/>
      <c r="AN35" s="45"/>
      <c r="AO35" s="45"/>
      <c r="AP35" s="45"/>
      <c r="AQ35" s="45"/>
      <c r="AR35" s="45"/>
      <c r="AU35" s="59"/>
      <c r="AV35" s="60" t="s">
        <v>297</v>
      </c>
      <c r="AW35" s="61">
        <v>30.669357299804688</v>
      </c>
      <c r="AX35" s="61">
        <v>34.750198364257813</v>
      </c>
      <c r="AY35" s="60"/>
      <c r="AZ35" s="60" t="s">
        <v>297</v>
      </c>
      <c r="BA35" s="61">
        <v>26.419094085693359</v>
      </c>
      <c r="BB35" s="61">
        <v>26.415092468261719</v>
      </c>
      <c r="BC35" s="60"/>
      <c r="BD35" s="60" t="s">
        <v>297</v>
      </c>
      <c r="BE35" s="59">
        <f>POWER(2,(BA35-AW35))*100</f>
        <v>5.2546438185036157</v>
      </c>
      <c r="BF35" s="59">
        <f>POWER(2,(BB35-AX35))*100</f>
        <v>0.30965857312198564</v>
      </c>
      <c r="BG35" s="44"/>
      <c r="BH35" s="45"/>
      <c r="BI35" s="45"/>
      <c r="BJ35" s="45"/>
      <c r="BK35" s="45"/>
      <c r="BL35" s="45"/>
      <c r="BM35" s="45"/>
      <c r="BN35" s="45"/>
      <c r="BO35" s="45"/>
      <c r="BR35" s="59"/>
      <c r="BS35" s="60" t="s">
        <v>297</v>
      </c>
      <c r="BT35" s="61">
        <v>31.346933364868164</v>
      </c>
      <c r="BU35" s="61">
        <v>35.895133972167969</v>
      </c>
      <c r="BV35" s="60"/>
      <c r="BW35" s="60" t="s">
        <v>297</v>
      </c>
      <c r="BX35" s="61">
        <v>26.419094085693359</v>
      </c>
      <c r="BY35" s="61">
        <v>26.415092468261719</v>
      </c>
      <c r="BZ35" s="60"/>
      <c r="CA35" s="60" t="s">
        <v>297</v>
      </c>
      <c r="CB35" s="59">
        <f>POWER(2,(BX35-BT35))*100</f>
        <v>3.2852813113213206</v>
      </c>
      <c r="CC35" s="59">
        <f>POWER(2,(BY35-BU35))*100</f>
        <v>0.14003066368477279</v>
      </c>
      <c r="CD35" s="44"/>
      <c r="CE35" s="45"/>
      <c r="CF35" s="45"/>
      <c r="CG35" s="45"/>
      <c r="CH35" s="45"/>
      <c r="CI35" s="45"/>
      <c r="CJ35" s="45"/>
      <c r="CK35" s="45"/>
      <c r="CL35" s="45"/>
    </row>
    <row r="36" spans="1:90" x14ac:dyDescent="0.4">
      <c r="A36" s="59"/>
      <c r="B36" s="60" t="s">
        <v>298</v>
      </c>
      <c r="C36" s="61">
        <v>28.702985763549805</v>
      </c>
      <c r="D36" s="61">
        <v>28.55647087097168</v>
      </c>
      <c r="E36" s="60"/>
      <c r="F36" s="60" t="s">
        <v>298</v>
      </c>
      <c r="G36" s="61">
        <v>25.480672836303711</v>
      </c>
      <c r="H36" s="61">
        <v>25.361928939819336</v>
      </c>
      <c r="I36" s="60"/>
      <c r="J36" s="60" t="s">
        <v>298</v>
      </c>
      <c r="K36" s="59">
        <f>POWER(2,(G36-C36))*100</f>
        <v>10.714876099528867</v>
      </c>
      <c r="L36" s="59">
        <f>POWER(2,(H36-D36))*100</f>
        <v>10.923128841563607</v>
      </c>
      <c r="M36" s="44"/>
      <c r="N36" s="45"/>
      <c r="O36" s="45"/>
      <c r="P36" s="45"/>
      <c r="Q36" s="45"/>
      <c r="R36" s="45"/>
      <c r="S36" s="45"/>
      <c r="T36" s="45"/>
      <c r="U36" s="45"/>
      <c r="X36" s="59"/>
      <c r="Y36" s="60" t="s">
        <v>298</v>
      </c>
      <c r="Z36" s="61">
        <v>30.777633666992188</v>
      </c>
      <c r="AA36" s="61">
        <v>33.239036560058594</v>
      </c>
      <c r="AB36" s="60"/>
      <c r="AC36" s="60" t="s">
        <v>298</v>
      </c>
      <c r="AD36" s="61">
        <v>25.480672836303711</v>
      </c>
      <c r="AE36" s="61">
        <v>25.361928939819336</v>
      </c>
      <c r="AF36" s="60"/>
      <c r="AG36" s="60" t="s">
        <v>298</v>
      </c>
      <c r="AH36" s="59">
        <f>POWER(2,(AD36-Z36))*100</f>
        <v>2.5436415125235752</v>
      </c>
      <c r="AI36" s="59">
        <f>POWER(2,(AE36-AA36))*100</f>
        <v>0.42535772766405966</v>
      </c>
      <c r="AJ36" s="44"/>
      <c r="AK36" s="45"/>
      <c r="AL36" s="45"/>
      <c r="AM36" s="45"/>
      <c r="AN36" s="45"/>
      <c r="AO36" s="45"/>
      <c r="AP36" s="45"/>
      <c r="AQ36" s="45"/>
      <c r="AR36" s="45"/>
      <c r="AU36" s="59"/>
      <c r="AV36" s="60" t="s">
        <v>298</v>
      </c>
      <c r="AW36" s="61">
        <v>29.737468719482422</v>
      </c>
      <c r="AX36" s="61">
        <v>29.793916702270508</v>
      </c>
      <c r="AY36" s="60"/>
      <c r="AZ36" s="60" t="s">
        <v>298</v>
      </c>
      <c r="BA36" s="61">
        <v>25.480672836303711</v>
      </c>
      <c r="BB36" s="61">
        <v>25.361928939819336</v>
      </c>
      <c r="BC36" s="60"/>
      <c r="BD36" s="60" t="s">
        <v>298</v>
      </c>
      <c r="BE36" s="59">
        <f>POWER(2,(BA36-AW36))*100</f>
        <v>5.2309040484122145</v>
      </c>
      <c r="BF36" s="59">
        <f>POWER(2,(BB36-AX36))*100</f>
        <v>4.6327487023988718</v>
      </c>
      <c r="BG36" s="44"/>
      <c r="BH36" s="45"/>
      <c r="BI36" s="45"/>
      <c r="BJ36" s="45"/>
      <c r="BK36" s="45"/>
      <c r="BL36" s="45"/>
      <c r="BM36" s="45"/>
      <c r="BN36" s="45"/>
      <c r="BO36" s="45"/>
      <c r="BR36" s="59"/>
      <c r="BS36" s="60" t="s">
        <v>298</v>
      </c>
      <c r="BT36" s="61">
        <v>28.822349548339844</v>
      </c>
      <c r="BU36" s="61">
        <v>29.325382232666016</v>
      </c>
      <c r="BV36" s="60"/>
      <c r="BW36" s="60" t="s">
        <v>298</v>
      </c>
      <c r="BX36" s="61">
        <v>25.480672836303711</v>
      </c>
      <c r="BY36" s="61">
        <v>25.361928939819336</v>
      </c>
      <c r="BZ36" s="60"/>
      <c r="CA36" s="60" t="s">
        <v>298</v>
      </c>
      <c r="CB36" s="59">
        <f>POWER(2,(BX36-BT36))*100</f>
        <v>9.8640456589378083</v>
      </c>
      <c r="CC36" s="59">
        <f>POWER(2,(BY36-BU36))*100</f>
        <v>6.410348968859152</v>
      </c>
      <c r="CD36" s="44"/>
      <c r="CE36" s="45"/>
      <c r="CF36" s="45"/>
      <c r="CG36" s="45"/>
      <c r="CH36" s="45"/>
      <c r="CI36" s="45"/>
      <c r="CJ36" s="45"/>
      <c r="CK36" s="45"/>
      <c r="CL36" s="45"/>
    </row>
    <row r="37" spans="1:90" x14ac:dyDescent="0.2">
      <c r="A37" s="59"/>
      <c r="B37" s="59" t="s">
        <v>230</v>
      </c>
      <c r="C37" s="59">
        <f>AVERAGE(G35:G36)</f>
        <v>25.949883460998535</v>
      </c>
      <c r="D37" s="59">
        <f>AVERAGE(H35:H36)</f>
        <v>25.888510704040527</v>
      </c>
      <c r="E37" s="60"/>
      <c r="F37" s="59" t="s">
        <v>230</v>
      </c>
      <c r="G37" s="59">
        <f>AVERAGE(G35:G36)</f>
        <v>25.949883460998535</v>
      </c>
      <c r="H37" s="59">
        <f t="shared" ref="H37" si="56">AVERAGE(H35:H36)</f>
        <v>25.888510704040527</v>
      </c>
      <c r="I37" s="59"/>
      <c r="J37" s="59" t="s">
        <v>230</v>
      </c>
      <c r="K37" s="59">
        <f>AVERAGE(K35:K36)</f>
        <v>10.481976302368141</v>
      </c>
      <c r="L37" s="59">
        <f>AVERAGE(L35:L36)</f>
        <v>5.7092032060448812</v>
      </c>
      <c r="M37" s="44"/>
      <c r="N37" s="45"/>
      <c r="O37" s="45"/>
      <c r="P37" s="45"/>
      <c r="Q37" s="45"/>
      <c r="R37" s="45"/>
      <c r="S37" s="45"/>
      <c r="T37" s="45"/>
      <c r="U37" s="45"/>
      <c r="X37" s="59"/>
      <c r="Y37" s="59" t="s">
        <v>230</v>
      </c>
      <c r="Z37" s="59">
        <f>AVERAGE(Z35:Z36)</f>
        <v>30.629891395568848</v>
      </c>
      <c r="AA37" s="59">
        <f>AVERAGE(AA35:AA36)</f>
        <v>34.564579010009766</v>
      </c>
      <c r="AB37" s="60"/>
      <c r="AC37" s="59" t="s">
        <v>230</v>
      </c>
      <c r="AD37" s="59">
        <f>AVERAGE(AD35:AD36)</f>
        <v>25.949883460998535</v>
      </c>
      <c r="AE37" s="59">
        <f t="shared" ref="AE37" si="57">AVERAGE(AE35:AE36)</f>
        <v>25.888510704040527</v>
      </c>
      <c r="AF37" s="59"/>
      <c r="AG37" s="59" t="s">
        <v>230</v>
      </c>
      <c r="AH37" s="59">
        <f>AVERAGE(AH35:AH36)</f>
        <v>4.2631799413463725</v>
      </c>
      <c r="AI37" s="59">
        <f>AVERAGE(AI35:AI36)</f>
        <v>0.28293788063821312</v>
      </c>
      <c r="AJ37" s="44"/>
      <c r="AK37" s="45"/>
      <c r="AL37" s="45"/>
      <c r="AM37" s="45"/>
      <c r="AN37" s="45"/>
      <c r="AO37" s="45"/>
      <c r="AP37" s="45"/>
      <c r="AQ37" s="45"/>
      <c r="AR37" s="45"/>
      <c r="AU37" s="59"/>
      <c r="AV37" s="59" t="s">
        <v>230</v>
      </c>
      <c r="AW37" s="59">
        <f>AVERAGE(AW35:AW36)</f>
        <v>30.203413009643555</v>
      </c>
      <c r="AX37" s="59">
        <f>AVERAGE(AX35:AX36)</f>
        <v>32.27205753326416</v>
      </c>
      <c r="AY37" s="60"/>
      <c r="AZ37" s="59" t="s">
        <v>230</v>
      </c>
      <c r="BA37" s="59">
        <f>AVERAGE(BA35:BA36)</f>
        <v>25.949883460998535</v>
      </c>
      <c r="BB37" s="59">
        <f t="shared" ref="BB37" si="58">AVERAGE(BB35:BB36)</f>
        <v>25.888510704040527</v>
      </c>
      <c r="BC37" s="59"/>
      <c r="BD37" s="59" t="s">
        <v>230</v>
      </c>
      <c r="BE37" s="59">
        <f>AVERAGE(BE35:BE36)</f>
        <v>5.2427739334579151</v>
      </c>
      <c r="BF37" s="59">
        <f>AVERAGE(BF35:BF36)</f>
        <v>2.4712036377604285</v>
      </c>
      <c r="BG37" s="44"/>
      <c r="BH37" s="45"/>
      <c r="BI37" s="45"/>
      <c r="BJ37" s="45"/>
      <c r="BK37" s="45"/>
      <c r="BL37" s="45"/>
      <c r="BM37" s="45"/>
      <c r="BN37" s="45"/>
      <c r="BO37" s="45"/>
      <c r="BR37" s="59"/>
      <c r="BS37" s="59" t="s">
        <v>230</v>
      </c>
      <c r="BT37" s="59">
        <f>AVERAGE(BT35:BT36)</f>
        <v>30.084641456604004</v>
      </c>
      <c r="BU37" s="59">
        <f>AVERAGE(BU35:BU36)</f>
        <v>32.610258102416992</v>
      </c>
      <c r="BV37" s="60"/>
      <c r="BW37" s="59" t="s">
        <v>230</v>
      </c>
      <c r="BX37" s="59">
        <f>AVERAGE(BX35:BX36)</f>
        <v>25.949883460998535</v>
      </c>
      <c r="BY37" s="59">
        <f t="shared" ref="BY37" si="59">AVERAGE(BY35:BY36)</f>
        <v>25.888510704040527</v>
      </c>
      <c r="BZ37" s="59"/>
      <c r="CA37" s="59" t="s">
        <v>230</v>
      </c>
      <c r="CB37" s="59">
        <f>AVERAGE(CB35:CB36)</f>
        <v>6.5746634851295642</v>
      </c>
      <c r="CC37" s="59">
        <f>AVERAGE(CC35:CC36)</f>
        <v>3.2751898162719622</v>
      </c>
      <c r="CD37" s="44"/>
      <c r="CE37" s="45"/>
      <c r="CF37" s="45"/>
      <c r="CG37" s="45"/>
      <c r="CH37" s="45"/>
      <c r="CI37" s="45"/>
      <c r="CJ37" s="45"/>
      <c r="CK37" s="45"/>
      <c r="CL37" s="45"/>
    </row>
    <row r="38" spans="1:90" x14ac:dyDescent="0.2">
      <c r="A38" s="59"/>
      <c r="B38" s="59" t="s">
        <v>40</v>
      </c>
      <c r="C38" s="59">
        <f>STDEVP(G35:G36)</f>
        <v>0.46921062469482422</v>
      </c>
      <c r="D38" s="59">
        <f>STDEVP(H35:H36)</f>
        <v>0.52658176422119141</v>
      </c>
      <c r="E38" s="60"/>
      <c r="F38" s="59" t="s">
        <v>40</v>
      </c>
      <c r="G38" s="59">
        <f>STDEVP(G35:G36)</f>
        <v>0.46921062469482422</v>
      </c>
      <c r="H38" s="59">
        <f>STDEVP(H35:H36)</f>
        <v>0.52658176422119141</v>
      </c>
      <c r="I38" s="59"/>
      <c r="J38" s="59" t="s">
        <v>40</v>
      </c>
      <c r="K38" s="59">
        <f>STDEVP(K35:K36)</f>
        <v>0.23289979716072651</v>
      </c>
      <c r="L38" s="59">
        <f>STDEVP(L35:L36)</f>
        <v>5.2139256355187253</v>
      </c>
      <c r="M38" s="44"/>
      <c r="N38" s="45"/>
      <c r="O38" s="45"/>
      <c r="P38" s="45"/>
      <c r="Q38" s="45"/>
      <c r="R38" s="45"/>
      <c r="S38" s="45"/>
      <c r="T38" s="45"/>
      <c r="U38" s="45"/>
      <c r="X38" s="59"/>
      <c r="Y38" s="59" t="s">
        <v>40</v>
      </c>
      <c r="Z38" s="59">
        <f>STDEVP(Z35:Z36)</f>
        <v>0.14774227142333984</v>
      </c>
      <c r="AA38" s="59">
        <f>STDEVP(AA35:AA36)</f>
        <v>1.3255424499511719</v>
      </c>
      <c r="AB38" s="60"/>
      <c r="AC38" s="59" t="s">
        <v>40</v>
      </c>
      <c r="AD38" s="59">
        <f>STDEVP(AD35:AD36)</f>
        <v>0.46921062469482422</v>
      </c>
      <c r="AE38" s="59">
        <f>STDEVP(AE35:AE36)</f>
        <v>0.52658176422119141</v>
      </c>
      <c r="AF38" s="59"/>
      <c r="AG38" s="59" t="s">
        <v>40</v>
      </c>
      <c r="AH38" s="59">
        <f>STDEVP(AH35:AH36)</f>
        <v>1.7195384288227962</v>
      </c>
      <c r="AI38" s="59">
        <f>STDEVP(AI35:AI36)</f>
        <v>0.14241984702584651</v>
      </c>
      <c r="AJ38" s="44"/>
      <c r="AK38" s="45"/>
      <c r="AL38" s="45"/>
      <c r="AM38" s="45"/>
      <c r="AN38" s="45"/>
      <c r="AO38" s="45"/>
      <c r="AP38" s="45"/>
      <c r="AQ38" s="45"/>
      <c r="AR38" s="45"/>
      <c r="AU38" s="59"/>
      <c r="AV38" s="59" t="s">
        <v>40</v>
      </c>
      <c r="AW38" s="59">
        <f>STDEVP(AW35:AW36)</f>
        <v>0.46594429016113281</v>
      </c>
      <c r="AX38" s="59">
        <f>STDEVP(AX35:AX36)</f>
        <v>2.4781408309936523</v>
      </c>
      <c r="AY38" s="60"/>
      <c r="AZ38" s="59" t="s">
        <v>40</v>
      </c>
      <c r="BA38" s="59">
        <f>STDEVP(BA35:BA36)</f>
        <v>0.46921062469482422</v>
      </c>
      <c r="BB38" s="59">
        <f>STDEVP(BB35:BB36)</f>
        <v>0.52658176422119141</v>
      </c>
      <c r="BC38" s="59"/>
      <c r="BD38" s="59" t="s">
        <v>40</v>
      </c>
      <c r="BE38" s="59">
        <f>STDEVP(BE35:BE36)</f>
        <v>1.1869885045700634E-2</v>
      </c>
      <c r="BF38" s="59">
        <f>STDEVP(BF35:BF36)</f>
        <v>2.1615450646384433</v>
      </c>
      <c r="BG38" s="44"/>
      <c r="BH38" s="45"/>
      <c r="BI38" s="45"/>
      <c r="BJ38" s="45"/>
      <c r="BK38" s="45"/>
      <c r="BL38" s="45"/>
      <c r="BM38" s="45"/>
      <c r="BN38" s="45"/>
      <c r="BO38" s="45"/>
      <c r="BR38" s="59"/>
      <c r="BS38" s="59" t="s">
        <v>40</v>
      </c>
      <c r="BT38" s="59">
        <f>STDEVP(BT35:BT36)</f>
        <v>1.2622919082641602</v>
      </c>
      <c r="BU38" s="59">
        <f>STDEVP(BU35:BU36)</f>
        <v>3.2848758697509766</v>
      </c>
      <c r="BV38" s="60"/>
      <c r="BW38" s="59" t="s">
        <v>40</v>
      </c>
      <c r="BX38" s="59">
        <f>STDEVP(BX35:BX36)</f>
        <v>0.46921062469482422</v>
      </c>
      <c r="BY38" s="59">
        <f>STDEVP(BY35:BY36)</f>
        <v>0.52658176422119141</v>
      </c>
      <c r="BZ38" s="59"/>
      <c r="CA38" s="59" t="s">
        <v>40</v>
      </c>
      <c r="CB38" s="59">
        <f>STDEVP(CB35:CB36)</f>
        <v>3.2893821738082445</v>
      </c>
      <c r="CC38" s="59">
        <f>STDEVP(CC35:CC36)</f>
        <v>3.1351591525871898</v>
      </c>
      <c r="CD38" s="44"/>
      <c r="CE38" s="45"/>
      <c r="CF38" s="45"/>
      <c r="CG38" s="45"/>
      <c r="CH38" s="45"/>
      <c r="CI38" s="45"/>
      <c r="CJ38" s="45"/>
      <c r="CK38" s="45"/>
      <c r="CL38" s="45"/>
    </row>
    <row r="39" spans="1:90" x14ac:dyDescent="0.2">
      <c r="A39" s="59"/>
      <c r="B39" s="59" t="s">
        <v>41</v>
      </c>
      <c r="C39" s="59">
        <f>C38/SQRT(4)</f>
        <v>0.23460531234741211</v>
      </c>
      <c r="D39" s="59">
        <f t="shared" ref="D39" si="60">D38/SQRT(4)</f>
        <v>0.2632908821105957</v>
      </c>
      <c r="E39" s="60"/>
      <c r="F39" s="59" t="s">
        <v>41</v>
      </c>
      <c r="G39" s="59">
        <f>G38/SQRT(4)</f>
        <v>0.23460531234741211</v>
      </c>
      <c r="H39" s="59">
        <f t="shared" ref="H39" si="61">H38/SQRT(4)</f>
        <v>0.2632908821105957</v>
      </c>
      <c r="I39" s="59"/>
      <c r="J39" s="59" t="s">
        <v>41</v>
      </c>
      <c r="K39" s="59">
        <f>K38/SQRT(4)</f>
        <v>0.11644989858036325</v>
      </c>
      <c r="L39" s="59">
        <f t="shared" ref="L39" si="62">L38/SQRT(4)</f>
        <v>2.6069628177593627</v>
      </c>
      <c r="M39" s="44"/>
      <c r="N39" s="45"/>
      <c r="O39" s="45"/>
      <c r="P39" s="45"/>
      <c r="Q39" s="45"/>
      <c r="R39" s="45"/>
      <c r="S39" s="45"/>
      <c r="T39" s="45"/>
      <c r="U39" s="45"/>
      <c r="X39" s="59"/>
      <c r="Y39" s="59" t="s">
        <v>41</v>
      </c>
      <c r="Z39" s="59">
        <f>Z38/SQRT(4)</f>
        <v>7.3871135711669922E-2</v>
      </c>
      <c r="AA39" s="59">
        <f t="shared" ref="AA39" si="63">AA38/SQRT(4)</f>
        <v>0.66277122497558594</v>
      </c>
      <c r="AB39" s="60"/>
      <c r="AC39" s="59" t="s">
        <v>41</v>
      </c>
      <c r="AD39" s="59">
        <f>AD38/SQRT(4)</f>
        <v>0.23460531234741211</v>
      </c>
      <c r="AE39" s="59">
        <f t="shared" ref="AE39" si="64">AE38/SQRT(4)</f>
        <v>0.2632908821105957</v>
      </c>
      <c r="AF39" s="59"/>
      <c r="AG39" s="59" t="s">
        <v>41</v>
      </c>
      <c r="AH39" s="59">
        <f>AH38/SQRT(4)</f>
        <v>0.85976921441139809</v>
      </c>
      <c r="AI39" s="59">
        <f t="shared" ref="AI39" si="65">AI38/SQRT(4)</f>
        <v>7.1209923512923254E-2</v>
      </c>
      <c r="AJ39" s="44"/>
      <c r="AK39" s="45"/>
      <c r="AL39" s="45"/>
      <c r="AM39" s="45"/>
      <c r="AN39" s="45"/>
      <c r="AO39" s="45"/>
      <c r="AP39" s="45"/>
      <c r="AQ39" s="45"/>
      <c r="AR39" s="45"/>
      <c r="AU39" s="59"/>
      <c r="AV39" s="59" t="s">
        <v>41</v>
      </c>
      <c r="AW39" s="59">
        <f>AW38/SQRT(4)</f>
        <v>0.23297214508056641</v>
      </c>
      <c r="AX39" s="59">
        <f t="shared" ref="AX39" si="66">AX38/SQRT(4)</f>
        <v>1.2390704154968262</v>
      </c>
      <c r="AY39" s="60"/>
      <c r="AZ39" s="59" t="s">
        <v>41</v>
      </c>
      <c r="BA39" s="59">
        <f>BA38/SQRT(4)</f>
        <v>0.23460531234741211</v>
      </c>
      <c r="BB39" s="59">
        <f t="shared" ref="BB39" si="67">BB38/SQRT(4)</f>
        <v>0.2632908821105957</v>
      </c>
      <c r="BC39" s="59"/>
      <c r="BD39" s="59" t="s">
        <v>41</v>
      </c>
      <c r="BE39" s="59">
        <f>BE38/SQRT(4)</f>
        <v>5.9349425228503172E-3</v>
      </c>
      <c r="BF39" s="59">
        <f t="shared" ref="BF39" si="68">BF38/SQRT(4)</f>
        <v>1.0807725323192217</v>
      </c>
      <c r="BG39" s="44"/>
      <c r="BH39" s="45"/>
      <c r="BI39" s="45"/>
      <c r="BJ39" s="45"/>
      <c r="BK39" s="45"/>
      <c r="BL39" s="45"/>
      <c r="BM39" s="45"/>
      <c r="BN39" s="45"/>
      <c r="BO39" s="45"/>
      <c r="BR39" s="59"/>
      <c r="BS39" s="59" t="s">
        <v>41</v>
      </c>
      <c r="BT39" s="59">
        <f>BT38/SQRT(4)</f>
        <v>0.63114595413208008</v>
      </c>
      <c r="BU39" s="59">
        <f t="shared" ref="BU39" si="69">BU38/SQRT(4)</f>
        <v>1.6424379348754883</v>
      </c>
      <c r="BV39" s="60"/>
      <c r="BW39" s="59" t="s">
        <v>41</v>
      </c>
      <c r="BX39" s="59">
        <f>BX38/SQRT(4)</f>
        <v>0.23460531234741211</v>
      </c>
      <c r="BY39" s="59">
        <f t="shared" ref="BY39" si="70">BY38/SQRT(4)</f>
        <v>0.2632908821105957</v>
      </c>
      <c r="BZ39" s="59"/>
      <c r="CA39" s="59" t="s">
        <v>41</v>
      </c>
      <c r="CB39" s="59">
        <f>CB38/SQRT(4)</f>
        <v>1.6446910869041222</v>
      </c>
      <c r="CC39" s="59">
        <f t="shared" ref="CC39" si="71">CC38/SQRT(4)</f>
        <v>1.5675795762935949</v>
      </c>
      <c r="CD39" s="44"/>
      <c r="CE39" s="45"/>
      <c r="CF39" s="45"/>
      <c r="CG39" s="45"/>
      <c r="CH39" s="45"/>
      <c r="CI39" s="45"/>
      <c r="CJ39" s="45"/>
      <c r="CK39" s="45"/>
      <c r="CL39" s="45"/>
    </row>
    <row r="40" spans="1:90" x14ac:dyDescent="0.4">
      <c r="A40" s="9"/>
      <c r="B40" s="61"/>
      <c r="C40" s="61"/>
      <c r="D40" s="46"/>
      <c r="E40" s="61"/>
      <c r="F40" s="46"/>
      <c r="G40" s="9"/>
      <c r="H40" s="9"/>
      <c r="I40" s="9"/>
      <c r="J40" s="9"/>
      <c r="K40" s="9"/>
      <c r="L40" s="9"/>
      <c r="M40" s="9"/>
      <c r="N40" s="45"/>
      <c r="O40" s="45"/>
      <c r="P40" s="45"/>
      <c r="Q40" s="45"/>
      <c r="R40" s="45"/>
      <c r="S40" s="45"/>
      <c r="T40" s="45"/>
      <c r="U40" s="45"/>
      <c r="X40" s="9"/>
      <c r="Y40" s="9"/>
      <c r="Z40" s="9"/>
      <c r="AA40" s="9"/>
      <c r="AB40" s="46"/>
      <c r="AC40" s="46"/>
      <c r="AD40" s="9"/>
      <c r="AE40" s="9"/>
      <c r="AF40" s="9"/>
      <c r="AG40" s="9"/>
      <c r="AH40" s="9"/>
      <c r="AI40" s="9"/>
      <c r="AJ40" s="9"/>
      <c r="AK40" s="45"/>
      <c r="AL40" s="45"/>
      <c r="AM40" s="45"/>
      <c r="AN40" s="45"/>
      <c r="AO40" s="45"/>
      <c r="AP40" s="45"/>
      <c r="AQ40" s="45"/>
      <c r="AR40" s="45"/>
      <c r="AU40" s="9"/>
      <c r="AV40" s="9"/>
      <c r="AW40" s="61"/>
      <c r="AX40" s="61"/>
      <c r="AY40" s="46"/>
      <c r="AZ40" s="46"/>
      <c r="BA40" s="9"/>
      <c r="BB40" s="9"/>
      <c r="BC40" s="9"/>
      <c r="BD40" s="9"/>
      <c r="BE40" s="9"/>
      <c r="BF40" s="9"/>
      <c r="BG40" s="9"/>
      <c r="BH40" s="45"/>
      <c r="BI40" s="45"/>
      <c r="BJ40" s="45"/>
      <c r="BK40" s="45"/>
      <c r="BL40" s="45"/>
      <c r="BM40" s="45"/>
      <c r="BN40" s="45"/>
      <c r="BO40" s="45"/>
      <c r="BR40" s="9"/>
      <c r="BS40" s="9"/>
      <c r="BT40" s="61"/>
      <c r="BU40" s="61"/>
      <c r="BV40" s="46"/>
      <c r="BW40" s="46"/>
      <c r="BX40" s="9"/>
      <c r="BY40" s="9"/>
      <c r="BZ40" s="9"/>
      <c r="CA40" s="9"/>
      <c r="CB40" s="9"/>
      <c r="CC40" s="9"/>
      <c r="CD40" s="9"/>
      <c r="CE40" s="45"/>
      <c r="CF40" s="45"/>
      <c r="CG40" s="45"/>
      <c r="CH40" s="45"/>
      <c r="CI40" s="45"/>
      <c r="CJ40" s="45"/>
      <c r="CK40" s="45"/>
      <c r="CL40" s="45"/>
    </row>
    <row r="41" spans="1:90" x14ac:dyDescent="0.4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9"/>
      <c r="N41" s="45"/>
      <c r="O41" s="45"/>
      <c r="P41" s="45"/>
      <c r="Q41" s="45"/>
      <c r="R41" s="45"/>
      <c r="S41" s="45"/>
      <c r="T41" s="45"/>
      <c r="U41" s="45"/>
      <c r="X41" s="9"/>
      <c r="Y41" s="9"/>
      <c r="Z41" s="61"/>
      <c r="AA41" s="61"/>
      <c r="AB41" s="46"/>
      <c r="AC41" s="46"/>
      <c r="AD41" s="46"/>
      <c r="AE41" s="46"/>
      <c r="AF41" s="9"/>
      <c r="AG41" s="9"/>
      <c r="AH41" s="9"/>
      <c r="AI41" s="9"/>
      <c r="AJ41" s="9"/>
      <c r="AK41" s="45"/>
      <c r="AL41" s="45"/>
      <c r="AM41" s="45"/>
      <c r="AN41" s="45"/>
      <c r="AO41" s="45"/>
      <c r="AP41" s="45"/>
      <c r="AQ41" s="45"/>
      <c r="AR41" s="45"/>
      <c r="AU41" s="9"/>
      <c r="AV41" s="9"/>
      <c r="AW41" s="61"/>
      <c r="AX41" s="61"/>
      <c r="AY41" s="46"/>
      <c r="AZ41" s="46"/>
      <c r="BA41" s="46"/>
      <c r="BB41" s="46"/>
      <c r="BC41" s="9"/>
      <c r="BD41" s="9"/>
      <c r="BE41" s="9"/>
      <c r="BF41" s="9"/>
      <c r="BG41" s="9"/>
      <c r="BH41" s="45"/>
      <c r="BI41" s="45"/>
      <c r="BJ41" s="45"/>
      <c r="BK41" s="45"/>
      <c r="BL41" s="45"/>
      <c r="BM41" s="45"/>
      <c r="BN41" s="45"/>
      <c r="BO41" s="45"/>
      <c r="BR41" s="9"/>
      <c r="BS41" s="9"/>
      <c r="BT41" s="61"/>
      <c r="BU41" s="61"/>
      <c r="BV41" s="46"/>
      <c r="BW41" s="46"/>
      <c r="BX41" s="46"/>
      <c r="BY41" s="46"/>
      <c r="BZ41" s="9"/>
      <c r="CA41" s="9"/>
      <c r="CB41" s="9"/>
      <c r="CC41" s="9"/>
      <c r="CD41" s="9"/>
      <c r="CE41" s="45"/>
      <c r="CF41" s="45"/>
      <c r="CG41" s="45"/>
      <c r="CH41" s="45"/>
      <c r="CI41" s="45"/>
      <c r="CJ41" s="45"/>
      <c r="CK41" s="45"/>
      <c r="CL41" s="45"/>
    </row>
    <row r="42" spans="1:90" x14ac:dyDescent="0.2">
      <c r="A42" s="11" t="s">
        <v>58</v>
      </c>
      <c r="B42" s="59"/>
      <c r="C42" s="59" t="s">
        <v>257</v>
      </c>
      <c r="D42" s="59" t="s">
        <v>90</v>
      </c>
      <c r="E42" s="59"/>
      <c r="F42" s="60" t="s">
        <v>295</v>
      </c>
      <c r="G42" s="59" t="s">
        <v>257</v>
      </c>
      <c r="H42" s="59" t="s">
        <v>90</v>
      </c>
      <c r="I42" s="59"/>
      <c r="J42" s="59" t="s">
        <v>296</v>
      </c>
      <c r="K42" s="59" t="s">
        <v>257</v>
      </c>
      <c r="L42" s="59" t="s">
        <v>90</v>
      </c>
      <c r="M42" s="9"/>
      <c r="N42" s="45"/>
      <c r="O42" s="45"/>
      <c r="P42" s="45"/>
      <c r="Q42" s="45"/>
      <c r="R42" s="45"/>
      <c r="S42" s="45"/>
      <c r="T42" s="45"/>
      <c r="U42" s="45"/>
      <c r="X42" s="11" t="s">
        <v>58</v>
      </c>
      <c r="Y42" s="46"/>
      <c r="Z42" s="59" t="s">
        <v>257</v>
      </c>
      <c r="AA42" s="59" t="s">
        <v>90</v>
      </c>
      <c r="AB42" s="59"/>
      <c r="AC42" s="60" t="s">
        <v>295</v>
      </c>
      <c r="AD42" s="59" t="s">
        <v>257</v>
      </c>
      <c r="AE42" s="59" t="s">
        <v>90</v>
      </c>
      <c r="AF42" s="59"/>
      <c r="AG42" s="59" t="s">
        <v>296</v>
      </c>
      <c r="AH42" s="59" t="s">
        <v>257</v>
      </c>
      <c r="AI42" s="59" t="s">
        <v>90</v>
      </c>
      <c r="AJ42" s="9"/>
      <c r="AK42" s="45"/>
      <c r="AL42" s="45"/>
      <c r="AM42" s="45"/>
      <c r="AN42" s="45"/>
      <c r="AO42" s="45"/>
      <c r="AP42" s="45"/>
      <c r="AQ42" s="45"/>
      <c r="AR42" s="45"/>
      <c r="AU42" s="11" t="s">
        <v>58</v>
      </c>
      <c r="AV42" s="46"/>
      <c r="AW42" s="59" t="s">
        <v>257</v>
      </c>
      <c r="AX42" s="59" t="s">
        <v>90</v>
      </c>
      <c r="AY42" s="59"/>
      <c r="AZ42" s="60" t="s">
        <v>295</v>
      </c>
      <c r="BA42" s="59" t="s">
        <v>257</v>
      </c>
      <c r="BB42" s="59" t="s">
        <v>90</v>
      </c>
      <c r="BC42" s="59"/>
      <c r="BD42" s="59" t="s">
        <v>296</v>
      </c>
      <c r="BE42" s="59" t="s">
        <v>257</v>
      </c>
      <c r="BF42" s="59" t="s">
        <v>90</v>
      </c>
      <c r="BG42" s="9"/>
      <c r="BH42" s="45"/>
      <c r="BI42" s="45"/>
      <c r="BJ42" s="45"/>
      <c r="BK42" s="45"/>
      <c r="BL42" s="45"/>
      <c r="BM42" s="45"/>
      <c r="BN42" s="45"/>
      <c r="BO42" s="45"/>
      <c r="BR42" s="11" t="s">
        <v>58</v>
      </c>
      <c r="BS42" s="46"/>
      <c r="BT42" s="59" t="s">
        <v>257</v>
      </c>
      <c r="BU42" s="59" t="s">
        <v>90</v>
      </c>
      <c r="BV42" s="59"/>
      <c r="BW42" s="60" t="s">
        <v>295</v>
      </c>
      <c r="BX42" s="59" t="s">
        <v>257</v>
      </c>
      <c r="BY42" s="59" t="s">
        <v>90</v>
      </c>
      <c r="BZ42" s="59"/>
      <c r="CA42" s="59" t="s">
        <v>296</v>
      </c>
      <c r="CB42" s="59" t="s">
        <v>257</v>
      </c>
      <c r="CC42" s="59" t="s">
        <v>90</v>
      </c>
      <c r="CD42" s="9"/>
      <c r="CE42" s="45"/>
      <c r="CF42" s="45"/>
      <c r="CG42" s="45"/>
      <c r="CH42" s="45"/>
      <c r="CI42" s="45"/>
      <c r="CJ42" s="45"/>
      <c r="CK42" s="45"/>
      <c r="CL42" s="45"/>
    </row>
    <row r="43" spans="1:90" x14ac:dyDescent="0.4">
      <c r="A43" s="59"/>
      <c r="B43" s="60" t="s">
        <v>297</v>
      </c>
      <c r="C43" s="61">
        <v>29.607593536376953</v>
      </c>
      <c r="D43" s="61">
        <v>28.852115631103516</v>
      </c>
      <c r="E43" s="60"/>
      <c r="F43" s="60" t="s">
        <v>297</v>
      </c>
      <c r="G43" s="61">
        <v>25.884082794189453</v>
      </c>
      <c r="H43" s="61">
        <v>25.895458221435547</v>
      </c>
      <c r="I43" s="60"/>
      <c r="J43" s="60" t="s">
        <v>297</v>
      </c>
      <c r="K43" s="59">
        <f>POWER(2,(G43-C43))*100</f>
        <v>7.5702736287027035</v>
      </c>
      <c r="L43" s="59">
        <f>POWER(2,(H43-D43))*100</f>
        <v>12.881232905799568</v>
      </c>
      <c r="M43" s="9"/>
      <c r="N43" s="45"/>
      <c r="O43" s="45"/>
      <c r="P43" s="45"/>
      <c r="Q43" s="45"/>
      <c r="R43" s="45"/>
      <c r="S43" s="45"/>
      <c r="T43" s="45"/>
      <c r="U43" s="45"/>
      <c r="X43" s="59"/>
      <c r="Y43" s="60" t="s">
        <v>297</v>
      </c>
      <c r="Z43" s="61">
        <v>33.290523529052734</v>
      </c>
      <c r="AA43" s="61">
        <v>32.649284362792969</v>
      </c>
      <c r="AB43" s="60"/>
      <c r="AC43" s="60" t="s">
        <v>297</v>
      </c>
      <c r="AD43" s="61">
        <v>25.884082794189453</v>
      </c>
      <c r="AE43" s="61">
        <v>25.895458221435547</v>
      </c>
      <c r="AF43" s="60"/>
      <c r="AG43" s="60" t="s">
        <v>297</v>
      </c>
      <c r="AH43" s="59">
        <f>POWER(2,(AD43-Z43))*100</f>
        <v>0.58943942116344261</v>
      </c>
      <c r="AI43" s="59">
        <f>POWER(2,(AE43-AA43))*100</f>
        <v>0.9266073610450194</v>
      </c>
      <c r="AJ43" s="9"/>
      <c r="AK43" s="45"/>
      <c r="AL43" s="45"/>
      <c r="AM43" s="45"/>
      <c r="AN43" s="45"/>
      <c r="AO43" s="45"/>
      <c r="AP43" s="45"/>
      <c r="AQ43" s="45"/>
      <c r="AR43" s="45"/>
      <c r="AU43" s="59"/>
      <c r="AV43" s="60" t="s">
        <v>297</v>
      </c>
      <c r="AW43" s="61">
        <v>29.805213928222656</v>
      </c>
      <c r="AX43" s="61">
        <v>30.016330718994141</v>
      </c>
      <c r="AY43" s="60"/>
      <c r="AZ43" s="60" t="s">
        <v>297</v>
      </c>
      <c r="BA43" s="61">
        <v>25.884082794189453</v>
      </c>
      <c r="BB43" s="61">
        <v>25.895458221435547</v>
      </c>
      <c r="BC43" s="60"/>
      <c r="BD43" s="60" t="s">
        <v>297</v>
      </c>
      <c r="BE43" s="59">
        <f>POWER(2,(BA43-AW43))*100</f>
        <v>6.6011851152341565</v>
      </c>
      <c r="BF43" s="59">
        <f>POWER(2,(BB43-AX43))*100</f>
        <v>5.7476957356128935</v>
      </c>
      <c r="BG43" s="9"/>
      <c r="BH43" s="45"/>
      <c r="BI43" s="45"/>
      <c r="BJ43" s="45"/>
      <c r="BK43" s="45"/>
      <c r="BL43" s="45"/>
      <c r="BM43" s="45"/>
      <c r="BN43" s="45"/>
      <c r="BO43" s="45"/>
      <c r="BR43" s="59"/>
      <c r="BS43" s="60" t="s">
        <v>297</v>
      </c>
      <c r="BT43" s="61">
        <v>29.160673141479492</v>
      </c>
      <c r="BU43" s="61">
        <v>29.668325424194336</v>
      </c>
      <c r="BV43" s="60"/>
      <c r="BW43" s="60" t="s">
        <v>297</v>
      </c>
      <c r="BX43" s="61">
        <v>25.884082794189453</v>
      </c>
      <c r="BY43" s="61">
        <v>25.895458221435547</v>
      </c>
      <c r="BZ43" s="60"/>
      <c r="CA43" s="60" t="s">
        <v>297</v>
      </c>
      <c r="CB43" s="59">
        <f>POWER(2,(BX43-BT43))*100</f>
        <v>10.31924733681006</v>
      </c>
      <c r="CC43" s="59">
        <f>POWER(2,(BY43-BU43))*100</f>
        <v>7.315664870788777</v>
      </c>
      <c r="CD43" s="9"/>
      <c r="CE43" s="45"/>
      <c r="CF43" s="45"/>
      <c r="CG43" s="45"/>
      <c r="CH43" s="45"/>
      <c r="CI43" s="45"/>
      <c r="CJ43" s="45"/>
      <c r="CK43" s="45"/>
      <c r="CL43" s="45"/>
    </row>
    <row r="44" spans="1:90" x14ac:dyDescent="0.4">
      <c r="A44" s="59"/>
      <c r="B44" s="60" t="s">
        <v>298</v>
      </c>
      <c r="C44" s="61">
        <v>28.149709701538086</v>
      </c>
      <c r="D44" s="61">
        <v>27.76165771484375</v>
      </c>
      <c r="E44" s="60"/>
      <c r="F44" s="60" t="s">
        <v>298</v>
      </c>
      <c r="G44" s="61">
        <v>25.095737457275391</v>
      </c>
      <c r="H44" s="61">
        <v>25.539834976196289</v>
      </c>
      <c r="I44" s="60"/>
      <c r="J44" s="60" t="s">
        <v>298</v>
      </c>
      <c r="K44" s="59">
        <f>POWER(2,(G44-C44))*100</f>
        <v>12.041005327649918</v>
      </c>
      <c r="L44" s="59">
        <f>POWER(2,(H44-D44))*100</f>
        <v>21.437034684057128</v>
      </c>
      <c r="M44" s="9"/>
      <c r="N44" s="45"/>
      <c r="O44" s="45"/>
      <c r="P44" s="45"/>
      <c r="Q44" s="45"/>
      <c r="R44" s="45"/>
      <c r="S44" s="45"/>
      <c r="T44" s="45"/>
      <c r="U44" s="45"/>
      <c r="X44" s="59"/>
      <c r="Y44" s="60" t="s">
        <v>298</v>
      </c>
      <c r="Z44" s="61">
        <v>28.795049667358398</v>
      </c>
      <c r="AA44" s="61">
        <v>29.518802642822266</v>
      </c>
      <c r="AB44" s="60"/>
      <c r="AC44" s="60" t="s">
        <v>298</v>
      </c>
      <c r="AD44" s="61">
        <v>25.095737457275391</v>
      </c>
      <c r="AE44" s="61">
        <v>25.539834976196289</v>
      </c>
      <c r="AF44" s="60"/>
      <c r="AG44" s="60" t="s">
        <v>298</v>
      </c>
      <c r="AH44" s="59">
        <f>POWER(2,(AD44-Z44))*100</f>
        <v>7.6983218038839007</v>
      </c>
      <c r="AI44" s="59">
        <f>POWER(2,(AE44-AA44))*100</f>
        <v>6.3417830452288912</v>
      </c>
      <c r="AJ44" s="9"/>
      <c r="AK44" s="45"/>
      <c r="AL44" s="45"/>
      <c r="AM44" s="45"/>
      <c r="AN44" s="45"/>
      <c r="AO44" s="45"/>
      <c r="AP44" s="45"/>
      <c r="AQ44" s="45"/>
      <c r="AR44" s="45"/>
      <c r="AU44" s="59"/>
      <c r="AV44" s="60" t="s">
        <v>298</v>
      </c>
      <c r="AW44" s="61">
        <v>27.983907699584961</v>
      </c>
      <c r="AX44" s="61">
        <v>27.958501815795898</v>
      </c>
      <c r="AY44" s="60"/>
      <c r="AZ44" s="60" t="s">
        <v>298</v>
      </c>
      <c r="BA44" s="61">
        <v>25.095737457275391</v>
      </c>
      <c r="BB44" s="61">
        <v>25.539834976196289</v>
      </c>
      <c r="BC44" s="60"/>
      <c r="BD44" s="60" t="s">
        <v>298</v>
      </c>
      <c r="BE44" s="59">
        <f>POWER(2,(BA44-AW44))*100</f>
        <v>13.507473509360043</v>
      </c>
      <c r="BF44" s="59">
        <f>POWER(2,(BB44-AX44))*100</f>
        <v>18.702890524272327</v>
      </c>
      <c r="BG44" s="9"/>
      <c r="BH44" s="45"/>
      <c r="BI44" s="45"/>
      <c r="BJ44" s="45"/>
      <c r="BK44" s="45"/>
      <c r="BL44" s="45"/>
      <c r="BM44" s="45"/>
      <c r="BN44" s="45"/>
      <c r="BO44" s="45"/>
      <c r="BR44" s="59"/>
      <c r="BS44" s="60" t="s">
        <v>298</v>
      </c>
      <c r="BT44" s="61">
        <v>28.58624267578125</v>
      </c>
      <c r="BU44" s="61">
        <v>29.537931442260742</v>
      </c>
      <c r="BV44" s="60"/>
      <c r="BW44" s="60" t="s">
        <v>298</v>
      </c>
      <c r="BX44" s="61">
        <v>25.095737457275391</v>
      </c>
      <c r="BY44" s="61">
        <v>25.539834976196289</v>
      </c>
      <c r="BZ44" s="60"/>
      <c r="CA44" s="60" t="s">
        <v>298</v>
      </c>
      <c r="CB44" s="59">
        <f>POWER(2,(BX44-BT44))*100</f>
        <v>8.8971974603261295</v>
      </c>
      <c r="CC44" s="59">
        <f>POWER(2,(BY44-BU44))*100</f>
        <v>6.2582518750635199</v>
      </c>
      <c r="CD44" s="9"/>
      <c r="CE44" s="45"/>
      <c r="CF44" s="45"/>
      <c r="CG44" s="45"/>
      <c r="CH44" s="45"/>
      <c r="CI44" s="45"/>
      <c r="CJ44" s="45"/>
      <c r="CK44" s="45"/>
      <c r="CL44" s="45"/>
    </row>
    <row r="45" spans="1:90" x14ac:dyDescent="0.2">
      <c r="A45" s="59"/>
      <c r="B45" s="59" t="s">
        <v>230</v>
      </c>
      <c r="C45" s="59">
        <f>AVERAGE(C43:C44)</f>
        <v>28.87865161895752</v>
      </c>
      <c r="D45" s="59">
        <f>AVERAGE(D43:D44)</f>
        <v>28.306886672973633</v>
      </c>
      <c r="E45" s="60"/>
      <c r="F45" s="59" t="s">
        <v>230</v>
      </c>
      <c r="G45" s="59">
        <f>AVERAGE(G43:G44)</f>
        <v>25.489910125732422</v>
      </c>
      <c r="H45" s="59">
        <f>AVERAGE(H43:H44)</f>
        <v>25.717646598815918</v>
      </c>
      <c r="I45" s="59"/>
      <c r="J45" s="59" t="s">
        <v>230</v>
      </c>
      <c r="K45" s="59">
        <f>AVERAGE(K43:K44)</f>
        <v>9.8056394781763103</v>
      </c>
      <c r="L45" s="59">
        <f>AVERAGE(L43:L44)</f>
        <v>17.159133794928348</v>
      </c>
      <c r="M45" s="9"/>
      <c r="N45" s="45"/>
      <c r="O45" s="45"/>
      <c r="P45" s="45"/>
      <c r="Q45" s="45"/>
      <c r="R45" s="45"/>
      <c r="S45" s="45"/>
      <c r="T45" s="45"/>
      <c r="U45" s="45"/>
      <c r="X45" s="59"/>
      <c r="Y45" s="59" t="s">
        <v>230</v>
      </c>
      <c r="Z45" s="59">
        <f>AVERAGE(Z43:Z44)</f>
        <v>31.042786598205566</v>
      </c>
      <c r="AA45" s="59">
        <f>AVERAGE(AA43:AA44)</f>
        <v>31.084043502807617</v>
      </c>
      <c r="AB45" s="60"/>
      <c r="AC45" s="59" t="s">
        <v>230</v>
      </c>
      <c r="AD45" s="59">
        <f>AVERAGE(AD43:AD44)</f>
        <v>25.489910125732422</v>
      </c>
      <c r="AE45" s="59">
        <f>AVERAGE(AE43:AE44)</f>
        <v>25.717646598815918</v>
      </c>
      <c r="AF45" s="59"/>
      <c r="AG45" s="59" t="s">
        <v>230</v>
      </c>
      <c r="AH45" s="59">
        <f>AVERAGE(AH43:AH44)</f>
        <v>4.143880612523672</v>
      </c>
      <c r="AI45" s="59">
        <f>AVERAGE(AI43:AI44)</f>
        <v>3.6341952031369553</v>
      </c>
      <c r="AJ45" s="9"/>
      <c r="AK45" s="45"/>
      <c r="AL45" s="45"/>
      <c r="AM45" s="45"/>
      <c r="AN45" s="45"/>
      <c r="AO45" s="45"/>
      <c r="AP45" s="45"/>
      <c r="AQ45" s="45"/>
      <c r="AR45" s="45"/>
      <c r="AU45" s="59"/>
      <c r="AV45" s="59" t="s">
        <v>230</v>
      </c>
      <c r="AW45" s="59">
        <f>AVERAGE(AW43:AW44)</f>
        <v>28.894560813903809</v>
      </c>
      <c r="AX45" s="59">
        <f>AVERAGE(AX43:AX44)</f>
        <v>28.98741626739502</v>
      </c>
      <c r="AY45" s="60"/>
      <c r="AZ45" s="59" t="s">
        <v>230</v>
      </c>
      <c r="BA45" s="59">
        <f>AVERAGE(BA43:BA44)</f>
        <v>25.489910125732422</v>
      </c>
      <c r="BB45" s="59">
        <f>AVERAGE(BB43:BB44)</f>
        <v>25.717646598815918</v>
      </c>
      <c r="BC45" s="59"/>
      <c r="BD45" s="59" t="s">
        <v>230</v>
      </c>
      <c r="BE45" s="59">
        <f>AVERAGE(BE43:BE44)</f>
        <v>10.054329312297099</v>
      </c>
      <c r="BF45" s="59">
        <f>AVERAGE(BF43:BF44)</f>
        <v>12.22529312994261</v>
      </c>
      <c r="BG45" s="9"/>
      <c r="BH45" s="45"/>
      <c r="BI45" s="45"/>
      <c r="BJ45" s="45"/>
      <c r="BK45" s="45"/>
      <c r="BL45" s="45"/>
      <c r="BM45" s="45"/>
      <c r="BN45" s="45"/>
      <c r="BO45" s="45"/>
      <c r="BR45" s="59"/>
      <c r="BS45" s="59" t="s">
        <v>230</v>
      </c>
      <c r="BT45" s="59">
        <f>AVERAGE(BT43:BT44)</f>
        <v>28.873457908630371</v>
      </c>
      <c r="BU45" s="59">
        <f>AVERAGE(BU43:BU44)</f>
        <v>29.603128433227539</v>
      </c>
      <c r="BV45" s="60"/>
      <c r="BW45" s="59" t="s">
        <v>230</v>
      </c>
      <c r="BX45" s="59">
        <f>AVERAGE(BX43:BX44)</f>
        <v>25.489910125732422</v>
      </c>
      <c r="BY45" s="59">
        <f>AVERAGE(BY43:BY44)</f>
        <v>25.717646598815918</v>
      </c>
      <c r="BZ45" s="59"/>
      <c r="CA45" s="59" t="s">
        <v>230</v>
      </c>
      <c r="CB45" s="59">
        <f>AVERAGE(CB43:CB44)</f>
        <v>9.6082223985680955</v>
      </c>
      <c r="CC45" s="59">
        <f>AVERAGE(CC43:CC44)</f>
        <v>6.7869583729261489</v>
      </c>
      <c r="CD45" s="9"/>
      <c r="CE45" s="45"/>
      <c r="CF45" s="45"/>
      <c r="CG45" s="45"/>
      <c r="CH45" s="45"/>
      <c r="CI45" s="45"/>
      <c r="CJ45" s="45"/>
      <c r="CK45" s="45"/>
      <c r="CL45" s="45"/>
    </row>
    <row r="46" spans="1:90" x14ac:dyDescent="0.2">
      <c r="A46" s="59"/>
      <c r="B46" s="59" t="s">
        <v>40</v>
      </c>
      <c r="C46" s="59">
        <f>STDEVP(C43:C44)</f>
        <v>0.72894191741943359</v>
      </c>
      <c r="D46" s="59">
        <f>STDEVP(D43:D44)</f>
        <v>0.54522895812988281</v>
      </c>
      <c r="E46" s="60"/>
      <c r="F46" s="59" t="s">
        <v>40</v>
      </c>
      <c r="G46" s="59">
        <f>STDEVP(G43:G44)</f>
        <v>0.39417266845703125</v>
      </c>
      <c r="H46" s="59">
        <f>STDEVP(H43:H44)</f>
        <v>0.17781162261962891</v>
      </c>
      <c r="I46" s="59"/>
      <c r="J46" s="59" t="s">
        <v>40</v>
      </c>
      <c r="K46" s="59">
        <f>STDEVP(K43:K44)</f>
        <v>2.2353658494736113</v>
      </c>
      <c r="L46" s="59">
        <f>STDEVP(L43:L44)</f>
        <v>4.277900889128782</v>
      </c>
      <c r="M46" s="9"/>
      <c r="N46" s="45"/>
      <c r="O46" s="45"/>
      <c r="P46" s="45"/>
      <c r="Q46" s="45"/>
      <c r="R46" s="45"/>
      <c r="S46" s="45"/>
      <c r="T46" s="45"/>
      <c r="U46" s="45"/>
      <c r="X46" s="59"/>
      <c r="Y46" s="59" t="s">
        <v>40</v>
      </c>
      <c r="Z46" s="59">
        <f>STDEVP(Z43:Z44)</f>
        <v>2.247736930847168</v>
      </c>
      <c r="AA46" s="59">
        <f>STDEVP(AA43:AA44)</f>
        <v>1.5652408599853516</v>
      </c>
      <c r="AB46" s="60"/>
      <c r="AC46" s="59" t="s">
        <v>40</v>
      </c>
      <c r="AD46" s="59">
        <f>STDEVP(AD43:AD44)</f>
        <v>0.39417266845703125</v>
      </c>
      <c r="AE46" s="59">
        <f>STDEVP(AE43:AE44)</f>
        <v>0.17781162261962891</v>
      </c>
      <c r="AF46" s="59"/>
      <c r="AG46" s="59" t="s">
        <v>40</v>
      </c>
      <c r="AH46" s="59">
        <f>STDEVP(AH43:AH44)</f>
        <v>3.5544411913602287</v>
      </c>
      <c r="AI46" s="59">
        <f>STDEVP(AI43:AI44)</f>
        <v>2.7075878420919364</v>
      </c>
      <c r="AJ46" s="9"/>
      <c r="AK46" s="45"/>
      <c r="AL46" s="45"/>
      <c r="AM46" s="45"/>
      <c r="AN46" s="45"/>
      <c r="AO46" s="45"/>
      <c r="AP46" s="45"/>
      <c r="AQ46" s="45"/>
      <c r="AR46" s="45"/>
      <c r="AU46" s="59"/>
      <c r="AV46" s="59" t="s">
        <v>40</v>
      </c>
      <c r="AW46" s="59">
        <f>STDEVP(AW43:AW44)</f>
        <v>0.91065311431884766</v>
      </c>
      <c r="AX46" s="59">
        <f>STDEVP(AX43:AX44)</f>
        <v>1.0289144515991211</v>
      </c>
      <c r="AY46" s="60"/>
      <c r="AZ46" s="59" t="s">
        <v>40</v>
      </c>
      <c r="BA46" s="59">
        <f>STDEVP(BA43:BA44)</f>
        <v>0.39417266845703125</v>
      </c>
      <c r="BB46" s="59">
        <f>STDEVP(BB43:BB44)</f>
        <v>0.17781162261962891</v>
      </c>
      <c r="BC46" s="59"/>
      <c r="BD46" s="59" t="s">
        <v>40</v>
      </c>
      <c r="BE46" s="59">
        <f>STDEVP(BE43:BE44)</f>
        <v>3.4531441970629437</v>
      </c>
      <c r="BF46" s="59">
        <f>STDEVP(BF43:BF44)</f>
        <v>6.4775973943297158</v>
      </c>
      <c r="BG46" s="9"/>
      <c r="BH46" s="45"/>
      <c r="BI46" s="45"/>
      <c r="BJ46" s="45"/>
      <c r="BK46" s="45"/>
      <c r="BL46" s="45"/>
      <c r="BM46" s="45"/>
      <c r="BN46" s="45"/>
      <c r="BO46" s="45"/>
      <c r="BR46" s="59"/>
      <c r="BS46" s="59" t="s">
        <v>40</v>
      </c>
      <c r="BT46" s="59">
        <f>STDEVP(BT43:BT44)</f>
        <v>0.28721523284912109</v>
      </c>
      <c r="BU46" s="59">
        <f>STDEVP(BU43:BU44)</f>
        <v>6.5196990966796875E-2</v>
      </c>
      <c r="BV46" s="60"/>
      <c r="BW46" s="59" t="s">
        <v>40</v>
      </c>
      <c r="BX46" s="59">
        <f>STDEVP(BX43:BX44)</f>
        <v>0.39417266845703125</v>
      </c>
      <c r="BY46" s="59">
        <f>STDEVP(BY43:BY44)</f>
        <v>0.17781162261962891</v>
      </c>
      <c r="BZ46" s="59"/>
      <c r="CA46" s="59" t="s">
        <v>40</v>
      </c>
      <c r="CB46" s="59">
        <f>STDEVP(CB43:CB44)</f>
        <v>0.71102493824196511</v>
      </c>
      <c r="CC46" s="59">
        <f>STDEVP(CC43:CC44)</f>
        <v>0.52870649786262858</v>
      </c>
      <c r="CD46" s="9"/>
      <c r="CE46" s="45"/>
      <c r="CF46" s="45"/>
      <c r="CG46" s="45"/>
      <c r="CH46" s="45"/>
      <c r="CI46" s="45"/>
      <c r="CJ46" s="45"/>
      <c r="CK46" s="45"/>
      <c r="CL46" s="45"/>
    </row>
    <row r="47" spans="1:90" x14ac:dyDescent="0.2">
      <c r="A47" s="59"/>
      <c r="B47" s="59" t="s">
        <v>41</v>
      </c>
      <c r="C47" s="59">
        <f>C46/SQRT(4)</f>
        <v>0.3644709587097168</v>
      </c>
      <c r="D47" s="59">
        <f t="shared" ref="D47" si="72">D46/SQRT(4)</f>
        <v>0.27261447906494141</v>
      </c>
      <c r="E47" s="60"/>
      <c r="F47" s="59" t="s">
        <v>41</v>
      </c>
      <c r="G47" s="59">
        <f>G46/SQRT(4)</f>
        <v>0.19708633422851563</v>
      </c>
      <c r="H47" s="59">
        <f t="shared" ref="H47" si="73">H46/SQRT(4)</f>
        <v>8.8905811309814453E-2</v>
      </c>
      <c r="I47" s="59"/>
      <c r="J47" s="59" t="s">
        <v>41</v>
      </c>
      <c r="K47" s="59">
        <f>K46/SQRT(4)</f>
        <v>1.1176829247368056</v>
      </c>
      <c r="L47" s="59">
        <f t="shared" ref="L47" si="74">L46/SQRT(4)</f>
        <v>2.138950444564391</v>
      </c>
      <c r="M47" s="9"/>
      <c r="N47" s="45"/>
      <c r="O47" s="45"/>
      <c r="P47" s="45"/>
      <c r="Q47" s="45"/>
      <c r="R47" s="45"/>
      <c r="S47" s="45"/>
      <c r="T47" s="45"/>
      <c r="U47" s="45"/>
      <c r="X47" s="59"/>
      <c r="Y47" s="59" t="s">
        <v>41</v>
      </c>
      <c r="Z47" s="59">
        <f>Z46/SQRT(4)</f>
        <v>1.123868465423584</v>
      </c>
      <c r="AA47" s="59">
        <f t="shared" ref="AA47" si="75">AA46/SQRT(4)</f>
        <v>0.78262042999267578</v>
      </c>
      <c r="AB47" s="60"/>
      <c r="AC47" s="59" t="s">
        <v>41</v>
      </c>
      <c r="AD47" s="59">
        <f>AD46/SQRT(4)</f>
        <v>0.19708633422851563</v>
      </c>
      <c r="AE47" s="59">
        <f t="shared" ref="AE47" si="76">AE46/SQRT(4)</f>
        <v>8.8905811309814453E-2</v>
      </c>
      <c r="AF47" s="59"/>
      <c r="AG47" s="59" t="s">
        <v>41</v>
      </c>
      <c r="AH47" s="59">
        <f>AH46/SQRT(4)</f>
        <v>1.7772205956801144</v>
      </c>
      <c r="AI47" s="59">
        <f t="shared" ref="AI47" si="77">AI46/SQRT(4)</f>
        <v>1.3537939210459682</v>
      </c>
      <c r="AJ47" s="9"/>
      <c r="AK47" s="45"/>
      <c r="AL47" s="45"/>
      <c r="AM47" s="45"/>
      <c r="AN47" s="45"/>
      <c r="AO47" s="45"/>
      <c r="AP47" s="45"/>
      <c r="AQ47" s="45"/>
      <c r="AR47" s="45"/>
      <c r="AU47" s="59"/>
      <c r="AV47" s="59" t="s">
        <v>41</v>
      </c>
      <c r="AW47" s="59">
        <f>AW46/SQRT(4)</f>
        <v>0.45532655715942383</v>
      </c>
      <c r="AX47" s="59">
        <f t="shared" ref="AX47" si="78">AX46/SQRT(4)</f>
        <v>0.51445722579956055</v>
      </c>
      <c r="AY47" s="60"/>
      <c r="AZ47" s="59" t="s">
        <v>41</v>
      </c>
      <c r="BA47" s="59">
        <f>BA46/SQRT(4)</f>
        <v>0.19708633422851563</v>
      </c>
      <c r="BB47" s="59">
        <f t="shared" ref="BB47" si="79">BB46/SQRT(4)</f>
        <v>8.8905811309814453E-2</v>
      </c>
      <c r="BC47" s="59"/>
      <c r="BD47" s="59" t="s">
        <v>41</v>
      </c>
      <c r="BE47" s="59">
        <f>BE46/SQRT(4)</f>
        <v>1.7265720985314719</v>
      </c>
      <c r="BF47" s="59">
        <f t="shared" ref="BF47" si="80">BF46/SQRT(4)</f>
        <v>3.2387986971648579</v>
      </c>
      <c r="BG47" s="9"/>
      <c r="BH47" s="45"/>
      <c r="BI47" s="45"/>
      <c r="BJ47" s="45"/>
      <c r="BK47" s="45"/>
      <c r="BL47" s="45"/>
      <c r="BM47" s="45"/>
      <c r="BN47" s="45"/>
      <c r="BO47" s="45"/>
      <c r="BR47" s="59"/>
      <c r="BS47" s="59" t="s">
        <v>41</v>
      </c>
      <c r="BT47" s="59">
        <f>BT46/SQRT(4)</f>
        <v>0.14360761642456055</v>
      </c>
      <c r="BU47" s="59">
        <f t="shared" ref="BU47" si="81">BU46/SQRT(4)</f>
        <v>3.2598495483398438E-2</v>
      </c>
      <c r="BV47" s="60"/>
      <c r="BW47" s="59" t="s">
        <v>41</v>
      </c>
      <c r="BX47" s="59">
        <f>BX46/SQRT(4)</f>
        <v>0.19708633422851563</v>
      </c>
      <c r="BY47" s="59">
        <f t="shared" ref="BY47" si="82">BY46/SQRT(4)</f>
        <v>8.8905811309814453E-2</v>
      </c>
      <c r="BZ47" s="59"/>
      <c r="CA47" s="59" t="s">
        <v>41</v>
      </c>
      <c r="CB47" s="59">
        <f>CB46/SQRT(4)</f>
        <v>0.35551246912098255</v>
      </c>
      <c r="CC47" s="59">
        <f t="shared" ref="CC47" si="83">CC46/SQRT(4)</f>
        <v>0.26435324893131429</v>
      </c>
      <c r="CD47" s="9"/>
      <c r="CE47" s="45"/>
      <c r="CF47" s="45"/>
      <c r="CG47" s="45"/>
      <c r="CH47" s="45"/>
      <c r="CI47" s="45"/>
      <c r="CJ47" s="45"/>
      <c r="CK47" s="45"/>
      <c r="CL47" s="45"/>
    </row>
    <row r="48" spans="1:90" x14ac:dyDescent="0.4">
      <c r="A48" s="44"/>
      <c r="B48" s="23"/>
      <c r="C48" s="23"/>
      <c r="D48" s="45"/>
      <c r="E48" s="23"/>
      <c r="F48" s="45"/>
      <c r="G48" s="44"/>
      <c r="H48" s="44"/>
      <c r="I48" s="44"/>
      <c r="J48" s="44"/>
      <c r="K48" s="44"/>
      <c r="L48" s="44"/>
      <c r="M48" s="44"/>
      <c r="N48" s="45"/>
      <c r="O48" s="45"/>
      <c r="P48" s="45"/>
      <c r="Q48" s="45"/>
      <c r="R48" s="45"/>
      <c r="S48" s="45"/>
      <c r="T48" s="45"/>
      <c r="U48" s="45"/>
      <c r="X48" s="44"/>
      <c r="Y48" s="44"/>
      <c r="Z48" s="44"/>
      <c r="AA48" s="44"/>
      <c r="AB48" s="45"/>
      <c r="AC48" s="45"/>
      <c r="AD48" s="44"/>
      <c r="AE48" s="44"/>
      <c r="AF48" s="44"/>
      <c r="AG48" s="44"/>
      <c r="AH48" s="44"/>
      <c r="AI48" s="44"/>
      <c r="AJ48" s="44"/>
      <c r="AK48" s="45"/>
      <c r="AL48" s="45"/>
      <c r="AM48" s="45"/>
      <c r="AN48" s="45"/>
      <c r="AO48" s="45"/>
      <c r="AP48" s="45"/>
      <c r="AQ48" s="45"/>
      <c r="AR48" s="45"/>
      <c r="AU48" s="44"/>
      <c r="AV48" s="44"/>
      <c r="AW48" s="23"/>
      <c r="AX48" s="23"/>
      <c r="AY48" s="45"/>
      <c r="AZ48" s="45"/>
      <c r="BA48" s="44"/>
      <c r="BB48" s="44"/>
      <c r="BC48" s="44"/>
      <c r="BD48" s="44"/>
      <c r="BE48" s="44"/>
      <c r="BF48" s="44"/>
      <c r="BG48" s="44"/>
      <c r="BH48" s="45"/>
      <c r="BI48" s="45"/>
      <c r="BJ48" s="45"/>
      <c r="BK48" s="45"/>
      <c r="BL48" s="45"/>
      <c r="BM48" s="45"/>
      <c r="BN48" s="45"/>
      <c r="BO48" s="45"/>
      <c r="BR48" s="44"/>
      <c r="BS48" s="44"/>
      <c r="BT48" s="23"/>
      <c r="BU48" s="23"/>
      <c r="BV48" s="45"/>
      <c r="BW48" s="45"/>
      <c r="BX48" s="44"/>
      <c r="BY48" s="44"/>
      <c r="BZ48" s="44"/>
      <c r="CA48" s="44"/>
      <c r="CB48" s="44"/>
      <c r="CC48" s="44"/>
      <c r="CD48" s="44"/>
      <c r="CE48" s="45"/>
      <c r="CF48" s="45"/>
      <c r="CG48" s="45"/>
      <c r="CH48" s="45"/>
      <c r="CI48" s="45"/>
      <c r="CJ48" s="45"/>
      <c r="CK48" s="45"/>
      <c r="CL48" s="45"/>
    </row>
    <row r="49" spans="1:90" x14ac:dyDescent="0.4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4"/>
      <c r="N49" s="45"/>
      <c r="O49" s="45"/>
      <c r="P49" s="45"/>
      <c r="Q49" s="45"/>
      <c r="R49" s="45"/>
      <c r="S49" s="45"/>
      <c r="T49" s="45"/>
      <c r="U49" s="45"/>
      <c r="X49" s="44"/>
      <c r="Y49" s="44"/>
      <c r="Z49" s="23"/>
      <c r="AA49" s="23"/>
      <c r="AB49" s="45"/>
      <c r="AC49" s="45"/>
      <c r="AD49" s="44"/>
      <c r="AE49" s="44"/>
      <c r="AF49" s="44"/>
      <c r="AG49" s="44"/>
      <c r="AH49" s="44"/>
      <c r="AI49" s="44"/>
      <c r="AJ49" s="44"/>
      <c r="AK49" s="45"/>
      <c r="AL49" s="45"/>
      <c r="AM49" s="45"/>
      <c r="AN49" s="45"/>
      <c r="AO49" s="45"/>
      <c r="AP49" s="45"/>
      <c r="AQ49" s="45"/>
      <c r="AR49" s="45"/>
      <c r="AU49" s="44"/>
      <c r="AV49" s="44"/>
      <c r="AW49" s="23"/>
      <c r="AX49" s="23"/>
      <c r="AY49" s="45"/>
      <c r="AZ49" s="45"/>
      <c r="BA49" s="44"/>
      <c r="BB49" s="44"/>
      <c r="BC49" s="44"/>
      <c r="BD49" s="44"/>
      <c r="BE49" s="44"/>
      <c r="BF49" s="44"/>
      <c r="BG49" s="44"/>
      <c r="BH49" s="45"/>
      <c r="BI49" s="45"/>
      <c r="BJ49" s="45"/>
      <c r="BK49" s="45"/>
      <c r="BL49" s="45"/>
      <c r="BM49" s="45"/>
      <c r="BN49" s="45"/>
      <c r="BO49" s="45"/>
      <c r="BR49" s="44"/>
      <c r="BS49" s="44"/>
      <c r="BT49" s="23"/>
      <c r="BU49" s="23"/>
      <c r="BV49" s="45"/>
      <c r="BW49" s="45"/>
      <c r="BX49" s="44"/>
      <c r="BY49" s="44"/>
      <c r="BZ49" s="44"/>
      <c r="CA49" s="44"/>
      <c r="CB49" s="44"/>
      <c r="CC49" s="44"/>
      <c r="CD49" s="44"/>
      <c r="CE49" s="45"/>
      <c r="CF49" s="45"/>
      <c r="CG49" s="45"/>
      <c r="CH49" s="45"/>
      <c r="CI49" s="45"/>
      <c r="CJ49" s="45"/>
      <c r="CK49" s="45"/>
      <c r="CL49" s="45"/>
    </row>
    <row r="50" spans="1:90" x14ac:dyDescent="0.2">
      <c r="A50" s="11" t="s">
        <v>59</v>
      </c>
      <c r="B50" s="46"/>
      <c r="C50" s="59" t="s">
        <v>257</v>
      </c>
      <c r="D50" s="59" t="s">
        <v>90</v>
      </c>
      <c r="E50" s="59"/>
      <c r="F50" s="60" t="s">
        <v>295</v>
      </c>
      <c r="G50" s="59" t="s">
        <v>257</v>
      </c>
      <c r="H50" s="59" t="s">
        <v>90</v>
      </c>
      <c r="I50" s="59"/>
      <c r="J50" s="59" t="s">
        <v>296</v>
      </c>
      <c r="K50" s="59" t="s">
        <v>257</v>
      </c>
      <c r="L50" s="59" t="s">
        <v>90</v>
      </c>
      <c r="M50" s="44"/>
      <c r="N50" s="45"/>
      <c r="O50" s="45"/>
      <c r="P50" s="45"/>
      <c r="Q50" s="45"/>
      <c r="R50" s="45"/>
      <c r="S50" s="45"/>
      <c r="T50" s="45"/>
      <c r="U50" s="45"/>
      <c r="X50" s="11" t="s">
        <v>59</v>
      </c>
      <c r="Y50" s="46"/>
      <c r="Z50" s="59" t="s">
        <v>257</v>
      </c>
      <c r="AA50" s="59" t="s">
        <v>90</v>
      </c>
      <c r="AB50" s="59"/>
      <c r="AC50" s="60" t="s">
        <v>295</v>
      </c>
      <c r="AD50" s="59" t="s">
        <v>257</v>
      </c>
      <c r="AE50" s="59" t="s">
        <v>90</v>
      </c>
      <c r="AF50" s="59"/>
      <c r="AG50" s="59" t="s">
        <v>296</v>
      </c>
      <c r="AH50" s="59" t="s">
        <v>257</v>
      </c>
      <c r="AI50" s="59" t="s">
        <v>90</v>
      </c>
      <c r="AJ50" s="44"/>
      <c r="AK50" s="45"/>
      <c r="AL50" s="45"/>
      <c r="AM50" s="45"/>
      <c r="AN50" s="45"/>
      <c r="AO50" s="45"/>
      <c r="AP50" s="45"/>
      <c r="AQ50" s="45"/>
      <c r="AR50" s="45"/>
      <c r="AU50" s="11" t="s">
        <v>59</v>
      </c>
      <c r="AV50" s="46"/>
      <c r="AW50" s="59" t="s">
        <v>257</v>
      </c>
      <c r="AX50" s="59" t="s">
        <v>90</v>
      </c>
      <c r="AY50" s="59"/>
      <c r="AZ50" s="60" t="s">
        <v>295</v>
      </c>
      <c r="BA50" s="59" t="s">
        <v>257</v>
      </c>
      <c r="BB50" s="59" t="s">
        <v>90</v>
      </c>
      <c r="BC50" s="59"/>
      <c r="BD50" s="59" t="s">
        <v>296</v>
      </c>
      <c r="BE50" s="59" t="s">
        <v>257</v>
      </c>
      <c r="BF50" s="59" t="s">
        <v>90</v>
      </c>
      <c r="BG50" s="44"/>
      <c r="BH50" s="45"/>
      <c r="BI50" s="45"/>
      <c r="BJ50" s="45"/>
      <c r="BK50" s="45"/>
      <c r="BL50" s="45"/>
      <c r="BM50" s="45"/>
      <c r="BN50" s="45"/>
      <c r="BO50" s="45"/>
      <c r="BR50" s="11" t="s">
        <v>59</v>
      </c>
      <c r="BS50" s="46"/>
      <c r="BT50" s="59" t="s">
        <v>257</v>
      </c>
      <c r="BU50" s="59" t="s">
        <v>90</v>
      </c>
      <c r="BV50" s="59"/>
      <c r="BW50" s="60" t="s">
        <v>295</v>
      </c>
      <c r="BX50" s="59" t="s">
        <v>257</v>
      </c>
      <c r="BY50" s="59" t="s">
        <v>90</v>
      </c>
      <c r="BZ50" s="59"/>
      <c r="CA50" s="59" t="s">
        <v>296</v>
      </c>
      <c r="CB50" s="59" t="s">
        <v>257</v>
      </c>
      <c r="CC50" s="59" t="s">
        <v>90</v>
      </c>
      <c r="CD50" s="44"/>
      <c r="CE50" s="45"/>
      <c r="CF50" s="45"/>
      <c r="CG50" s="45"/>
      <c r="CH50" s="45"/>
      <c r="CI50" s="45"/>
      <c r="CJ50" s="45"/>
      <c r="CK50" s="45"/>
      <c r="CL50" s="45"/>
    </row>
    <row r="51" spans="1:90" x14ac:dyDescent="0.4">
      <c r="A51" s="59"/>
      <c r="B51" s="60" t="s">
        <v>297</v>
      </c>
      <c r="C51" s="61">
        <v>27.047014236450195</v>
      </c>
      <c r="D51" s="61">
        <v>26.748926162719727</v>
      </c>
      <c r="E51" s="60"/>
      <c r="F51" s="60" t="s">
        <v>297</v>
      </c>
      <c r="G51" s="61">
        <v>24.541147232055664</v>
      </c>
      <c r="H51" s="61">
        <v>24.527196884155273</v>
      </c>
      <c r="I51" s="60"/>
      <c r="J51" s="60" t="s">
        <v>297</v>
      </c>
      <c r="K51" s="59">
        <f>POWER(2,(G51-C51))*100</f>
        <v>17.605925773174405</v>
      </c>
      <c r="L51" s="59">
        <f>POWER(2,(H51-D51))*100</f>
        <v>21.438423454296732</v>
      </c>
      <c r="M51" s="44"/>
      <c r="N51" s="45"/>
      <c r="O51" s="45"/>
      <c r="P51" s="45"/>
      <c r="Q51" s="45"/>
      <c r="R51" s="45"/>
      <c r="S51" s="45"/>
      <c r="T51" s="45"/>
      <c r="U51" s="45"/>
      <c r="X51" s="59"/>
      <c r="Y51" s="60" t="s">
        <v>297</v>
      </c>
      <c r="Z51" s="61">
        <v>28.115642547607422</v>
      </c>
      <c r="AA51" s="61">
        <v>28.393133163452148</v>
      </c>
      <c r="AB51" s="60"/>
      <c r="AC51" s="60" t="s">
        <v>297</v>
      </c>
      <c r="AD51" s="61">
        <v>24.541147232055664</v>
      </c>
      <c r="AE51" s="61">
        <v>24.527196884155273</v>
      </c>
      <c r="AF51" s="60"/>
      <c r="AG51" s="60" t="s">
        <v>297</v>
      </c>
      <c r="AH51" s="59">
        <f>POWER(2,(AD51-Z51))*100</f>
        <v>8.3940140278736379</v>
      </c>
      <c r="AI51" s="59">
        <f>POWER(2,(AE51-AA51))*100</f>
        <v>6.858627533846029</v>
      </c>
      <c r="AJ51" s="44"/>
      <c r="AK51" s="45"/>
      <c r="AL51" s="45"/>
      <c r="AM51" s="45"/>
      <c r="AN51" s="45"/>
      <c r="AO51" s="45"/>
      <c r="AP51" s="45"/>
      <c r="AQ51" s="45"/>
      <c r="AR51" s="45"/>
      <c r="AU51" s="59"/>
      <c r="AV51" s="60" t="s">
        <v>297</v>
      </c>
      <c r="AW51" s="61">
        <v>27.215526580810547</v>
      </c>
      <c r="AX51" s="61">
        <v>27.145586013793945</v>
      </c>
      <c r="AY51" s="60"/>
      <c r="AZ51" s="60" t="s">
        <v>297</v>
      </c>
      <c r="BA51" s="61">
        <v>24.541147232055664</v>
      </c>
      <c r="BB51" s="61">
        <v>24.527196884155273</v>
      </c>
      <c r="BC51" s="60"/>
      <c r="BD51" s="60" t="s">
        <v>297</v>
      </c>
      <c r="BE51" s="59">
        <f>POWER(2,(BA51-AW51))*100</f>
        <v>15.665043176664792</v>
      </c>
      <c r="BF51" s="59">
        <f>POWER(2,(BB51-AX51))*100</f>
        <v>16.28494633192706</v>
      </c>
      <c r="BG51" s="44"/>
      <c r="BH51" s="45"/>
      <c r="BI51" s="45"/>
      <c r="BJ51" s="45"/>
      <c r="BK51" s="45"/>
      <c r="BL51" s="45"/>
      <c r="BM51" s="45"/>
      <c r="BN51" s="45"/>
      <c r="BO51" s="45"/>
      <c r="BR51" s="59"/>
      <c r="BS51" s="60" t="s">
        <v>297</v>
      </c>
      <c r="BT51" s="61">
        <v>27.311735153198242</v>
      </c>
      <c r="BU51" s="61">
        <v>28.120025634765625</v>
      </c>
      <c r="BV51" s="60"/>
      <c r="BW51" s="60" t="s">
        <v>297</v>
      </c>
      <c r="BX51" s="61">
        <v>24.541147232055664</v>
      </c>
      <c r="BY51" s="61">
        <v>24.527196884155273</v>
      </c>
      <c r="BZ51" s="60"/>
      <c r="CA51" s="60" t="s">
        <v>297</v>
      </c>
      <c r="CB51" s="59">
        <f>POWER(2,(BX51-BT51))*100</f>
        <v>14.654463721691485</v>
      </c>
      <c r="CC51" s="59">
        <f>POWER(2,(BY51-BU51))*100</f>
        <v>8.2880197399732118</v>
      </c>
      <c r="CD51" s="44"/>
      <c r="CE51" s="45"/>
      <c r="CF51" s="45"/>
      <c r="CG51" s="45"/>
      <c r="CH51" s="45"/>
      <c r="CI51" s="45"/>
      <c r="CJ51" s="45"/>
      <c r="CK51" s="45"/>
      <c r="CL51" s="45"/>
    </row>
    <row r="52" spans="1:90" x14ac:dyDescent="0.4">
      <c r="A52" s="59"/>
      <c r="B52" s="60" t="s">
        <v>298</v>
      </c>
      <c r="C52" s="61">
        <v>27.325922012329102</v>
      </c>
      <c r="D52" s="61">
        <v>26.968854904174805</v>
      </c>
      <c r="E52" s="60"/>
      <c r="F52" s="60" t="s">
        <v>298</v>
      </c>
      <c r="G52" s="61">
        <v>24.580768585205078</v>
      </c>
      <c r="H52" s="61">
        <v>24.51685905456543</v>
      </c>
      <c r="I52" s="60"/>
      <c r="J52" s="60" t="s">
        <v>298</v>
      </c>
      <c r="K52" s="59">
        <f>POWER(2,(G52-C52))*100</f>
        <v>14.915110517664326</v>
      </c>
      <c r="L52" s="59">
        <f>POWER(2,(H52-D52))*100</f>
        <v>18.275770681238669</v>
      </c>
      <c r="M52" s="44"/>
      <c r="N52" s="45"/>
      <c r="O52" s="45"/>
      <c r="P52" s="45"/>
      <c r="Q52" s="45"/>
      <c r="R52" s="45"/>
      <c r="S52" s="45"/>
      <c r="T52" s="45"/>
      <c r="U52" s="45"/>
      <c r="X52" s="59"/>
      <c r="Y52" s="60" t="s">
        <v>298</v>
      </c>
      <c r="Z52" s="61">
        <v>28.091785430908203</v>
      </c>
      <c r="AA52" s="61">
        <v>28.742156982421875</v>
      </c>
      <c r="AB52" s="60"/>
      <c r="AC52" s="60" t="s">
        <v>298</v>
      </c>
      <c r="AD52" s="61">
        <v>24.580768585205078</v>
      </c>
      <c r="AE52" s="61">
        <v>24.51685905456543</v>
      </c>
      <c r="AF52" s="60"/>
      <c r="AG52" s="60" t="s">
        <v>298</v>
      </c>
      <c r="AH52" s="59">
        <f>POWER(2,(AD52-Z52))*100</f>
        <v>8.7715958651542927</v>
      </c>
      <c r="AI52" s="59">
        <f>POWER(2,(AE52-AA52))*100</f>
        <v>5.3463647302036748</v>
      </c>
      <c r="AJ52" s="44"/>
      <c r="AK52" s="45"/>
      <c r="AL52" s="45"/>
      <c r="AM52" s="45"/>
      <c r="AN52" s="45"/>
      <c r="AO52" s="45"/>
      <c r="AP52" s="45"/>
      <c r="AQ52" s="45"/>
      <c r="AR52" s="45"/>
      <c r="AU52" s="59"/>
      <c r="AV52" s="60" t="s">
        <v>298</v>
      </c>
      <c r="AW52" s="61">
        <v>27.75048828125</v>
      </c>
      <c r="AX52" s="61">
        <v>27.874057769775391</v>
      </c>
      <c r="AY52" s="60"/>
      <c r="AZ52" s="60" t="s">
        <v>298</v>
      </c>
      <c r="BA52" s="61">
        <v>24.580768585205078</v>
      </c>
      <c r="BB52" s="61">
        <v>24.51685905456543</v>
      </c>
      <c r="BC52" s="60"/>
      <c r="BD52" s="60" t="s">
        <v>298</v>
      </c>
      <c r="BE52" s="59">
        <f>POWER(2,(BA52-AW52))*100</f>
        <v>11.112692410927293</v>
      </c>
      <c r="BF52" s="59">
        <f>POWER(2,(BB52-AX52))*100</f>
        <v>9.7584869418838824</v>
      </c>
      <c r="BG52" s="44"/>
      <c r="BH52" s="45"/>
      <c r="BI52" s="45"/>
      <c r="BJ52" s="45"/>
      <c r="BK52" s="45"/>
      <c r="BL52" s="45"/>
      <c r="BM52" s="45"/>
      <c r="BN52" s="45"/>
      <c r="BO52" s="45"/>
      <c r="BR52" s="59"/>
      <c r="BS52" s="60" t="s">
        <v>298</v>
      </c>
      <c r="BT52" s="61">
        <v>27.786884307861328</v>
      </c>
      <c r="BU52" s="61">
        <v>27.953737258911133</v>
      </c>
      <c r="BV52" s="60"/>
      <c r="BW52" s="60" t="s">
        <v>298</v>
      </c>
      <c r="BX52" s="61">
        <v>24.580768585205078</v>
      </c>
      <c r="BY52" s="61">
        <v>24.51685905456543</v>
      </c>
      <c r="BZ52" s="60"/>
      <c r="CA52" s="60" t="s">
        <v>298</v>
      </c>
      <c r="CB52" s="59">
        <f>POWER(2,(BX52-BT52))*100</f>
        <v>10.835850334820881</v>
      </c>
      <c r="CC52" s="59">
        <f>POWER(2,(BY52-BU52))*100</f>
        <v>9.2341424321609189</v>
      </c>
      <c r="CD52" s="44"/>
      <c r="CE52" s="45"/>
      <c r="CF52" s="45"/>
      <c r="CG52" s="45"/>
      <c r="CH52" s="45"/>
      <c r="CI52" s="45"/>
      <c r="CJ52" s="45"/>
      <c r="CK52" s="45"/>
      <c r="CL52" s="45"/>
    </row>
    <row r="53" spans="1:90" x14ac:dyDescent="0.2">
      <c r="A53" s="59"/>
      <c r="B53" s="59" t="s">
        <v>230</v>
      </c>
      <c r="C53" s="59">
        <f>AVERAGE(C51:C52)</f>
        <v>27.186468124389648</v>
      </c>
      <c r="D53" s="59">
        <f>AVERAGE(D51:D52)</f>
        <v>26.858890533447266</v>
      </c>
      <c r="E53" s="60"/>
      <c r="F53" s="59" t="s">
        <v>230</v>
      </c>
      <c r="G53" s="59">
        <f>AVERAGE(G51:G52)</f>
        <v>24.560957908630371</v>
      </c>
      <c r="H53" s="59">
        <f>AVERAGE(H51:H52)</f>
        <v>24.522027969360352</v>
      </c>
      <c r="I53" s="59"/>
      <c r="J53" s="59" t="s">
        <v>230</v>
      </c>
      <c r="K53" s="59">
        <f>AVERAGE(K51:K52)</f>
        <v>16.260518145419365</v>
      </c>
      <c r="L53" s="59">
        <f>AVERAGE(L51:L52)</f>
        <v>19.8570970677677</v>
      </c>
      <c r="M53" s="44"/>
      <c r="N53" s="45"/>
      <c r="O53" s="45"/>
      <c r="P53" s="45"/>
      <c r="Q53" s="45"/>
      <c r="R53" s="45"/>
      <c r="S53" s="45"/>
      <c r="T53" s="45"/>
      <c r="U53" s="45"/>
      <c r="X53" s="59"/>
      <c r="Y53" s="59" t="s">
        <v>230</v>
      </c>
      <c r="Z53" s="59">
        <f>AVERAGE(Z51:Z52)</f>
        <v>28.103713989257813</v>
      </c>
      <c r="AA53" s="59">
        <f>AVERAGE(AA51:AA52)</f>
        <v>28.567645072937012</v>
      </c>
      <c r="AB53" s="60"/>
      <c r="AC53" s="59" t="s">
        <v>230</v>
      </c>
      <c r="AD53" s="59">
        <f>AVERAGE(AD51:AD52)</f>
        <v>24.560957908630371</v>
      </c>
      <c r="AE53" s="59">
        <f>AVERAGE(AE51:AE52)</f>
        <v>24.522027969360352</v>
      </c>
      <c r="AF53" s="59"/>
      <c r="AG53" s="59" t="s">
        <v>230</v>
      </c>
      <c r="AH53" s="59">
        <f>AVERAGE(AH51:AH52)</f>
        <v>8.5828049465139653</v>
      </c>
      <c r="AI53" s="59">
        <f>AVERAGE(AI51:AI52)</f>
        <v>6.1024961320248519</v>
      </c>
      <c r="AJ53" s="44"/>
      <c r="AK53" s="45"/>
      <c r="AL53" s="45"/>
      <c r="AM53" s="45"/>
      <c r="AN53" s="45"/>
      <c r="AO53" s="45"/>
      <c r="AP53" s="45"/>
      <c r="AQ53" s="45"/>
      <c r="AR53" s="45"/>
      <c r="AU53" s="59"/>
      <c r="AV53" s="59" t="s">
        <v>230</v>
      </c>
      <c r="AW53" s="59">
        <f>AVERAGE(AW51:AW52)</f>
        <v>27.483007431030273</v>
      </c>
      <c r="AX53" s="59">
        <f>AVERAGE(AX51:AX52)</f>
        <v>27.509821891784668</v>
      </c>
      <c r="AY53" s="60"/>
      <c r="AZ53" s="59" t="s">
        <v>230</v>
      </c>
      <c r="BA53" s="59">
        <f>AVERAGE(BA51:BA52)</f>
        <v>24.560957908630371</v>
      </c>
      <c r="BB53" s="59">
        <f>AVERAGE(BB51:BB52)</f>
        <v>24.522027969360352</v>
      </c>
      <c r="BC53" s="59"/>
      <c r="BD53" s="59" t="s">
        <v>230</v>
      </c>
      <c r="BE53" s="59">
        <f>AVERAGE(BE51:BE52)</f>
        <v>13.388867793796042</v>
      </c>
      <c r="BF53" s="59">
        <f>AVERAGE(BF51:BF52)</f>
        <v>13.02171663690547</v>
      </c>
      <c r="BG53" s="44"/>
      <c r="BH53" s="45"/>
      <c r="BI53" s="45"/>
      <c r="BJ53" s="45"/>
      <c r="BK53" s="45"/>
      <c r="BL53" s="45"/>
      <c r="BM53" s="45"/>
      <c r="BN53" s="45"/>
      <c r="BO53" s="45"/>
      <c r="BR53" s="59"/>
      <c r="BS53" s="59" t="s">
        <v>230</v>
      </c>
      <c r="BT53" s="59">
        <f>AVERAGE(BT51:BT52)</f>
        <v>27.549309730529785</v>
      </c>
      <c r="BU53" s="59">
        <f>AVERAGE(BU51:BU52)</f>
        <v>28.036881446838379</v>
      </c>
      <c r="BV53" s="60"/>
      <c r="BW53" s="59" t="s">
        <v>230</v>
      </c>
      <c r="BX53" s="59">
        <f>AVERAGE(BX51:BX52)</f>
        <v>24.560957908630371</v>
      </c>
      <c r="BY53" s="59">
        <f>AVERAGE(BY51:BY52)</f>
        <v>24.522027969360352</v>
      </c>
      <c r="BZ53" s="59"/>
      <c r="CA53" s="59" t="s">
        <v>230</v>
      </c>
      <c r="CB53" s="59">
        <f>AVERAGE(CB51:CB52)</f>
        <v>12.745157028256184</v>
      </c>
      <c r="CC53" s="59">
        <f>AVERAGE(CC51:CC52)</f>
        <v>8.7610810860670654</v>
      </c>
      <c r="CD53" s="44"/>
      <c r="CE53" s="45"/>
      <c r="CF53" s="45"/>
      <c r="CG53" s="45"/>
      <c r="CH53" s="45"/>
      <c r="CI53" s="45"/>
      <c r="CJ53" s="45"/>
      <c r="CK53" s="45"/>
      <c r="CL53" s="45"/>
    </row>
    <row r="54" spans="1:90" x14ac:dyDescent="0.2">
      <c r="A54" s="59"/>
      <c r="B54" s="59" t="s">
        <v>40</v>
      </c>
      <c r="C54" s="59">
        <f>STDEVP(C51:C52)</f>
        <v>0.13945388793945313</v>
      </c>
      <c r="D54" s="59">
        <f>STDEVP(D51:D52)</f>
        <v>0.10996437072753906</v>
      </c>
      <c r="E54" s="60"/>
      <c r="F54" s="59" t="s">
        <v>40</v>
      </c>
      <c r="G54" s="59">
        <f>STDEVP(G51:G52)</f>
        <v>1.9810676574707031E-2</v>
      </c>
      <c r="H54" s="59">
        <f>STDEVP(H51:H52)</f>
        <v>5.168914794921875E-3</v>
      </c>
      <c r="I54" s="59"/>
      <c r="J54" s="59" t="s">
        <v>40</v>
      </c>
      <c r="K54" s="59">
        <f>STDEVP(K51:K52)</f>
        <v>1.3454076277550397</v>
      </c>
      <c r="L54" s="59">
        <f>STDEVP(L51:L52)</f>
        <v>1.5813263865290317</v>
      </c>
      <c r="M54" s="44"/>
      <c r="N54" s="45"/>
      <c r="O54" s="45"/>
      <c r="P54" s="45"/>
      <c r="Q54" s="45"/>
      <c r="R54" s="45"/>
      <c r="S54" s="45"/>
      <c r="T54" s="45"/>
      <c r="U54" s="45"/>
      <c r="X54" s="59"/>
      <c r="Y54" s="59" t="s">
        <v>40</v>
      </c>
      <c r="Z54" s="59">
        <f>STDEVP(Z51:Z52)</f>
        <v>1.1928558349609375E-2</v>
      </c>
      <c r="AA54" s="59">
        <f>STDEVP(AA51:AA52)</f>
        <v>0.17451190948486328</v>
      </c>
      <c r="AB54" s="60"/>
      <c r="AC54" s="59" t="s">
        <v>40</v>
      </c>
      <c r="AD54" s="59">
        <f>STDEVP(AD51:AD52)</f>
        <v>1.9810676574707031E-2</v>
      </c>
      <c r="AE54" s="59">
        <f>STDEVP(AE51:AE52)</f>
        <v>5.168914794921875E-3</v>
      </c>
      <c r="AF54" s="59"/>
      <c r="AG54" s="59" t="s">
        <v>40</v>
      </c>
      <c r="AH54" s="59">
        <f>STDEVP(AH51:AH52)</f>
        <v>0.18879091864032738</v>
      </c>
      <c r="AI54" s="59">
        <f>STDEVP(AI51:AI52)</f>
        <v>0.75613140182117733</v>
      </c>
      <c r="AJ54" s="44"/>
      <c r="AK54" s="45"/>
      <c r="AL54" s="45"/>
      <c r="AM54" s="45"/>
      <c r="AN54" s="45"/>
      <c r="AO54" s="45"/>
      <c r="AP54" s="45"/>
      <c r="AQ54" s="45"/>
      <c r="AR54" s="45"/>
      <c r="AU54" s="59"/>
      <c r="AV54" s="59" t="s">
        <v>40</v>
      </c>
      <c r="AW54" s="59">
        <f>STDEVP(AW51:AW52)</f>
        <v>0.26748085021972656</v>
      </c>
      <c r="AX54" s="59">
        <f>STDEVP(AX51:AX52)</f>
        <v>0.36423587799072266</v>
      </c>
      <c r="AY54" s="60"/>
      <c r="AZ54" s="59" t="s">
        <v>40</v>
      </c>
      <c r="BA54" s="59">
        <f>STDEVP(BA51:BA52)</f>
        <v>1.9810676574707031E-2</v>
      </c>
      <c r="BB54" s="59">
        <f>STDEVP(BB51:BB52)</f>
        <v>5.168914794921875E-3</v>
      </c>
      <c r="BC54" s="59"/>
      <c r="BD54" s="59" t="s">
        <v>40</v>
      </c>
      <c r="BE54" s="59">
        <f>STDEVP(BE51:BE52)</f>
        <v>2.2761753828687494</v>
      </c>
      <c r="BF54" s="59">
        <f>STDEVP(BF51:BF52)</f>
        <v>3.2632296950215927</v>
      </c>
      <c r="BG54" s="44"/>
      <c r="BH54" s="45"/>
      <c r="BI54" s="45"/>
      <c r="BJ54" s="45"/>
      <c r="BK54" s="45"/>
      <c r="BL54" s="45"/>
      <c r="BM54" s="45"/>
      <c r="BN54" s="45"/>
      <c r="BO54" s="45"/>
      <c r="BR54" s="59"/>
      <c r="BS54" s="59" t="s">
        <v>40</v>
      </c>
      <c r="BT54" s="59">
        <f>STDEVP(BT51:BT52)</f>
        <v>0.23757457733154297</v>
      </c>
      <c r="BU54" s="59">
        <f>STDEVP(BU51:BU52)</f>
        <v>8.3144187927246094E-2</v>
      </c>
      <c r="BV54" s="60"/>
      <c r="BW54" s="59" t="s">
        <v>40</v>
      </c>
      <c r="BX54" s="59">
        <f>STDEVP(BX51:BX52)</f>
        <v>1.9810676574707031E-2</v>
      </c>
      <c r="BY54" s="59">
        <f>STDEVP(BY51:BY52)</f>
        <v>5.168914794921875E-3</v>
      </c>
      <c r="BZ54" s="59"/>
      <c r="CA54" s="59" t="s">
        <v>40</v>
      </c>
      <c r="CB54" s="59">
        <f>STDEVP(CB51:CB52)</f>
        <v>1.9093066934352969</v>
      </c>
      <c r="CC54" s="59">
        <f>STDEVP(CC51:CC52)</f>
        <v>0.47306134609385353</v>
      </c>
      <c r="CD54" s="44"/>
      <c r="CE54" s="45"/>
      <c r="CF54" s="45"/>
      <c r="CG54" s="45"/>
      <c r="CH54" s="45"/>
      <c r="CI54" s="45"/>
      <c r="CJ54" s="45"/>
      <c r="CK54" s="45"/>
      <c r="CL54" s="45"/>
    </row>
    <row r="55" spans="1:90" x14ac:dyDescent="0.2">
      <c r="A55" s="59"/>
      <c r="B55" s="59" t="s">
        <v>41</v>
      </c>
      <c r="C55" s="59">
        <f>C54/SQRT(4)</f>
        <v>6.9726943969726563E-2</v>
      </c>
      <c r="D55" s="59">
        <f t="shared" ref="D55" si="84">D54/SQRT(4)</f>
        <v>5.4982185363769531E-2</v>
      </c>
      <c r="E55" s="60"/>
      <c r="F55" s="59" t="s">
        <v>41</v>
      </c>
      <c r="G55" s="59">
        <f>G54/SQRT(4)</f>
        <v>9.9053382873535156E-3</v>
      </c>
      <c r="H55" s="59">
        <f t="shared" ref="H55" si="85">H54/SQRT(4)</f>
        <v>2.5844573974609375E-3</v>
      </c>
      <c r="I55" s="59"/>
      <c r="J55" s="59" t="s">
        <v>41</v>
      </c>
      <c r="K55" s="59">
        <f>K54/SQRT(4)</f>
        <v>0.67270381387751987</v>
      </c>
      <c r="L55" s="59">
        <f t="shared" ref="L55" si="86">L54/SQRT(4)</f>
        <v>0.79066319326451584</v>
      </c>
      <c r="M55" s="44"/>
      <c r="N55" s="45"/>
      <c r="O55" s="45"/>
      <c r="P55" s="45"/>
      <c r="Q55" s="45"/>
      <c r="R55" s="45"/>
      <c r="S55" s="45"/>
      <c r="T55" s="45"/>
      <c r="U55" s="45"/>
      <c r="X55" s="59"/>
      <c r="Y55" s="59" t="s">
        <v>41</v>
      </c>
      <c r="Z55" s="59">
        <f>Z54/SQRT(4)</f>
        <v>5.9642791748046875E-3</v>
      </c>
      <c r="AA55" s="59">
        <f t="shared" ref="AA55" si="87">AA54/SQRT(4)</f>
        <v>8.7255954742431641E-2</v>
      </c>
      <c r="AB55" s="60"/>
      <c r="AC55" s="59" t="s">
        <v>41</v>
      </c>
      <c r="AD55" s="59">
        <f>AD54/SQRT(4)</f>
        <v>9.9053382873535156E-3</v>
      </c>
      <c r="AE55" s="59">
        <f t="shared" ref="AE55" si="88">AE54/SQRT(4)</f>
        <v>2.5844573974609375E-3</v>
      </c>
      <c r="AF55" s="59"/>
      <c r="AG55" s="59" t="s">
        <v>41</v>
      </c>
      <c r="AH55" s="59">
        <f>AH54/SQRT(4)</f>
        <v>9.4395459320163688E-2</v>
      </c>
      <c r="AI55" s="59">
        <f t="shared" ref="AI55" si="89">AI54/SQRT(4)</f>
        <v>0.37806570091058866</v>
      </c>
      <c r="AJ55" s="44"/>
      <c r="AK55" s="45"/>
      <c r="AL55" s="45"/>
      <c r="AM55" s="45"/>
      <c r="AN55" s="45"/>
      <c r="AO55" s="45"/>
      <c r="AP55" s="45"/>
      <c r="AQ55" s="45"/>
      <c r="AR55" s="45"/>
      <c r="AU55" s="59"/>
      <c r="AV55" s="59" t="s">
        <v>41</v>
      </c>
      <c r="AW55" s="59">
        <f>AW54/SQRT(4)</f>
        <v>0.13374042510986328</v>
      </c>
      <c r="AX55" s="59">
        <f t="shared" ref="AX55" si="90">AX54/SQRT(4)</f>
        <v>0.18211793899536133</v>
      </c>
      <c r="AY55" s="60"/>
      <c r="AZ55" s="59" t="s">
        <v>41</v>
      </c>
      <c r="BA55" s="59">
        <f>BA54/SQRT(4)</f>
        <v>9.9053382873535156E-3</v>
      </c>
      <c r="BB55" s="59">
        <f t="shared" ref="BB55" si="91">BB54/SQRT(4)</f>
        <v>2.5844573974609375E-3</v>
      </c>
      <c r="BC55" s="59"/>
      <c r="BD55" s="59" t="s">
        <v>41</v>
      </c>
      <c r="BE55" s="59">
        <f>BE54/SQRT(4)</f>
        <v>1.1380876914343747</v>
      </c>
      <c r="BF55" s="59">
        <f t="shared" ref="BF55" si="92">BF54/SQRT(4)</f>
        <v>1.6316148475107963</v>
      </c>
      <c r="BG55" s="44"/>
      <c r="BH55" s="45"/>
      <c r="BI55" s="45"/>
      <c r="BJ55" s="45"/>
      <c r="BK55" s="45"/>
      <c r="BL55" s="45"/>
      <c r="BM55" s="45"/>
      <c r="BN55" s="45"/>
      <c r="BO55" s="45"/>
      <c r="BR55" s="59"/>
      <c r="BS55" s="59" t="s">
        <v>41</v>
      </c>
      <c r="BT55" s="59">
        <f>BT54/SQRT(4)</f>
        <v>0.11878728866577148</v>
      </c>
      <c r="BU55" s="59">
        <f t="shared" ref="BU55" si="93">BU54/SQRT(4)</f>
        <v>4.1572093963623047E-2</v>
      </c>
      <c r="BV55" s="60"/>
      <c r="BW55" s="59" t="s">
        <v>41</v>
      </c>
      <c r="BX55" s="59">
        <f>BX54/SQRT(4)</f>
        <v>9.9053382873535156E-3</v>
      </c>
      <c r="BY55" s="59">
        <f t="shared" ref="BY55" si="94">BY54/SQRT(4)</f>
        <v>2.5844573974609375E-3</v>
      </c>
      <c r="BZ55" s="59"/>
      <c r="CA55" s="59" t="s">
        <v>41</v>
      </c>
      <c r="CB55" s="59">
        <f>CB54/SQRT(4)</f>
        <v>0.95465334671764845</v>
      </c>
      <c r="CC55" s="59">
        <f t="shared" ref="CC55" si="95">CC54/SQRT(4)</f>
        <v>0.23653067304692676</v>
      </c>
      <c r="CD55" s="44"/>
      <c r="CE55" s="45"/>
      <c r="CF55" s="45"/>
      <c r="CG55" s="45"/>
      <c r="CH55" s="45"/>
      <c r="CI55" s="45"/>
      <c r="CJ55" s="45"/>
      <c r="CK55" s="45"/>
      <c r="CL55" s="45"/>
    </row>
    <row r="56" spans="1:90" x14ac:dyDescent="0.4">
      <c r="A56" s="9"/>
      <c r="B56" s="61"/>
      <c r="C56" s="61"/>
      <c r="D56" s="46"/>
      <c r="E56" s="61"/>
      <c r="F56" s="46"/>
      <c r="G56" s="9"/>
      <c r="H56" s="9"/>
      <c r="I56" s="9"/>
      <c r="J56" s="9"/>
      <c r="K56" s="9"/>
      <c r="L56" s="9"/>
      <c r="M56" s="9"/>
      <c r="N56" s="45"/>
      <c r="O56" s="45"/>
      <c r="P56" s="45"/>
      <c r="Q56" s="45"/>
      <c r="R56" s="45"/>
      <c r="S56" s="45"/>
      <c r="T56" s="45"/>
      <c r="U56" s="45"/>
      <c r="X56" s="9"/>
      <c r="Y56" s="9"/>
      <c r="Z56" s="9"/>
      <c r="AA56" s="9"/>
      <c r="AB56" s="46"/>
      <c r="AC56" s="46"/>
      <c r="AD56" s="9"/>
      <c r="AE56" s="9"/>
      <c r="AF56" s="9"/>
      <c r="AG56" s="9"/>
      <c r="AH56" s="9"/>
      <c r="AI56" s="9"/>
      <c r="AJ56" s="9"/>
      <c r="AK56" s="45"/>
      <c r="AL56" s="45"/>
      <c r="AM56" s="45"/>
      <c r="AN56" s="45"/>
      <c r="AO56" s="45"/>
      <c r="AP56" s="45"/>
      <c r="AQ56" s="45"/>
      <c r="AR56" s="45"/>
      <c r="AU56" s="9"/>
      <c r="AV56" s="9"/>
      <c r="AW56" s="61"/>
      <c r="AX56" s="61"/>
      <c r="AY56" s="46"/>
      <c r="AZ56" s="46"/>
      <c r="BA56" s="9"/>
      <c r="BB56" s="9"/>
      <c r="BC56" s="9"/>
      <c r="BD56" s="9"/>
      <c r="BE56" s="9"/>
      <c r="BF56" s="9"/>
      <c r="BG56" s="9"/>
      <c r="BH56" s="45"/>
      <c r="BI56" s="45"/>
      <c r="BJ56" s="45"/>
      <c r="BK56" s="45"/>
      <c r="BL56" s="45"/>
      <c r="BM56" s="45"/>
      <c r="BN56" s="45"/>
      <c r="BO56" s="45"/>
      <c r="BR56" s="9"/>
      <c r="BS56" s="9"/>
      <c r="BT56" s="61"/>
      <c r="BU56" s="61"/>
      <c r="BV56" s="46"/>
      <c r="BW56" s="46"/>
      <c r="BX56" s="9"/>
      <c r="BY56" s="9"/>
      <c r="BZ56" s="9"/>
      <c r="CA56" s="9"/>
      <c r="CB56" s="9"/>
      <c r="CC56" s="9"/>
      <c r="CD56" s="9"/>
      <c r="CE56" s="45"/>
      <c r="CF56" s="45"/>
      <c r="CG56" s="45"/>
      <c r="CH56" s="45"/>
      <c r="CI56" s="45"/>
      <c r="CJ56" s="45"/>
      <c r="CK56" s="45"/>
      <c r="CL56" s="45"/>
    </row>
    <row r="57" spans="1:90" x14ac:dyDescent="0.4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9"/>
      <c r="N57" s="45"/>
      <c r="O57" s="45"/>
      <c r="P57" s="45"/>
      <c r="Q57" s="45"/>
      <c r="R57" s="45"/>
      <c r="S57" s="45"/>
      <c r="T57" s="45"/>
      <c r="U57" s="45"/>
      <c r="X57" s="9"/>
      <c r="Y57" s="9"/>
      <c r="Z57" s="61"/>
      <c r="AA57" s="61"/>
      <c r="AB57" s="46"/>
      <c r="AC57" s="46"/>
      <c r="AD57" s="46"/>
      <c r="AE57" s="46"/>
      <c r="AF57" s="9"/>
      <c r="AG57" s="9"/>
      <c r="AH57" s="9"/>
      <c r="AI57" s="9"/>
      <c r="AJ57" s="9"/>
      <c r="AK57" s="45"/>
      <c r="AL57" s="45"/>
      <c r="AM57" s="45"/>
      <c r="AN57" s="45"/>
      <c r="AO57" s="45"/>
      <c r="AP57" s="45"/>
      <c r="AQ57" s="45"/>
      <c r="AR57" s="45"/>
      <c r="AU57" s="9"/>
      <c r="AV57" s="9"/>
      <c r="AW57" s="61"/>
      <c r="AX57" s="61"/>
      <c r="AY57" s="46"/>
      <c r="AZ57" s="46"/>
      <c r="BA57" s="46"/>
      <c r="BB57" s="46"/>
      <c r="BC57" s="9"/>
      <c r="BD57" s="9"/>
      <c r="BE57" s="9"/>
      <c r="BF57" s="9"/>
      <c r="BG57" s="9"/>
      <c r="BH57" s="45"/>
      <c r="BI57" s="45"/>
      <c r="BJ57" s="45"/>
      <c r="BK57" s="45"/>
      <c r="BL57" s="45"/>
      <c r="BM57" s="45"/>
      <c r="BN57" s="45"/>
      <c r="BO57" s="45"/>
      <c r="BR57" s="9"/>
      <c r="BS57" s="9"/>
      <c r="BT57" s="61"/>
      <c r="BU57" s="61"/>
      <c r="BV57" s="46"/>
      <c r="BW57" s="46"/>
      <c r="BX57" s="46"/>
      <c r="BY57" s="46"/>
      <c r="BZ57" s="9"/>
      <c r="CA57" s="9"/>
      <c r="CB57" s="9"/>
      <c r="CC57" s="9"/>
      <c r="CD57" s="9"/>
      <c r="CE57" s="45"/>
      <c r="CF57" s="45"/>
      <c r="CG57" s="45"/>
      <c r="CH57" s="45"/>
      <c r="CI57" s="45"/>
      <c r="CJ57" s="45"/>
      <c r="CK57" s="45"/>
      <c r="CL57" s="45"/>
    </row>
    <row r="58" spans="1:90" x14ac:dyDescent="0.2">
      <c r="A58" s="11" t="s">
        <v>60</v>
      </c>
      <c r="B58" s="46"/>
      <c r="C58" s="59" t="s">
        <v>257</v>
      </c>
      <c r="D58" s="59" t="s">
        <v>90</v>
      </c>
      <c r="E58" s="59"/>
      <c r="F58" s="60" t="s">
        <v>295</v>
      </c>
      <c r="G58" s="59" t="s">
        <v>257</v>
      </c>
      <c r="H58" s="59" t="s">
        <v>90</v>
      </c>
      <c r="I58" s="59"/>
      <c r="J58" s="59" t="s">
        <v>296</v>
      </c>
      <c r="K58" s="59" t="s">
        <v>257</v>
      </c>
      <c r="L58" s="59" t="s">
        <v>90</v>
      </c>
      <c r="M58" s="9"/>
      <c r="N58" s="45"/>
      <c r="O58" s="45"/>
      <c r="P58" s="45"/>
      <c r="Q58" s="45"/>
      <c r="R58" s="45"/>
      <c r="S58" s="45"/>
      <c r="T58" s="45"/>
      <c r="U58" s="45"/>
      <c r="X58" s="11" t="s">
        <v>60</v>
      </c>
      <c r="Y58" s="46"/>
      <c r="Z58" s="59" t="s">
        <v>257</v>
      </c>
      <c r="AA58" s="59" t="s">
        <v>90</v>
      </c>
      <c r="AB58" s="59"/>
      <c r="AC58" s="60" t="s">
        <v>295</v>
      </c>
      <c r="AD58" s="59" t="s">
        <v>257</v>
      </c>
      <c r="AE58" s="59" t="s">
        <v>90</v>
      </c>
      <c r="AF58" s="59"/>
      <c r="AG58" s="59" t="s">
        <v>296</v>
      </c>
      <c r="AH58" s="59" t="s">
        <v>257</v>
      </c>
      <c r="AI58" s="59" t="s">
        <v>90</v>
      </c>
      <c r="AJ58" s="9"/>
      <c r="AK58" s="45"/>
      <c r="AL58" s="45"/>
      <c r="AM58" s="45"/>
      <c r="AN58" s="45"/>
      <c r="AO58" s="45"/>
      <c r="AP58" s="45"/>
      <c r="AQ58" s="45"/>
      <c r="AR58" s="45"/>
      <c r="AU58" s="11" t="s">
        <v>60</v>
      </c>
      <c r="AV58" s="46"/>
      <c r="AW58" s="59" t="s">
        <v>257</v>
      </c>
      <c r="AX58" s="59" t="s">
        <v>90</v>
      </c>
      <c r="AY58" s="59"/>
      <c r="AZ58" s="60" t="s">
        <v>295</v>
      </c>
      <c r="BA58" s="59" t="s">
        <v>257</v>
      </c>
      <c r="BB58" s="59" t="s">
        <v>90</v>
      </c>
      <c r="BC58" s="59"/>
      <c r="BD58" s="59" t="s">
        <v>296</v>
      </c>
      <c r="BE58" s="59" t="s">
        <v>257</v>
      </c>
      <c r="BF58" s="59" t="s">
        <v>90</v>
      </c>
      <c r="BG58" s="9"/>
      <c r="BH58" s="45"/>
      <c r="BI58" s="45"/>
      <c r="BJ58" s="45"/>
      <c r="BK58" s="45"/>
      <c r="BL58" s="45"/>
      <c r="BM58" s="45"/>
      <c r="BN58" s="45"/>
      <c r="BO58" s="45"/>
      <c r="BR58" s="11" t="s">
        <v>60</v>
      </c>
      <c r="BS58" s="46"/>
      <c r="BT58" s="59" t="s">
        <v>257</v>
      </c>
      <c r="BU58" s="59" t="s">
        <v>90</v>
      </c>
      <c r="BV58" s="59"/>
      <c r="BW58" s="60" t="s">
        <v>295</v>
      </c>
      <c r="BX58" s="59" t="s">
        <v>257</v>
      </c>
      <c r="BY58" s="59" t="s">
        <v>90</v>
      </c>
      <c r="BZ58" s="59"/>
      <c r="CA58" s="59" t="s">
        <v>296</v>
      </c>
      <c r="CB58" s="59" t="s">
        <v>257</v>
      </c>
      <c r="CC58" s="59" t="s">
        <v>90</v>
      </c>
      <c r="CD58" s="9"/>
      <c r="CE58" s="45"/>
      <c r="CF58" s="45"/>
      <c r="CG58" s="45"/>
      <c r="CH58" s="45"/>
      <c r="CI58" s="45"/>
      <c r="CJ58" s="45"/>
      <c r="CK58" s="45"/>
      <c r="CL58" s="45"/>
    </row>
    <row r="59" spans="1:90" x14ac:dyDescent="0.4">
      <c r="A59" s="59"/>
      <c r="B59" s="60" t="s">
        <v>297</v>
      </c>
      <c r="C59" s="61">
        <v>26.991249084472656</v>
      </c>
      <c r="D59" s="61">
        <v>26.764095306396484</v>
      </c>
      <c r="E59" s="60"/>
      <c r="F59" s="60" t="s">
        <v>297</v>
      </c>
      <c r="G59" s="61">
        <v>24.483633041381836</v>
      </c>
      <c r="H59" s="61">
        <v>24.458904266357422</v>
      </c>
      <c r="I59" s="60"/>
      <c r="J59" s="60" t="s">
        <v>297</v>
      </c>
      <c r="K59" s="59">
        <f>POWER(2,(G59-C59))*100</f>
        <v>17.584594316388287</v>
      </c>
      <c r="L59" s="59">
        <f>POWER(2,(H59-D59))*100</f>
        <v>20.233375955615692</v>
      </c>
      <c r="M59" s="9"/>
      <c r="N59" s="45"/>
      <c r="O59" s="45"/>
      <c r="P59" s="45"/>
      <c r="Q59" s="45"/>
      <c r="R59" s="45"/>
      <c r="S59" s="45"/>
      <c r="T59" s="45"/>
      <c r="U59" s="45"/>
      <c r="X59" s="59"/>
      <c r="Y59" s="60" t="s">
        <v>297</v>
      </c>
      <c r="Z59" s="61">
        <v>27.98284912109375</v>
      </c>
      <c r="AA59" s="61">
        <v>27.999338150024414</v>
      </c>
      <c r="AB59" s="60"/>
      <c r="AC59" s="60" t="s">
        <v>297</v>
      </c>
      <c r="AD59" s="61">
        <v>24.483633041381836</v>
      </c>
      <c r="AE59" s="61">
        <v>24.458904266357422</v>
      </c>
      <c r="AF59" s="60"/>
      <c r="AG59" s="60" t="s">
        <v>297</v>
      </c>
      <c r="AH59" s="59">
        <f>POWER(2,(AD59-Z59))*100</f>
        <v>8.8436388464546098</v>
      </c>
      <c r="AI59" s="59">
        <f>POWER(2,(AE59-AA59))*100</f>
        <v>8.594551204287102</v>
      </c>
      <c r="AJ59" s="9"/>
      <c r="AK59" s="45"/>
      <c r="AL59" s="45"/>
      <c r="AM59" s="45"/>
      <c r="AN59" s="45"/>
      <c r="AO59" s="45"/>
      <c r="AP59" s="45"/>
      <c r="AQ59" s="45"/>
      <c r="AR59" s="45"/>
      <c r="AU59" s="59"/>
      <c r="AV59" s="60" t="s">
        <v>297</v>
      </c>
      <c r="AW59" s="61">
        <v>27.226314544677734</v>
      </c>
      <c r="AX59" s="61">
        <v>27.331632614135742</v>
      </c>
      <c r="AY59" s="60"/>
      <c r="AZ59" s="60" t="s">
        <v>297</v>
      </c>
      <c r="BA59" s="61">
        <v>24.483633041381836</v>
      </c>
      <c r="BB59" s="61">
        <v>24.458904266357422</v>
      </c>
      <c r="BC59" s="60"/>
      <c r="BD59" s="60" t="s">
        <v>297</v>
      </c>
      <c r="BE59" s="59">
        <f>POWER(2,(BA59-AW59))*100</f>
        <v>14.940688079037992</v>
      </c>
      <c r="BF59" s="59">
        <f>POWER(2,(BB59-AX59))*100</f>
        <v>13.652827338540661</v>
      </c>
      <c r="BG59" s="9"/>
      <c r="BH59" s="45"/>
      <c r="BI59" s="45"/>
      <c r="BJ59" s="45"/>
      <c r="BK59" s="45"/>
      <c r="BL59" s="45"/>
      <c r="BM59" s="45"/>
      <c r="BN59" s="45"/>
      <c r="BO59" s="45"/>
      <c r="BR59" s="59"/>
      <c r="BS59" s="60" t="s">
        <v>297</v>
      </c>
      <c r="BT59" s="61">
        <v>27.587326049804688</v>
      </c>
      <c r="BU59" s="61">
        <v>27.887624740600586</v>
      </c>
      <c r="BV59" s="60"/>
      <c r="BW59" s="60" t="s">
        <v>297</v>
      </c>
      <c r="BX59" s="61">
        <v>24.483633041381836</v>
      </c>
      <c r="BY59" s="61">
        <v>24.458904266357422</v>
      </c>
      <c r="BZ59" s="60"/>
      <c r="CA59" s="60" t="s">
        <v>297</v>
      </c>
      <c r="CB59" s="59">
        <f>POWER(2,(BX59-BT59))*100</f>
        <v>11.633095868431356</v>
      </c>
      <c r="CC59" s="59">
        <f>POWER(2,(BY59-BU59))*100</f>
        <v>9.2865048632765426</v>
      </c>
      <c r="CD59" s="9"/>
      <c r="CE59" s="45"/>
      <c r="CF59" s="45"/>
      <c r="CG59" s="45"/>
      <c r="CH59" s="45"/>
      <c r="CI59" s="45"/>
      <c r="CJ59" s="45"/>
      <c r="CK59" s="45"/>
      <c r="CL59" s="45"/>
    </row>
    <row r="60" spans="1:90" x14ac:dyDescent="0.4">
      <c r="A60" s="59"/>
      <c r="B60" s="60" t="s">
        <v>298</v>
      </c>
      <c r="C60" s="61">
        <v>27.632318496704102</v>
      </c>
      <c r="D60" s="61">
        <v>27.072866439819336</v>
      </c>
      <c r="E60" s="60"/>
      <c r="F60" s="60" t="s">
        <v>298</v>
      </c>
      <c r="G60" s="61">
        <v>24.225381851196289</v>
      </c>
      <c r="H60" s="61">
        <v>24.56611442565918</v>
      </c>
      <c r="I60" s="60"/>
      <c r="J60" s="60" t="s">
        <v>298</v>
      </c>
      <c r="K60" s="59">
        <f>POWER(2,(G60-C60))*100</f>
        <v>9.4277894820315407</v>
      </c>
      <c r="L60" s="59">
        <f>POWER(2,(H60-D60))*100</f>
        <v>17.595128870412569</v>
      </c>
      <c r="M60" s="9"/>
      <c r="N60" s="45"/>
      <c r="O60" s="45"/>
      <c r="P60" s="45"/>
      <c r="Q60" s="45"/>
      <c r="R60" s="45"/>
      <c r="S60" s="45"/>
      <c r="T60" s="45"/>
      <c r="U60" s="45"/>
      <c r="X60" s="59"/>
      <c r="Y60" s="60" t="s">
        <v>298</v>
      </c>
      <c r="Z60" s="61">
        <v>28.329078674316406</v>
      </c>
      <c r="AA60" s="61">
        <v>28.659683227539063</v>
      </c>
      <c r="AB60" s="60"/>
      <c r="AC60" s="60" t="s">
        <v>298</v>
      </c>
      <c r="AD60" s="61">
        <v>24.225381851196289</v>
      </c>
      <c r="AE60" s="61">
        <v>24.56611442565918</v>
      </c>
      <c r="AF60" s="60"/>
      <c r="AG60" s="60" t="s">
        <v>298</v>
      </c>
      <c r="AH60" s="59">
        <f>POWER(2,(AD60-Z60))*100</f>
        <v>5.8165325544302497</v>
      </c>
      <c r="AI60" s="59">
        <f>POWER(2,(AE60-AA60))*100</f>
        <v>5.8575094958181646</v>
      </c>
      <c r="AJ60" s="9"/>
      <c r="AK60" s="45"/>
      <c r="AL60" s="45"/>
      <c r="AM60" s="45"/>
      <c r="AN60" s="45"/>
      <c r="AO60" s="45"/>
      <c r="AP60" s="45"/>
      <c r="AQ60" s="45"/>
      <c r="AR60" s="45"/>
      <c r="AU60" s="59"/>
      <c r="AV60" s="60" t="s">
        <v>298</v>
      </c>
      <c r="AW60" s="61">
        <v>27.507827758789063</v>
      </c>
      <c r="AX60" s="61">
        <v>26.995552062988281</v>
      </c>
      <c r="AY60" s="60"/>
      <c r="AZ60" s="60" t="s">
        <v>298</v>
      </c>
      <c r="BA60" s="61">
        <v>24.225381851196289</v>
      </c>
      <c r="BB60" s="61">
        <v>24.56611442565918</v>
      </c>
      <c r="BC60" s="60"/>
      <c r="BD60" s="60" t="s">
        <v>298</v>
      </c>
      <c r="BE60" s="59">
        <f>POWER(2,(BA60-AW60))*100</f>
        <v>10.277448818277476</v>
      </c>
      <c r="BF60" s="59">
        <f>POWER(2,(BB60-AX60))*100</f>
        <v>18.563779385774772</v>
      </c>
      <c r="BG60" s="9"/>
      <c r="BH60" s="45"/>
      <c r="BI60" s="45"/>
      <c r="BJ60" s="45"/>
      <c r="BK60" s="45"/>
      <c r="BL60" s="45"/>
      <c r="BM60" s="45"/>
      <c r="BN60" s="45"/>
      <c r="BO60" s="45"/>
      <c r="BR60" s="59"/>
      <c r="BS60" s="60" t="s">
        <v>298</v>
      </c>
      <c r="BT60" s="61">
        <v>27.22416877746582</v>
      </c>
      <c r="BU60" s="61">
        <v>28.645740509033203</v>
      </c>
      <c r="BV60" s="60"/>
      <c r="BW60" s="60" t="s">
        <v>298</v>
      </c>
      <c r="BX60" s="61">
        <v>24.225381851196289</v>
      </c>
      <c r="BY60" s="61">
        <v>24.56611442565918</v>
      </c>
      <c r="BZ60" s="60"/>
      <c r="CA60" s="60" t="s">
        <v>298</v>
      </c>
      <c r="CB60" s="59">
        <f>POWER(2,(BX60-BT60))*100</f>
        <v>12.510514902999908</v>
      </c>
      <c r="CC60" s="59">
        <f>POWER(2,(BY60-BU60))*100</f>
        <v>5.9143929813728002</v>
      </c>
      <c r="CD60" s="9"/>
      <c r="CE60" s="45"/>
      <c r="CF60" s="45"/>
      <c r="CG60" s="45"/>
      <c r="CH60" s="45"/>
      <c r="CI60" s="45"/>
      <c r="CJ60" s="45"/>
      <c r="CK60" s="45"/>
      <c r="CL60" s="45"/>
    </row>
    <row r="61" spans="1:90" x14ac:dyDescent="0.2">
      <c r="A61" s="59"/>
      <c r="B61" s="59" t="s">
        <v>230</v>
      </c>
      <c r="C61" s="59">
        <f>AVERAGE(C59:C60)</f>
        <v>27.311783790588379</v>
      </c>
      <c r="D61" s="59">
        <f>AVERAGE(D59:D60)</f>
        <v>26.91848087310791</v>
      </c>
      <c r="E61" s="60"/>
      <c r="F61" s="59" t="s">
        <v>230</v>
      </c>
      <c r="G61" s="59">
        <f>AVERAGE(G59:G60)</f>
        <v>24.354507446289063</v>
      </c>
      <c r="H61" s="59">
        <f>AVERAGE(H59:H60)</f>
        <v>24.512509346008301</v>
      </c>
      <c r="I61" s="59"/>
      <c r="J61" s="59" t="s">
        <v>230</v>
      </c>
      <c r="K61" s="59">
        <f>AVERAGE(K59:K60)</f>
        <v>13.506191899209913</v>
      </c>
      <c r="L61" s="59">
        <f>AVERAGE(L59:L60)</f>
        <v>18.914252413014133</v>
      </c>
      <c r="M61" s="9"/>
      <c r="N61" s="45"/>
      <c r="O61" s="45"/>
      <c r="P61" s="45"/>
      <c r="Q61" s="45"/>
      <c r="R61" s="45"/>
      <c r="S61" s="45"/>
      <c r="T61" s="45"/>
      <c r="U61" s="45"/>
      <c r="X61" s="59"/>
      <c r="Y61" s="59" t="s">
        <v>230</v>
      </c>
      <c r="Z61" s="59">
        <f>AVERAGE(Z59:Z60)</f>
        <v>28.155963897705078</v>
      </c>
      <c r="AA61" s="59">
        <f>AVERAGE(AA59:AA60)</f>
        <v>28.329510688781738</v>
      </c>
      <c r="AB61" s="60"/>
      <c r="AC61" s="59" t="s">
        <v>230</v>
      </c>
      <c r="AD61" s="59">
        <f>AVERAGE(AD59:AD60)</f>
        <v>24.354507446289063</v>
      </c>
      <c r="AE61" s="59">
        <f>AVERAGE(AE59:AE60)</f>
        <v>24.512509346008301</v>
      </c>
      <c r="AF61" s="59"/>
      <c r="AG61" s="59" t="s">
        <v>230</v>
      </c>
      <c r="AH61" s="59">
        <f>AVERAGE(AH59:AH60)</f>
        <v>7.3300857004424298</v>
      </c>
      <c r="AI61" s="59">
        <f>AVERAGE(AI59:AI60)</f>
        <v>7.2260303500526337</v>
      </c>
      <c r="AJ61" s="9"/>
      <c r="AK61" s="45"/>
      <c r="AL61" s="45"/>
      <c r="AM61" s="45"/>
      <c r="AN61" s="45"/>
      <c r="AO61" s="45"/>
      <c r="AP61" s="45"/>
      <c r="AQ61" s="45"/>
      <c r="AR61" s="45"/>
      <c r="AU61" s="59"/>
      <c r="AV61" s="59" t="s">
        <v>230</v>
      </c>
      <c r="AW61" s="59">
        <f>AVERAGE(AW59:AW60)</f>
        <v>27.367071151733398</v>
      </c>
      <c r="AX61" s="59">
        <f>AVERAGE(AX59:AX60)</f>
        <v>27.163592338562012</v>
      </c>
      <c r="AY61" s="60"/>
      <c r="AZ61" s="59" t="s">
        <v>230</v>
      </c>
      <c r="BA61" s="59">
        <f>AVERAGE(BA59:BA60)</f>
        <v>24.354507446289063</v>
      </c>
      <c r="BB61" s="59">
        <f>AVERAGE(BB59:BB60)</f>
        <v>24.512509346008301</v>
      </c>
      <c r="BC61" s="59"/>
      <c r="BD61" s="59" t="s">
        <v>230</v>
      </c>
      <c r="BE61" s="59">
        <f>AVERAGE(BE59:BE60)</f>
        <v>12.609068448657734</v>
      </c>
      <c r="BF61" s="59">
        <f>AVERAGE(BF59:BF60)</f>
        <v>16.108303362157717</v>
      </c>
      <c r="BG61" s="9"/>
      <c r="BH61" s="45"/>
      <c r="BI61" s="45"/>
      <c r="BJ61" s="45"/>
      <c r="BK61" s="45"/>
      <c r="BL61" s="45"/>
      <c r="BM61" s="45"/>
      <c r="BN61" s="45"/>
      <c r="BO61" s="45"/>
      <c r="BR61" s="59"/>
      <c r="BS61" s="59" t="s">
        <v>230</v>
      </c>
      <c r="BT61" s="59">
        <f>AVERAGE(BT59:BT60)</f>
        <v>27.405747413635254</v>
      </c>
      <c r="BU61" s="59">
        <f>AVERAGE(BU59:BU60)</f>
        <v>28.266682624816895</v>
      </c>
      <c r="BV61" s="60"/>
      <c r="BW61" s="59" t="s">
        <v>230</v>
      </c>
      <c r="BX61" s="59">
        <f>AVERAGE(BX59:BX60)</f>
        <v>24.354507446289063</v>
      </c>
      <c r="BY61" s="59">
        <f>AVERAGE(BY59:BY60)</f>
        <v>24.512509346008301</v>
      </c>
      <c r="BZ61" s="59"/>
      <c r="CA61" s="59" t="s">
        <v>230</v>
      </c>
      <c r="CB61" s="59">
        <f>AVERAGE(CB59:CB60)</f>
        <v>12.071805385715631</v>
      </c>
      <c r="CC61" s="59">
        <f>AVERAGE(CC59:CC60)</f>
        <v>7.6004489223246718</v>
      </c>
      <c r="CD61" s="9"/>
      <c r="CE61" s="45"/>
      <c r="CF61" s="45"/>
      <c r="CG61" s="45"/>
      <c r="CH61" s="45"/>
      <c r="CI61" s="45"/>
      <c r="CJ61" s="45"/>
      <c r="CK61" s="45"/>
      <c r="CL61" s="45"/>
    </row>
    <row r="62" spans="1:90" x14ac:dyDescent="0.2">
      <c r="A62" s="59"/>
      <c r="B62" s="59" t="s">
        <v>40</v>
      </c>
      <c r="C62" s="59">
        <f>STDEVP(C59:C60)</f>
        <v>0.32053470611572266</v>
      </c>
      <c r="D62" s="59">
        <f>STDEVP(D59:D60)</f>
        <v>0.15438556671142578</v>
      </c>
      <c r="E62" s="60"/>
      <c r="F62" s="59" t="s">
        <v>40</v>
      </c>
      <c r="G62" s="59">
        <f>STDEVP(G59:G60)</f>
        <v>0.12912559509277344</v>
      </c>
      <c r="H62" s="59">
        <f>STDEVP(H59:H60)</f>
        <v>5.3605079650878906E-2</v>
      </c>
      <c r="I62" s="59"/>
      <c r="J62" s="59" t="s">
        <v>40</v>
      </c>
      <c r="K62" s="59">
        <f>STDEVP(K59:K60)</f>
        <v>4.0784024171783768</v>
      </c>
      <c r="L62" s="59">
        <f>STDEVP(L59:L60)</f>
        <v>1.3191235426015613</v>
      </c>
      <c r="M62" s="9"/>
      <c r="N62" s="45"/>
      <c r="O62" s="45"/>
      <c r="P62" s="45"/>
      <c r="Q62" s="45"/>
      <c r="R62" s="45"/>
      <c r="S62" s="45"/>
      <c r="T62" s="45"/>
      <c r="U62" s="45"/>
      <c r="X62" s="59"/>
      <c r="Y62" s="59" t="s">
        <v>40</v>
      </c>
      <c r="Z62" s="59">
        <f>STDEVP(Z59:Z60)</f>
        <v>0.17311477661132813</v>
      </c>
      <c r="AA62" s="59">
        <f>STDEVP(AA59:AA60)</f>
        <v>0.33017253875732422</v>
      </c>
      <c r="AB62" s="60"/>
      <c r="AC62" s="59" t="s">
        <v>40</v>
      </c>
      <c r="AD62" s="59">
        <f>STDEVP(AD59:AD60)</f>
        <v>0.12912559509277344</v>
      </c>
      <c r="AE62" s="59">
        <f>STDEVP(AE59:AE60)</f>
        <v>5.3605079650878906E-2</v>
      </c>
      <c r="AF62" s="59"/>
      <c r="AG62" s="59" t="s">
        <v>40</v>
      </c>
      <c r="AH62" s="59">
        <f>STDEVP(AH59:AH60)</f>
        <v>1.5135531460121785</v>
      </c>
      <c r="AI62" s="59">
        <f>STDEVP(AI59:AI60)</f>
        <v>1.3685208542344673</v>
      </c>
      <c r="AJ62" s="9"/>
      <c r="AK62" s="45"/>
      <c r="AL62" s="45"/>
      <c r="AM62" s="45"/>
      <c r="AN62" s="45"/>
      <c r="AO62" s="45"/>
      <c r="AP62" s="45"/>
      <c r="AQ62" s="45"/>
      <c r="AR62" s="45"/>
      <c r="AU62" s="59"/>
      <c r="AV62" s="59" t="s">
        <v>40</v>
      </c>
      <c r="AW62" s="59">
        <f>STDEVP(AW59:AW60)</f>
        <v>0.14075660705566406</v>
      </c>
      <c r="AX62" s="59">
        <f>STDEVP(AX59:AX60)</f>
        <v>0.16804027557373047</v>
      </c>
      <c r="AY62" s="60"/>
      <c r="AZ62" s="59" t="s">
        <v>40</v>
      </c>
      <c r="BA62" s="59">
        <f>STDEVP(BA59:BA60)</f>
        <v>0.12912559509277344</v>
      </c>
      <c r="BB62" s="59">
        <f>STDEVP(BB59:BB60)</f>
        <v>5.3605079650878906E-2</v>
      </c>
      <c r="BC62" s="59"/>
      <c r="BD62" s="59" t="s">
        <v>40</v>
      </c>
      <c r="BE62" s="59">
        <f>STDEVP(BE59:BE60)</f>
        <v>2.3316196303802537</v>
      </c>
      <c r="BF62" s="59">
        <f>STDEVP(BF59:BF60)</f>
        <v>2.4554760236170559</v>
      </c>
      <c r="BG62" s="9"/>
      <c r="BH62" s="45"/>
      <c r="BI62" s="45"/>
      <c r="BJ62" s="45"/>
      <c r="BK62" s="45"/>
      <c r="BL62" s="45"/>
      <c r="BM62" s="45"/>
      <c r="BN62" s="45"/>
      <c r="BO62" s="45"/>
      <c r="BR62" s="59"/>
      <c r="BS62" s="59" t="s">
        <v>40</v>
      </c>
      <c r="BT62" s="59">
        <f>STDEVP(BT59:BT60)</f>
        <v>0.18157863616943359</v>
      </c>
      <c r="BU62" s="59">
        <f>STDEVP(BU59:BU60)</f>
        <v>0.37905788421630859</v>
      </c>
      <c r="BV62" s="60"/>
      <c r="BW62" s="59" t="s">
        <v>40</v>
      </c>
      <c r="BX62" s="59">
        <f>STDEVP(BX59:BX60)</f>
        <v>0.12912559509277344</v>
      </c>
      <c r="BY62" s="59">
        <f>STDEVP(BY59:BY60)</f>
        <v>5.3605079650878906E-2</v>
      </c>
      <c r="BZ62" s="59"/>
      <c r="CA62" s="59" t="s">
        <v>40</v>
      </c>
      <c r="CB62" s="59">
        <f>STDEVP(CB59:CB60)</f>
        <v>0.4387095172842761</v>
      </c>
      <c r="CC62" s="59">
        <f>STDEVP(CC59:CC60)</f>
        <v>1.6860559409518683</v>
      </c>
      <c r="CD62" s="9"/>
      <c r="CE62" s="45"/>
      <c r="CF62" s="45"/>
      <c r="CG62" s="45"/>
      <c r="CH62" s="45"/>
      <c r="CI62" s="45"/>
      <c r="CJ62" s="45"/>
      <c r="CK62" s="45"/>
      <c r="CL62" s="45"/>
    </row>
    <row r="63" spans="1:90" x14ac:dyDescent="0.2">
      <c r="A63" s="59"/>
      <c r="B63" s="59" t="s">
        <v>41</v>
      </c>
      <c r="C63" s="59">
        <f>C62/SQRT(4)</f>
        <v>0.16026735305786133</v>
      </c>
      <c r="D63" s="59">
        <f t="shared" ref="D63" si="96">D62/SQRT(4)</f>
        <v>7.7192783355712891E-2</v>
      </c>
      <c r="E63" s="60"/>
      <c r="F63" s="59" t="s">
        <v>41</v>
      </c>
      <c r="G63" s="59">
        <f>G62/SQRT(4)</f>
        <v>6.4562797546386719E-2</v>
      </c>
      <c r="H63" s="59">
        <f t="shared" ref="H63" si="97">H62/SQRT(4)</f>
        <v>2.6802539825439453E-2</v>
      </c>
      <c r="I63" s="59"/>
      <c r="J63" s="59" t="s">
        <v>41</v>
      </c>
      <c r="K63" s="59">
        <f>K62/SQRT(4)</f>
        <v>2.0392012085891884</v>
      </c>
      <c r="L63" s="59">
        <f t="shared" ref="L63" si="98">L62/SQRT(4)</f>
        <v>0.65956177130078064</v>
      </c>
      <c r="M63" s="9"/>
      <c r="N63" s="45"/>
      <c r="O63" s="45"/>
      <c r="P63" s="45"/>
      <c r="Q63" s="45"/>
      <c r="R63" s="45"/>
      <c r="S63" s="45"/>
      <c r="T63" s="45"/>
      <c r="U63" s="45"/>
      <c r="X63" s="59"/>
      <c r="Y63" s="59" t="s">
        <v>41</v>
      </c>
      <c r="Z63" s="59">
        <f>Z62/SQRT(4)</f>
        <v>8.6557388305664063E-2</v>
      </c>
      <c r="AA63" s="59">
        <f t="shared" ref="AA63" si="99">AA62/SQRT(4)</f>
        <v>0.16508626937866211</v>
      </c>
      <c r="AB63" s="60"/>
      <c r="AC63" s="59" t="s">
        <v>41</v>
      </c>
      <c r="AD63" s="59">
        <f>AD62/SQRT(4)</f>
        <v>6.4562797546386719E-2</v>
      </c>
      <c r="AE63" s="59">
        <f t="shared" ref="AE63" si="100">AE62/SQRT(4)</f>
        <v>2.6802539825439453E-2</v>
      </c>
      <c r="AF63" s="59"/>
      <c r="AG63" s="59" t="s">
        <v>41</v>
      </c>
      <c r="AH63" s="59">
        <f>AH62/SQRT(4)</f>
        <v>0.75677657300608925</v>
      </c>
      <c r="AI63" s="59">
        <f t="shared" ref="AI63" si="101">AI62/SQRT(4)</f>
        <v>0.68426042711723367</v>
      </c>
      <c r="AJ63" s="9"/>
      <c r="AK63" s="45"/>
      <c r="AL63" s="45"/>
      <c r="AM63" s="45"/>
      <c r="AN63" s="45"/>
      <c r="AO63" s="45"/>
      <c r="AP63" s="45"/>
      <c r="AQ63" s="45"/>
      <c r="AR63" s="45"/>
      <c r="AU63" s="59"/>
      <c r="AV63" s="59" t="s">
        <v>41</v>
      </c>
      <c r="AW63" s="59">
        <f>AW62/SQRT(4)</f>
        <v>7.0378303527832031E-2</v>
      </c>
      <c r="AX63" s="59">
        <f t="shared" ref="AX63" si="102">AX62/SQRT(4)</f>
        <v>8.4020137786865234E-2</v>
      </c>
      <c r="AY63" s="60"/>
      <c r="AZ63" s="59" t="s">
        <v>41</v>
      </c>
      <c r="BA63" s="59">
        <f>BA62/SQRT(4)</f>
        <v>6.4562797546386719E-2</v>
      </c>
      <c r="BB63" s="59">
        <f t="shared" ref="BB63" si="103">BB62/SQRT(4)</f>
        <v>2.6802539825439453E-2</v>
      </c>
      <c r="BC63" s="59"/>
      <c r="BD63" s="59" t="s">
        <v>41</v>
      </c>
      <c r="BE63" s="59">
        <f>BE62/SQRT(4)</f>
        <v>1.1658098151901268</v>
      </c>
      <c r="BF63" s="59">
        <f t="shared" ref="BF63" si="104">BF62/SQRT(4)</f>
        <v>1.2277380118085279</v>
      </c>
      <c r="BG63" s="9"/>
      <c r="BH63" s="45"/>
      <c r="BI63" s="45"/>
      <c r="BJ63" s="45"/>
      <c r="BK63" s="45"/>
      <c r="BL63" s="45"/>
      <c r="BM63" s="45"/>
      <c r="BN63" s="45"/>
      <c r="BO63" s="45"/>
      <c r="BR63" s="59"/>
      <c r="BS63" s="59" t="s">
        <v>41</v>
      </c>
      <c r="BT63" s="59">
        <f>BT62/SQRT(4)</f>
        <v>9.0789318084716797E-2</v>
      </c>
      <c r="BU63" s="59">
        <f t="shared" ref="BU63" si="105">BU62/SQRT(4)</f>
        <v>0.1895289421081543</v>
      </c>
      <c r="BV63" s="60"/>
      <c r="BW63" s="59" t="s">
        <v>41</v>
      </c>
      <c r="BX63" s="59">
        <f>BX62/SQRT(4)</f>
        <v>6.4562797546386719E-2</v>
      </c>
      <c r="BY63" s="59">
        <f t="shared" ref="BY63" si="106">BY62/SQRT(4)</f>
        <v>2.6802539825439453E-2</v>
      </c>
      <c r="BZ63" s="59"/>
      <c r="CA63" s="59" t="s">
        <v>41</v>
      </c>
      <c r="CB63" s="59">
        <f>CB62/SQRT(4)</f>
        <v>0.21935475864213805</v>
      </c>
      <c r="CC63" s="59">
        <f t="shared" ref="CC63" si="107">CC62/SQRT(4)</f>
        <v>0.84302797047593414</v>
      </c>
      <c r="CD63" s="9"/>
      <c r="CE63" s="45"/>
      <c r="CF63" s="45"/>
      <c r="CG63" s="45"/>
      <c r="CH63" s="45"/>
      <c r="CI63" s="45"/>
      <c r="CJ63" s="45"/>
      <c r="CK63" s="45"/>
      <c r="CL63" s="45"/>
    </row>
    <row r="64" spans="1:90" x14ac:dyDescent="0.4">
      <c r="A64" s="44"/>
      <c r="B64" s="23"/>
      <c r="C64" s="23"/>
      <c r="D64" s="45"/>
      <c r="E64" s="23"/>
      <c r="F64" s="45"/>
      <c r="G64" s="44"/>
      <c r="H64" s="44"/>
      <c r="I64" s="44"/>
      <c r="J64" s="44"/>
      <c r="K64" s="44"/>
      <c r="L64" s="44"/>
      <c r="M64" s="44"/>
      <c r="N64" s="45"/>
      <c r="O64" s="45"/>
      <c r="P64" s="45"/>
      <c r="Q64" s="45"/>
      <c r="R64" s="45"/>
      <c r="S64" s="45"/>
      <c r="T64" s="45"/>
      <c r="U64" s="45"/>
      <c r="X64" s="44"/>
      <c r="Y64" s="44"/>
      <c r="Z64" s="44"/>
      <c r="AA64" s="44"/>
      <c r="AB64" s="45"/>
      <c r="AC64" s="45"/>
      <c r="AD64" s="44"/>
      <c r="AE64" s="44"/>
      <c r="AF64" s="44"/>
      <c r="AG64" s="44"/>
      <c r="AH64" s="44"/>
      <c r="AI64" s="44"/>
      <c r="AJ64" s="44"/>
      <c r="AK64" s="45"/>
      <c r="AL64" s="45"/>
      <c r="AM64" s="45"/>
      <c r="AN64" s="45"/>
      <c r="AO64" s="45"/>
      <c r="AP64" s="45"/>
      <c r="AQ64" s="45"/>
      <c r="AR64" s="45"/>
      <c r="AU64" s="44"/>
      <c r="AV64" s="44"/>
      <c r="AW64" s="23"/>
      <c r="AX64" s="23"/>
      <c r="AY64" s="45"/>
      <c r="AZ64" s="45"/>
      <c r="BA64" s="44"/>
      <c r="BB64" s="44"/>
      <c r="BC64" s="44"/>
      <c r="BD64" s="44"/>
      <c r="BE64" s="44"/>
      <c r="BF64" s="44"/>
      <c r="BG64" s="44"/>
      <c r="BH64" s="45"/>
      <c r="BI64" s="45"/>
      <c r="BJ64" s="45"/>
      <c r="BK64" s="45"/>
      <c r="BL64" s="45"/>
      <c r="BM64" s="45"/>
      <c r="BN64" s="45"/>
      <c r="BO64" s="45"/>
      <c r="BR64" s="44"/>
      <c r="BS64" s="44"/>
      <c r="BT64" s="23"/>
      <c r="BU64" s="23"/>
      <c r="BV64" s="45"/>
      <c r="BW64" s="45"/>
      <c r="BX64" s="44"/>
      <c r="BY64" s="44"/>
      <c r="BZ64" s="44"/>
      <c r="CA64" s="44"/>
      <c r="CB64" s="44"/>
      <c r="CC64" s="44"/>
      <c r="CD64" s="44"/>
      <c r="CE64" s="45"/>
      <c r="CF64" s="45"/>
      <c r="CG64" s="45"/>
      <c r="CH64" s="45"/>
      <c r="CI64" s="45"/>
      <c r="CJ64" s="45"/>
      <c r="CK64" s="45"/>
      <c r="CL64" s="45"/>
    </row>
    <row r="65" spans="1:90" x14ac:dyDescent="0.4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4"/>
      <c r="N65" s="45"/>
      <c r="O65" s="45"/>
      <c r="P65" s="45"/>
      <c r="Q65" s="45"/>
      <c r="R65" s="45"/>
      <c r="S65" s="45"/>
      <c r="T65" s="45"/>
      <c r="U65" s="45"/>
      <c r="X65" s="44"/>
      <c r="Y65" s="44"/>
      <c r="Z65" s="23"/>
      <c r="AA65" s="23"/>
      <c r="AB65" s="45"/>
      <c r="AC65" s="45"/>
      <c r="AD65" s="44"/>
      <c r="AE65" s="44"/>
      <c r="AF65" s="44"/>
      <c r="AG65" s="44"/>
      <c r="AH65" s="44"/>
      <c r="AI65" s="44"/>
      <c r="AJ65" s="44"/>
      <c r="AK65" s="45"/>
      <c r="AL65" s="45"/>
      <c r="AM65" s="45"/>
      <c r="AN65" s="45"/>
      <c r="AO65" s="45"/>
      <c r="AP65" s="45"/>
      <c r="AQ65" s="45"/>
      <c r="AR65" s="45"/>
      <c r="AU65" s="44"/>
      <c r="AV65" s="44"/>
      <c r="AW65" s="23"/>
      <c r="AX65" s="23"/>
      <c r="AY65" s="45"/>
      <c r="AZ65" s="45"/>
      <c r="BA65" s="44"/>
      <c r="BB65" s="44"/>
      <c r="BC65" s="44"/>
      <c r="BD65" s="44"/>
      <c r="BE65" s="44"/>
      <c r="BF65" s="44"/>
      <c r="BG65" s="44"/>
      <c r="BH65" s="45"/>
      <c r="BI65" s="45"/>
      <c r="BJ65" s="45"/>
      <c r="BK65" s="45"/>
      <c r="BL65" s="45"/>
      <c r="BM65" s="45"/>
      <c r="BN65" s="45"/>
      <c r="BO65" s="45"/>
      <c r="BR65" s="44"/>
      <c r="BS65" s="44"/>
      <c r="BT65" s="23"/>
      <c r="BU65" s="23"/>
      <c r="BV65" s="45"/>
      <c r="BW65" s="45"/>
      <c r="BX65" s="44"/>
      <c r="BY65" s="44"/>
      <c r="BZ65" s="44"/>
      <c r="CA65" s="44"/>
      <c r="CB65" s="44"/>
      <c r="CC65" s="44"/>
      <c r="CD65" s="44"/>
      <c r="CE65" s="45"/>
      <c r="CF65" s="45"/>
      <c r="CG65" s="45"/>
      <c r="CH65" s="45"/>
      <c r="CI65" s="45"/>
      <c r="CJ65" s="45"/>
      <c r="CK65" s="45"/>
      <c r="CL65" s="45"/>
    </row>
    <row r="66" spans="1:90" x14ac:dyDescent="0.2">
      <c r="A66" s="9" t="s">
        <v>61</v>
      </c>
      <c r="B66" s="46"/>
      <c r="C66" s="59" t="s">
        <v>257</v>
      </c>
      <c r="D66" s="59" t="s">
        <v>90</v>
      </c>
      <c r="E66" s="59"/>
      <c r="F66" s="60" t="s">
        <v>295</v>
      </c>
      <c r="G66" s="59" t="s">
        <v>257</v>
      </c>
      <c r="H66" s="59" t="s">
        <v>90</v>
      </c>
      <c r="I66" s="59"/>
      <c r="J66" s="59" t="s">
        <v>296</v>
      </c>
      <c r="K66" s="59" t="s">
        <v>257</v>
      </c>
      <c r="L66" s="59" t="s">
        <v>90</v>
      </c>
      <c r="M66" s="44"/>
      <c r="N66" s="45"/>
      <c r="O66" s="45"/>
      <c r="P66" s="45"/>
      <c r="Q66" s="45"/>
      <c r="R66" s="45"/>
      <c r="S66" s="45"/>
      <c r="T66" s="45"/>
      <c r="U66" s="45"/>
      <c r="X66" s="9" t="s">
        <v>61</v>
      </c>
      <c r="Y66" s="46"/>
      <c r="Z66" s="59" t="s">
        <v>257</v>
      </c>
      <c r="AA66" s="59" t="s">
        <v>90</v>
      </c>
      <c r="AB66" s="59"/>
      <c r="AC66" s="60" t="s">
        <v>295</v>
      </c>
      <c r="AD66" s="59" t="s">
        <v>257</v>
      </c>
      <c r="AE66" s="59" t="s">
        <v>90</v>
      </c>
      <c r="AF66" s="59"/>
      <c r="AG66" s="59" t="s">
        <v>296</v>
      </c>
      <c r="AH66" s="59" t="s">
        <v>257</v>
      </c>
      <c r="AI66" s="59" t="s">
        <v>90</v>
      </c>
      <c r="AJ66" s="44"/>
      <c r="AK66" s="45"/>
      <c r="AL66" s="45"/>
      <c r="AM66" s="45"/>
      <c r="AN66" s="45"/>
      <c r="AO66" s="45"/>
      <c r="AP66" s="45"/>
      <c r="AQ66" s="45"/>
      <c r="AR66" s="45"/>
      <c r="AU66" s="9" t="s">
        <v>61</v>
      </c>
      <c r="AV66" s="46"/>
      <c r="AW66" s="59" t="s">
        <v>257</v>
      </c>
      <c r="AX66" s="59" t="s">
        <v>90</v>
      </c>
      <c r="AY66" s="59"/>
      <c r="AZ66" s="60" t="s">
        <v>295</v>
      </c>
      <c r="BA66" s="59" t="s">
        <v>257</v>
      </c>
      <c r="BB66" s="59" t="s">
        <v>90</v>
      </c>
      <c r="BC66" s="59"/>
      <c r="BD66" s="59" t="s">
        <v>296</v>
      </c>
      <c r="BE66" s="59" t="s">
        <v>257</v>
      </c>
      <c r="BF66" s="59" t="s">
        <v>90</v>
      </c>
      <c r="BG66" s="44"/>
      <c r="BH66" s="45"/>
      <c r="BI66" s="45"/>
      <c r="BJ66" s="45"/>
      <c r="BK66" s="45"/>
      <c r="BL66" s="45"/>
      <c r="BM66" s="45"/>
      <c r="BN66" s="45"/>
      <c r="BO66" s="45"/>
      <c r="BR66" s="9" t="s">
        <v>61</v>
      </c>
      <c r="BS66" s="46"/>
      <c r="BT66" s="59" t="s">
        <v>257</v>
      </c>
      <c r="BU66" s="59" t="s">
        <v>90</v>
      </c>
      <c r="BV66" s="59"/>
      <c r="BW66" s="60" t="s">
        <v>295</v>
      </c>
      <c r="BX66" s="59" t="s">
        <v>257</v>
      </c>
      <c r="BY66" s="59" t="s">
        <v>90</v>
      </c>
      <c r="BZ66" s="59"/>
      <c r="CA66" s="59" t="s">
        <v>296</v>
      </c>
      <c r="CB66" s="59" t="s">
        <v>257</v>
      </c>
      <c r="CC66" s="59" t="s">
        <v>90</v>
      </c>
      <c r="CD66" s="44"/>
      <c r="CE66" s="45"/>
      <c r="CF66" s="45"/>
      <c r="CG66" s="45"/>
      <c r="CH66" s="45"/>
      <c r="CI66" s="45"/>
      <c r="CJ66" s="45"/>
      <c r="CK66" s="45"/>
      <c r="CL66" s="45"/>
    </row>
    <row r="67" spans="1:90" x14ac:dyDescent="0.4">
      <c r="A67" s="59"/>
      <c r="B67" s="60" t="s">
        <v>297</v>
      </c>
      <c r="C67" s="61">
        <v>26.806928634643555</v>
      </c>
      <c r="D67" s="61">
        <v>27.065483093261719</v>
      </c>
      <c r="E67" s="60"/>
      <c r="F67" s="60" t="s">
        <v>297</v>
      </c>
      <c r="G67" s="61">
        <v>24.551359176635742</v>
      </c>
      <c r="H67" s="61">
        <v>24.479885101318359</v>
      </c>
      <c r="I67" s="60"/>
      <c r="J67" s="60" t="s">
        <v>297</v>
      </c>
      <c r="K67" s="59">
        <f>POWER(2,(G67-C67))*100</f>
        <v>20.941410778891136</v>
      </c>
      <c r="L67" s="59">
        <f>POWER(2,(H67-D67))*100</f>
        <v>16.659326800867891</v>
      </c>
      <c r="M67" s="44"/>
      <c r="N67" s="45"/>
      <c r="O67" s="45"/>
      <c r="P67" s="45"/>
      <c r="Q67" s="45"/>
      <c r="R67" s="45"/>
      <c r="S67" s="45"/>
      <c r="T67" s="45"/>
      <c r="U67" s="45"/>
      <c r="X67" s="59"/>
      <c r="Y67" s="60" t="s">
        <v>297</v>
      </c>
      <c r="Z67" s="61">
        <v>28.167995452880859</v>
      </c>
      <c r="AA67" s="61">
        <v>28.238018035888672</v>
      </c>
      <c r="AB67" s="60"/>
      <c r="AC67" s="60" t="s">
        <v>297</v>
      </c>
      <c r="AD67" s="61">
        <v>24.551359176635742</v>
      </c>
      <c r="AE67" s="61">
        <v>24.479885101318359</v>
      </c>
      <c r="AF67" s="60"/>
      <c r="AG67" s="60" t="s">
        <v>297</v>
      </c>
      <c r="AH67" s="59">
        <f>POWER(2,(AD67-Z67))*100</f>
        <v>8.1523721642311191</v>
      </c>
      <c r="AI67" s="59">
        <f>POWER(2,(AE67-AA67))*100</f>
        <v>7.3907627114559729</v>
      </c>
      <c r="AJ67" s="44"/>
      <c r="AK67" s="45"/>
      <c r="AL67" s="45"/>
      <c r="AM67" s="45"/>
      <c r="AN67" s="45"/>
      <c r="AO67" s="45"/>
      <c r="AP67" s="45"/>
      <c r="AQ67" s="45"/>
      <c r="AR67" s="45"/>
      <c r="AU67" s="59"/>
      <c r="AV67" s="60" t="s">
        <v>297</v>
      </c>
      <c r="AW67" s="61">
        <v>27.431587219238281</v>
      </c>
      <c r="AX67" s="61">
        <v>27.431316375732422</v>
      </c>
      <c r="AY67" s="60"/>
      <c r="AZ67" s="60" t="s">
        <v>297</v>
      </c>
      <c r="BA67" s="61">
        <v>24.551359176635742</v>
      </c>
      <c r="BB67" s="61">
        <v>24.479885101318359</v>
      </c>
      <c r="BC67" s="60"/>
      <c r="BD67" s="60" t="s">
        <v>297</v>
      </c>
      <c r="BE67" s="59">
        <f>POWER(2,(BA67-AW67))*100</f>
        <v>13.582038738592889</v>
      </c>
      <c r="BF67" s="59">
        <f>POWER(2,(BB67-AX67))*100</f>
        <v>12.927979544465796</v>
      </c>
      <c r="BG67" s="44"/>
      <c r="BH67" s="45"/>
      <c r="BI67" s="45"/>
      <c r="BJ67" s="45"/>
      <c r="BK67" s="45"/>
      <c r="BL67" s="45"/>
      <c r="BM67" s="45"/>
      <c r="BN67" s="45"/>
      <c r="BO67" s="45"/>
      <c r="BR67" s="59"/>
      <c r="BS67" s="60" t="s">
        <v>297</v>
      </c>
      <c r="BT67" s="61">
        <v>27.346380233764648</v>
      </c>
      <c r="BU67" s="61">
        <v>27.833498001098633</v>
      </c>
      <c r="BV67" s="60"/>
      <c r="BW67" s="60" t="s">
        <v>297</v>
      </c>
      <c r="BX67" s="61">
        <v>24.551359176635742</v>
      </c>
      <c r="BY67" s="61">
        <v>24.479885101318359</v>
      </c>
      <c r="BZ67" s="60"/>
      <c r="CA67" s="60" t="s">
        <v>297</v>
      </c>
      <c r="CB67" s="59">
        <f>POWER(2,(BX67-BT67))*100</f>
        <v>14.408369033369986</v>
      </c>
      <c r="CC67" s="59">
        <f>POWER(2,(BY67-BU67))*100</f>
        <v>9.7827718077358661</v>
      </c>
      <c r="CD67" s="44"/>
      <c r="CE67" s="45"/>
      <c r="CF67" s="45"/>
      <c r="CG67" s="45"/>
      <c r="CH67" s="45"/>
      <c r="CI67" s="45"/>
      <c r="CJ67" s="45"/>
      <c r="CK67" s="45"/>
      <c r="CL67" s="45"/>
    </row>
    <row r="68" spans="1:90" x14ac:dyDescent="0.4">
      <c r="A68" s="59"/>
      <c r="B68" s="60" t="s">
        <v>298</v>
      </c>
      <c r="C68" s="61">
        <v>26.958271026611328</v>
      </c>
      <c r="D68" s="61">
        <v>26.676994323730469</v>
      </c>
      <c r="E68" s="60"/>
      <c r="F68" s="60" t="s">
        <v>298</v>
      </c>
      <c r="G68" s="61">
        <v>24.337976455688477</v>
      </c>
      <c r="H68" s="61">
        <v>24.200826644897461</v>
      </c>
      <c r="I68" s="60"/>
      <c r="J68" s="60" t="s">
        <v>298</v>
      </c>
      <c r="K68" s="59">
        <f>POWER(2,(G68-C68))*100</f>
        <v>16.263452165988067</v>
      </c>
      <c r="L68" s="59">
        <f>POWER(2,(H68-D68))*100</f>
        <v>17.972117709858036</v>
      </c>
      <c r="M68" s="44"/>
      <c r="N68" s="45"/>
      <c r="O68" s="45"/>
      <c r="P68" s="45"/>
      <c r="Q68" s="45"/>
      <c r="R68" s="45"/>
      <c r="S68" s="45"/>
      <c r="T68" s="45"/>
      <c r="U68" s="45"/>
      <c r="X68" s="59"/>
      <c r="Y68" s="60" t="s">
        <v>298</v>
      </c>
      <c r="Z68" s="61">
        <v>27.935016632080078</v>
      </c>
      <c r="AA68" s="61">
        <v>28.529169082641602</v>
      </c>
      <c r="AB68" s="60"/>
      <c r="AC68" s="60" t="s">
        <v>298</v>
      </c>
      <c r="AD68" s="61">
        <v>24.337976455688477</v>
      </c>
      <c r="AE68" s="61">
        <v>24.200826644897461</v>
      </c>
      <c r="AF68" s="60"/>
      <c r="AG68" s="60" t="s">
        <v>298</v>
      </c>
      <c r="AH68" s="59">
        <f>POWER(2,(AD68-Z68))*100</f>
        <v>8.2638611456707221</v>
      </c>
      <c r="AI68" s="59">
        <f>POWER(2,(AE68-AA68))*100</f>
        <v>4.9778189276590954</v>
      </c>
      <c r="AJ68" s="44"/>
      <c r="AK68" s="45"/>
      <c r="AL68" s="45"/>
      <c r="AM68" s="45"/>
      <c r="AN68" s="45"/>
      <c r="AO68" s="45"/>
      <c r="AP68" s="45"/>
      <c r="AQ68" s="45"/>
      <c r="AR68" s="45"/>
      <c r="AU68" s="59"/>
      <c r="AV68" s="60" t="s">
        <v>298</v>
      </c>
      <c r="AW68" s="61">
        <v>27.278057098388672</v>
      </c>
      <c r="AX68" s="61">
        <v>27.084169387817383</v>
      </c>
      <c r="AY68" s="60"/>
      <c r="AZ68" s="60" t="s">
        <v>298</v>
      </c>
      <c r="BA68" s="61">
        <v>24.337976455688477</v>
      </c>
      <c r="BB68" s="61">
        <v>24.200826644897461</v>
      </c>
      <c r="BC68" s="60"/>
      <c r="BD68" s="60" t="s">
        <v>298</v>
      </c>
      <c r="BE68" s="59">
        <f>POWER(2,(BA68-AW68))*100</f>
        <v>13.030093643621571</v>
      </c>
      <c r="BF68" s="59">
        <f>POWER(2,(BB68-AX68))*100</f>
        <v>13.552747484364735</v>
      </c>
      <c r="BG68" s="44"/>
      <c r="BH68" s="45"/>
      <c r="BI68" s="45"/>
      <c r="BJ68" s="45"/>
      <c r="BK68" s="45"/>
      <c r="BL68" s="45"/>
      <c r="BM68" s="45"/>
      <c r="BN68" s="45"/>
      <c r="BO68" s="45"/>
      <c r="BR68" s="59"/>
      <c r="BS68" s="60" t="s">
        <v>298</v>
      </c>
      <c r="BT68" s="61">
        <v>27.43657112121582</v>
      </c>
      <c r="BU68" s="61">
        <v>27.627887725830078</v>
      </c>
      <c r="BV68" s="60"/>
      <c r="BW68" s="60" t="s">
        <v>298</v>
      </c>
      <c r="BX68" s="61">
        <v>24.337976455688477</v>
      </c>
      <c r="BY68" s="61">
        <v>24.200826644897461</v>
      </c>
      <c r="BZ68" s="60"/>
      <c r="CA68" s="60" t="s">
        <v>298</v>
      </c>
      <c r="CB68" s="59">
        <f>POWER(2,(BX68-BT68))*100</f>
        <v>11.674278814616997</v>
      </c>
      <c r="CC68" s="59">
        <f>POWER(2,(BY68-BU68))*100</f>
        <v>9.2971923816430984</v>
      </c>
      <c r="CD68" s="44"/>
      <c r="CE68" s="45"/>
      <c r="CF68" s="45"/>
      <c r="CG68" s="45"/>
      <c r="CH68" s="45"/>
      <c r="CI68" s="45"/>
      <c r="CJ68" s="45"/>
      <c r="CK68" s="45"/>
      <c r="CL68" s="45"/>
    </row>
    <row r="69" spans="1:90" x14ac:dyDescent="0.2">
      <c r="A69" s="59"/>
      <c r="B69" s="59" t="s">
        <v>230</v>
      </c>
      <c r="C69" s="59">
        <f>AVERAGE(C67:C68)</f>
        <v>26.882599830627441</v>
      </c>
      <c r="D69" s="59">
        <f>AVERAGE(D67:D68)</f>
        <v>26.871238708496094</v>
      </c>
      <c r="E69" s="60"/>
      <c r="F69" s="59" t="s">
        <v>230</v>
      </c>
      <c r="G69" s="59">
        <f>AVERAGE(G67:G68)</f>
        <v>24.444667816162109</v>
      </c>
      <c r="H69" s="59">
        <f>AVERAGE(H67:H68)</f>
        <v>24.34035587310791</v>
      </c>
      <c r="I69" s="59"/>
      <c r="J69" s="59" t="s">
        <v>230</v>
      </c>
      <c r="K69" s="59">
        <f>AVERAGE(K67:K68)</f>
        <v>18.602431472439601</v>
      </c>
      <c r="L69" s="59">
        <f>AVERAGE(L67:L68)</f>
        <v>17.315722255362964</v>
      </c>
      <c r="M69" s="44"/>
      <c r="N69" s="45"/>
      <c r="O69" s="45"/>
      <c r="P69" s="45"/>
      <c r="Q69" s="45"/>
      <c r="R69" s="45"/>
      <c r="S69" s="45"/>
      <c r="T69" s="45"/>
      <c r="U69" s="45"/>
      <c r="X69" s="59"/>
      <c r="Y69" s="59" t="s">
        <v>230</v>
      </c>
      <c r="Z69" s="59">
        <f>AVERAGE(Z67:Z68)</f>
        <v>28.051506042480469</v>
      </c>
      <c r="AA69" s="59">
        <f>AVERAGE(AA67:AA68)</f>
        <v>28.383593559265137</v>
      </c>
      <c r="AB69" s="60"/>
      <c r="AC69" s="59" t="s">
        <v>230</v>
      </c>
      <c r="AD69" s="59">
        <f>AVERAGE(AD67:AD68)</f>
        <v>24.444667816162109</v>
      </c>
      <c r="AE69" s="59">
        <f>AVERAGE(AE67:AE68)</f>
        <v>24.34035587310791</v>
      </c>
      <c r="AF69" s="59"/>
      <c r="AG69" s="59" t="s">
        <v>230</v>
      </c>
      <c r="AH69" s="59">
        <f>AVERAGE(AH67:AH68)</f>
        <v>8.2081166549509206</v>
      </c>
      <c r="AI69" s="59">
        <f>AVERAGE(AI67:AI68)</f>
        <v>6.1842908195575337</v>
      </c>
      <c r="AJ69" s="44"/>
      <c r="AK69" s="45"/>
      <c r="AL69" s="45"/>
      <c r="AM69" s="45"/>
      <c r="AN69" s="45"/>
      <c r="AO69" s="45"/>
      <c r="AP69" s="45"/>
      <c r="AQ69" s="45"/>
      <c r="AR69" s="45"/>
      <c r="AU69" s="59"/>
      <c r="AV69" s="59" t="s">
        <v>230</v>
      </c>
      <c r="AW69" s="59">
        <f>AVERAGE(AW67:AW68)</f>
        <v>27.354822158813477</v>
      </c>
      <c r="AX69" s="59">
        <f>AVERAGE(AX67:AX68)</f>
        <v>27.257742881774902</v>
      </c>
      <c r="AY69" s="60"/>
      <c r="AZ69" s="59" t="s">
        <v>230</v>
      </c>
      <c r="BA69" s="59">
        <f>AVERAGE(BA67:BA68)</f>
        <v>24.444667816162109</v>
      </c>
      <c r="BB69" s="59">
        <f>AVERAGE(BB67:BB68)</f>
        <v>24.34035587310791</v>
      </c>
      <c r="BC69" s="59"/>
      <c r="BD69" s="59" t="s">
        <v>230</v>
      </c>
      <c r="BE69" s="59">
        <f>AVERAGE(BE67:BE68)</f>
        <v>13.306066191107231</v>
      </c>
      <c r="BF69" s="59">
        <f>AVERAGE(BF67:BF68)</f>
        <v>13.240363514415264</v>
      </c>
      <c r="BG69" s="44"/>
      <c r="BH69" s="45"/>
      <c r="BI69" s="45"/>
      <c r="BJ69" s="45"/>
      <c r="BK69" s="45"/>
      <c r="BL69" s="45"/>
      <c r="BM69" s="45"/>
      <c r="BN69" s="45"/>
      <c r="BO69" s="45"/>
      <c r="BR69" s="59"/>
      <c r="BS69" s="59" t="s">
        <v>230</v>
      </c>
      <c r="BT69" s="59">
        <f>AVERAGE(BT67:BT68)</f>
        <v>27.391475677490234</v>
      </c>
      <c r="BU69" s="59">
        <f>AVERAGE(BU67:BU68)</f>
        <v>27.730692863464355</v>
      </c>
      <c r="BV69" s="60"/>
      <c r="BW69" s="59" t="s">
        <v>230</v>
      </c>
      <c r="BX69" s="59">
        <f>AVERAGE(BX67:BX68)</f>
        <v>24.444667816162109</v>
      </c>
      <c r="BY69" s="59">
        <f>AVERAGE(BY67:BY68)</f>
        <v>24.34035587310791</v>
      </c>
      <c r="BZ69" s="59"/>
      <c r="CA69" s="59" t="s">
        <v>230</v>
      </c>
      <c r="CB69" s="59">
        <f>AVERAGE(CB67:CB68)</f>
        <v>13.041323923993492</v>
      </c>
      <c r="CC69" s="59">
        <f>AVERAGE(CC67:CC68)</f>
        <v>9.5399820946894813</v>
      </c>
      <c r="CD69" s="44"/>
      <c r="CE69" s="45"/>
      <c r="CF69" s="45"/>
      <c r="CG69" s="45"/>
      <c r="CH69" s="45"/>
      <c r="CI69" s="45"/>
      <c r="CJ69" s="45"/>
      <c r="CK69" s="45"/>
      <c r="CL69" s="45"/>
    </row>
    <row r="70" spans="1:90" x14ac:dyDescent="0.2">
      <c r="A70" s="59"/>
      <c r="B70" s="59" t="s">
        <v>40</v>
      </c>
      <c r="C70" s="59">
        <f>STDEVP(C67:C68)</f>
        <v>7.5671195983886719E-2</v>
      </c>
      <c r="D70" s="59">
        <f>STDEVP(D67:D68)</f>
        <v>0.194244384765625</v>
      </c>
      <c r="E70" s="60"/>
      <c r="F70" s="59" t="s">
        <v>40</v>
      </c>
      <c r="G70" s="59">
        <f>STDEVP(G67:G68)</f>
        <v>0.10669136047363281</v>
      </c>
      <c r="H70" s="59">
        <f>STDEVP(H67:H68)</f>
        <v>0.13952922821044922</v>
      </c>
      <c r="I70" s="59"/>
      <c r="J70" s="59" t="s">
        <v>40</v>
      </c>
      <c r="K70" s="59">
        <f>STDEVP(K67:K68)</f>
        <v>2.3389793064515327</v>
      </c>
      <c r="L70" s="59">
        <f>STDEVP(L67:L68)</f>
        <v>0.65639545449507253</v>
      </c>
      <c r="M70" s="44"/>
      <c r="N70" s="45"/>
      <c r="O70" s="45"/>
      <c r="P70" s="45"/>
      <c r="Q70" s="45"/>
      <c r="R70" s="45"/>
      <c r="S70" s="45"/>
      <c r="T70" s="45"/>
      <c r="U70" s="45"/>
      <c r="X70" s="59"/>
      <c r="Y70" s="59" t="s">
        <v>40</v>
      </c>
      <c r="Z70" s="59">
        <f>STDEVP(Z67:Z68)</f>
        <v>0.11648941040039063</v>
      </c>
      <c r="AA70" s="59">
        <f>STDEVP(AA67:AA68)</f>
        <v>0.14557552337646484</v>
      </c>
      <c r="AB70" s="60"/>
      <c r="AC70" s="59" t="s">
        <v>40</v>
      </c>
      <c r="AD70" s="59">
        <f>STDEVP(AD67:AD68)</f>
        <v>0.10669136047363281</v>
      </c>
      <c r="AE70" s="59">
        <f>STDEVP(AE67:AE68)</f>
        <v>0.13952922821044922</v>
      </c>
      <c r="AF70" s="59"/>
      <c r="AG70" s="59" t="s">
        <v>40</v>
      </c>
      <c r="AH70" s="59">
        <f>STDEVP(AH67:AH68)</f>
        <v>5.5744490719801476E-2</v>
      </c>
      <c r="AI70" s="59">
        <f>STDEVP(AI67:AI68)</f>
        <v>1.2064718918984403</v>
      </c>
      <c r="AJ70" s="44"/>
      <c r="AK70" s="45"/>
      <c r="AL70" s="45"/>
      <c r="AM70" s="45"/>
      <c r="AN70" s="45"/>
      <c r="AO70" s="45"/>
      <c r="AP70" s="45"/>
      <c r="AQ70" s="45"/>
      <c r="AR70" s="45"/>
      <c r="AU70" s="59"/>
      <c r="AV70" s="59" t="s">
        <v>40</v>
      </c>
      <c r="AW70" s="59">
        <f>STDEVP(AW67:AW68)</f>
        <v>7.6765060424804688E-2</v>
      </c>
      <c r="AX70" s="59">
        <f>STDEVP(AX67:AX68)</f>
        <v>0.17357349395751953</v>
      </c>
      <c r="AY70" s="60"/>
      <c r="AZ70" s="59" t="s">
        <v>40</v>
      </c>
      <c r="BA70" s="59">
        <f>STDEVP(BA67:BA68)</f>
        <v>0.10669136047363281</v>
      </c>
      <c r="BB70" s="59">
        <f>STDEVP(BB67:BB68)</f>
        <v>0.13952922821044922</v>
      </c>
      <c r="BC70" s="59"/>
      <c r="BD70" s="59" t="s">
        <v>40</v>
      </c>
      <c r="BE70" s="59">
        <f>STDEVP(BE67:BE68)</f>
        <v>0.27597254748565891</v>
      </c>
      <c r="BF70" s="59">
        <f>STDEVP(BF67:BF68)</f>
        <v>0.31238396994946971</v>
      </c>
      <c r="BG70" s="44"/>
      <c r="BH70" s="45"/>
      <c r="BI70" s="45"/>
      <c r="BJ70" s="45"/>
      <c r="BK70" s="45"/>
      <c r="BL70" s="45"/>
      <c r="BM70" s="45"/>
      <c r="BN70" s="45"/>
      <c r="BO70" s="45"/>
      <c r="BR70" s="59"/>
      <c r="BS70" s="59" t="s">
        <v>40</v>
      </c>
      <c r="BT70" s="59">
        <f>STDEVP(BT67:BT68)</f>
        <v>4.5095443725585938E-2</v>
      </c>
      <c r="BU70" s="59">
        <f>STDEVP(BU67:BU68)</f>
        <v>0.10280513763427734</v>
      </c>
      <c r="BV70" s="60"/>
      <c r="BW70" s="59" t="s">
        <v>40</v>
      </c>
      <c r="BX70" s="59">
        <f>STDEVP(BX67:BX68)</f>
        <v>0.10669136047363281</v>
      </c>
      <c r="BY70" s="59">
        <f>STDEVP(BY67:BY68)</f>
        <v>0.13952922821044922</v>
      </c>
      <c r="BZ70" s="59"/>
      <c r="CA70" s="59" t="s">
        <v>40</v>
      </c>
      <c r="CB70" s="59">
        <f>STDEVP(CB67:CB68)</f>
        <v>1.3670451093764933</v>
      </c>
      <c r="CC70" s="59">
        <f>STDEVP(CC67:CC68)</f>
        <v>0.24278971304638386</v>
      </c>
      <c r="CD70" s="44"/>
      <c r="CE70" s="45"/>
      <c r="CF70" s="45"/>
      <c r="CG70" s="45"/>
      <c r="CH70" s="45"/>
      <c r="CI70" s="45"/>
      <c r="CJ70" s="45"/>
      <c r="CK70" s="45"/>
      <c r="CL70" s="45"/>
    </row>
    <row r="71" spans="1:90" x14ac:dyDescent="0.2">
      <c r="A71" s="59"/>
      <c r="B71" s="59" t="s">
        <v>41</v>
      </c>
      <c r="C71" s="59">
        <f>C70/SQRT(4)</f>
        <v>3.7835597991943359E-2</v>
      </c>
      <c r="D71" s="59">
        <f t="shared" ref="D71" si="108">D70/SQRT(4)</f>
        <v>9.71221923828125E-2</v>
      </c>
      <c r="E71" s="60"/>
      <c r="F71" s="59" t="s">
        <v>41</v>
      </c>
      <c r="G71" s="59">
        <f>G70/SQRT(4)</f>
        <v>5.3345680236816406E-2</v>
      </c>
      <c r="H71" s="59">
        <f t="shared" ref="H71" si="109">H70/SQRT(4)</f>
        <v>6.9764614105224609E-2</v>
      </c>
      <c r="I71" s="59"/>
      <c r="J71" s="59" t="s">
        <v>41</v>
      </c>
      <c r="K71" s="59">
        <f>K70/SQRT(4)</f>
        <v>1.1694896532257664</v>
      </c>
      <c r="L71" s="59">
        <f t="shared" ref="L71" si="110">L70/SQRT(4)</f>
        <v>0.32819772724753626</v>
      </c>
      <c r="M71" s="44"/>
      <c r="N71" s="45"/>
      <c r="O71" s="45"/>
      <c r="P71" s="45"/>
      <c r="Q71" s="45"/>
      <c r="R71" s="45"/>
      <c r="S71" s="45"/>
      <c r="T71" s="45"/>
      <c r="U71" s="45"/>
      <c r="X71" s="59"/>
      <c r="Y71" s="59" t="s">
        <v>41</v>
      </c>
      <c r="Z71" s="59">
        <f>Z70/SQRT(4)</f>
        <v>5.8244705200195313E-2</v>
      </c>
      <c r="AA71" s="59">
        <f t="shared" ref="AA71" si="111">AA70/SQRT(4)</f>
        <v>7.2787761688232422E-2</v>
      </c>
      <c r="AB71" s="60"/>
      <c r="AC71" s="59" t="s">
        <v>41</v>
      </c>
      <c r="AD71" s="59">
        <f>AD70/SQRT(4)</f>
        <v>5.3345680236816406E-2</v>
      </c>
      <c r="AE71" s="59">
        <f t="shared" ref="AE71" si="112">AE70/SQRT(4)</f>
        <v>6.9764614105224609E-2</v>
      </c>
      <c r="AF71" s="59"/>
      <c r="AG71" s="59" t="s">
        <v>41</v>
      </c>
      <c r="AH71" s="59">
        <f>AH70/SQRT(4)</f>
        <v>2.7872245359900738E-2</v>
      </c>
      <c r="AI71" s="59">
        <f t="shared" ref="AI71" si="113">AI70/SQRT(4)</f>
        <v>0.60323594594922014</v>
      </c>
      <c r="AJ71" s="44"/>
      <c r="AK71" s="45"/>
      <c r="AL71" s="45"/>
      <c r="AM71" s="45"/>
      <c r="AN71" s="45"/>
      <c r="AO71" s="45"/>
      <c r="AP71" s="45"/>
      <c r="AQ71" s="45"/>
      <c r="AR71" s="45"/>
      <c r="AU71" s="59"/>
      <c r="AV71" s="59" t="s">
        <v>41</v>
      </c>
      <c r="AW71" s="59">
        <f>AW70/SQRT(4)</f>
        <v>3.8382530212402344E-2</v>
      </c>
      <c r="AX71" s="59">
        <f t="shared" ref="AX71" si="114">AX70/SQRT(4)</f>
        <v>8.6786746978759766E-2</v>
      </c>
      <c r="AY71" s="60"/>
      <c r="AZ71" s="59" t="s">
        <v>41</v>
      </c>
      <c r="BA71" s="59">
        <f>BA70/SQRT(4)</f>
        <v>5.3345680236816406E-2</v>
      </c>
      <c r="BB71" s="59">
        <f t="shared" ref="BB71" si="115">BB70/SQRT(4)</f>
        <v>6.9764614105224609E-2</v>
      </c>
      <c r="BC71" s="59"/>
      <c r="BD71" s="59" t="s">
        <v>41</v>
      </c>
      <c r="BE71" s="59">
        <f>BE70/SQRT(4)</f>
        <v>0.13798627374282946</v>
      </c>
      <c r="BF71" s="59">
        <f t="shared" ref="BF71" si="116">BF70/SQRT(4)</f>
        <v>0.15619198497473485</v>
      </c>
      <c r="BG71" s="44"/>
      <c r="BH71" s="45"/>
      <c r="BI71" s="45"/>
      <c r="BJ71" s="45"/>
      <c r="BK71" s="45"/>
      <c r="BL71" s="45"/>
      <c r="BM71" s="45"/>
      <c r="BN71" s="45"/>
      <c r="BO71" s="45"/>
      <c r="BR71" s="59"/>
      <c r="BS71" s="59" t="s">
        <v>41</v>
      </c>
      <c r="BT71" s="59">
        <f>BT70/SQRT(4)</f>
        <v>2.2547721862792969E-2</v>
      </c>
      <c r="BU71" s="59">
        <f t="shared" ref="BU71" si="117">BU70/SQRT(4)</f>
        <v>5.1402568817138672E-2</v>
      </c>
      <c r="BV71" s="60"/>
      <c r="BW71" s="59" t="s">
        <v>41</v>
      </c>
      <c r="BX71" s="59">
        <f>BX70/SQRT(4)</f>
        <v>5.3345680236816406E-2</v>
      </c>
      <c r="BY71" s="59">
        <f t="shared" ref="BY71" si="118">BY70/SQRT(4)</f>
        <v>6.9764614105224609E-2</v>
      </c>
      <c r="BZ71" s="59"/>
      <c r="CA71" s="59" t="s">
        <v>41</v>
      </c>
      <c r="CB71" s="59">
        <f>CB70/SQRT(4)</f>
        <v>0.68352255468824663</v>
      </c>
      <c r="CC71" s="59">
        <f t="shared" ref="CC71" si="119">CC70/SQRT(4)</f>
        <v>0.12139485652319193</v>
      </c>
      <c r="CD71" s="44"/>
      <c r="CE71" s="45"/>
      <c r="CF71" s="45"/>
      <c r="CG71" s="45"/>
      <c r="CH71" s="45"/>
      <c r="CI71" s="45"/>
      <c r="CJ71" s="45"/>
      <c r="CK71" s="45"/>
      <c r="CL71" s="45"/>
    </row>
    <row r="72" spans="1:90" x14ac:dyDescent="0.4">
      <c r="A72" s="9"/>
      <c r="B72" s="61"/>
      <c r="C72" s="61"/>
      <c r="D72" s="46"/>
      <c r="E72" s="61"/>
      <c r="F72" s="46"/>
      <c r="G72" s="9"/>
      <c r="H72" s="9"/>
      <c r="I72" s="9"/>
      <c r="J72" s="9"/>
      <c r="K72" s="9"/>
      <c r="L72" s="9"/>
      <c r="M72" s="9"/>
      <c r="N72" s="45"/>
      <c r="O72" s="45"/>
      <c r="P72" s="45"/>
      <c r="Q72" s="45"/>
      <c r="R72" s="45"/>
      <c r="S72" s="45"/>
      <c r="T72" s="45"/>
      <c r="U72" s="45"/>
      <c r="X72" s="9"/>
      <c r="Y72" s="9"/>
      <c r="Z72" s="9"/>
      <c r="AA72" s="9"/>
      <c r="AB72" s="46"/>
      <c r="AC72" s="46"/>
      <c r="AD72" s="9"/>
      <c r="AE72" s="9"/>
      <c r="AF72" s="9"/>
      <c r="AG72" s="9"/>
      <c r="AH72" s="9"/>
      <c r="AI72" s="9"/>
      <c r="AJ72" s="9"/>
      <c r="AK72" s="45"/>
      <c r="AL72" s="45"/>
      <c r="AM72" s="45"/>
      <c r="AN72" s="45"/>
      <c r="AO72" s="45"/>
      <c r="AP72" s="45"/>
      <c r="AQ72" s="45"/>
      <c r="AR72" s="45"/>
      <c r="AU72" s="9"/>
      <c r="AV72" s="9"/>
      <c r="AW72" s="61"/>
      <c r="AX72" s="61"/>
      <c r="AY72" s="46"/>
      <c r="AZ72" s="46"/>
      <c r="BA72" s="9"/>
      <c r="BB72" s="9"/>
      <c r="BC72" s="9"/>
      <c r="BD72" s="9"/>
      <c r="BE72" s="9"/>
      <c r="BF72" s="9"/>
      <c r="BG72" s="9"/>
      <c r="BH72" s="45"/>
      <c r="BI72" s="45"/>
      <c r="BJ72" s="45"/>
      <c r="BK72" s="45"/>
      <c r="BL72" s="45"/>
      <c r="BM72" s="45"/>
      <c r="BN72" s="45"/>
      <c r="BO72" s="45"/>
      <c r="BR72" s="9"/>
      <c r="BS72" s="9"/>
      <c r="BT72" s="61"/>
      <c r="BU72" s="61"/>
      <c r="BV72" s="46"/>
      <c r="BW72" s="46"/>
      <c r="BX72" s="9"/>
      <c r="BY72" s="9"/>
      <c r="BZ72" s="9"/>
      <c r="CA72" s="9"/>
      <c r="CB72" s="9"/>
      <c r="CC72" s="9"/>
      <c r="CD72" s="9"/>
      <c r="CE72" s="45"/>
      <c r="CF72" s="45"/>
      <c r="CG72" s="45"/>
      <c r="CH72" s="45"/>
      <c r="CI72" s="45"/>
      <c r="CJ72" s="45"/>
      <c r="CK72" s="45"/>
      <c r="CL72" s="45"/>
    </row>
    <row r="73" spans="1:90" x14ac:dyDescent="0.4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9"/>
      <c r="N73" s="45"/>
      <c r="O73" s="45"/>
      <c r="P73" s="45"/>
      <c r="Q73" s="45"/>
      <c r="R73" s="45"/>
      <c r="S73" s="45"/>
      <c r="T73" s="45"/>
      <c r="U73" s="45"/>
      <c r="X73" s="9"/>
      <c r="Y73" s="9"/>
      <c r="Z73" s="61"/>
      <c r="AA73" s="61"/>
      <c r="AB73" s="46"/>
      <c r="AC73" s="46"/>
      <c r="AD73" s="46"/>
      <c r="AE73" s="46"/>
      <c r="AF73" s="9"/>
      <c r="AG73" s="9"/>
      <c r="AH73" s="9"/>
      <c r="AI73" s="9"/>
      <c r="AJ73" s="9"/>
      <c r="AK73" s="45"/>
      <c r="AL73" s="45"/>
      <c r="AM73" s="45"/>
      <c r="AN73" s="45"/>
      <c r="AO73" s="45"/>
      <c r="AP73" s="45"/>
      <c r="AQ73" s="45"/>
      <c r="AR73" s="45"/>
      <c r="AU73" s="9"/>
      <c r="AV73" s="9"/>
      <c r="AW73" s="61"/>
      <c r="AX73" s="61"/>
      <c r="AY73" s="46"/>
      <c r="AZ73" s="46"/>
      <c r="BA73" s="46"/>
      <c r="BB73" s="46"/>
      <c r="BC73" s="9"/>
      <c r="BD73" s="9"/>
      <c r="BE73" s="9"/>
      <c r="BF73" s="9"/>
      <c r="BG73" s="9"/>
      <c r="BH73" s="45"/>
      <c r="BI73" s="45"/>
      <c r="BJ73" s="45"/>
      <c r="BK73" s="45"/>
      <c r="BL73" s="45"/>
      <c r="BM73" s="45"/>
      <c r="BN73" s="45"/>
      <c r="BO73" s="45"/>
      <c r="BR73" s="9"/>
      <c r="BS73" s="9"/>
      <c r="BT73" s="61"/>
      <c r="BU73" s="61"/>
      <c r="BV73" s="46"/>
      <c r="BW73" s="46"/>
      <c r="BX73" s="46"/>
      <c r="BY73" s="46"/>
      <c r="BZ73" s="9"/>
      <c r="CA73" s="9"/>
      <c r="CB73" s="9"/>
      <c r="CC73" s="9"/>
      <c r="CD73" s="9"/>
      <c r="CE73" s="45"/>
      <c r="CF73" s="45"/>
      <c r="CG73" s="45"/>
      <c r="CH73" s="45"/>
      <c r="CI73" s="45"/>
      <c r="CJ73" s="45"/>
      <c r="CK73" s="45"/>
      <c r="CL73" s="45"/>
    </row>
    <row r="74" spans="1:90" x14ac:dyDescent="0.2">
      <c r="A74" s="11" t="s">
        <v>62</v>
      </c>
      <c r="B74" s="46"/>
      <c r="C74" s="59" t="s">
        <v>257</v>
      </c>
      <c r="D74" s="59" t="s">
        <v>90</v>
      </c>
      <c r="E74" s="59"/>
      <c r="F74" s="60" t="s">
        <v>295</v>
      </c>
      <c r="G74" s="59" t="s">
        <v>257</v>
      </c>
      <c r="H74" s="59" t="s">
        <v>90</v>
      </c>
      <c r="I74" s="59"/>
      <c r="J74" s="59" t="s">
        <v>296</v>
      </c>
      <c r="K74" s="59" t="s">
        <v>257</v>
      </c>
      <c r="L74" s="59" t="s">
        <v>90</v>
      </c>
      <c r="M74" s="9"/>
      <c r="N74" s="45"/>
      <c r="O74" s="45"/>
      <c r="P74" s="45"/>
      <c r="Q74" s="45"/>
      <c r="R74" s="45"/>
      <c r="S74" s="45"/>
      <c r="T74" s="45"/>
      <c r="U74" s="45"/>
      <c r="X74" s="11" t="s">
        <v>62</v>
      </c>
      <c r="Y74" s="46"/>
      <c r="Z74" s="59" t="s">
        <v>257</v>
      </c>
      <c r="AA74" s="59" t="s">
        <v>90</v>
      </c>
      <c r="AB74" s="59"/>
      <c r="AC74" s="60" t="s">
        <v>295</v>
      </c>
      <c r="AD74" s="59" t="s">
        <v>257</v>
      </c>
      <c r="AE74" s="59" t="s">
        <v>90</v>
      </c>
      <c r="AF74" s="59"/>
      <c r="AG74" s="59" t="s">
        <v>296</v>
      </c>
      <c r="AH74" s="59" t="s">
        <v>257</v>
      </c>
      <c r="AI74" s="59" t="s">
        <v>90</v>
      </c>
      <c r="AJ74" s="9"/>
      <c r="AK74" s="45"/>
      <c r="AL74" s="45"/>
      <c r="AM74" s="45"/>
      <c r="AN74" s="45"/>
      <c r="AO74" s="45"/>
      <c r="AP74" s="45"/>
      <c r="AQ74" s="45"/>
      <c r="AR74" s="45"/>
      <c r="AU74" s="11" t="s">
        <v>62</v>
      </c>
      <c r="AV74" s="46"/>
      <c r="AW74" s="59" t="s">
        <v>257</v>
      </c>
      <c r="AX74" s="59" t="s">
        <v>90</v>
      </c>
      <c r="AY74" s="59"/>
      <c r="AZ74" s="60" t="s">
        <v>295</v>
      </c>
      <c r="BA74" s="59" t="s">
        <v>257</v>
      </c>
      <c r="BB74" s="59" t="s">
        <v>90</v>
      </c>
      <c r="BC74" s="59"/>
      <c r="BD74" s="59" t="s">
        <v>296</v>
      </c>
      <c r="BE74" s="59" t="s">
        <v>257</v>
      </c>
      <c r="BF74" s="59" t="s">
        <v>90</v>
      </c>
      <c r="BG74" s="9"/>
      <c r="BH74" s="45"/>
      <c r="BI74" s="45"/>
      <c r="BJ74" s="45"/>
      <c r="BK74" s="45"/>
      <c r="BL74" s="45"/>
      <c r="BM74" s="45"/>
      <c r="BN74" s="45"/>
      <c r="BO74" s="45"/>
      <c r="BR74" s="11" t="s">
        <v>62</v>
      </c>
      <c r="BS74" s="46"/>
      <c r="BT74" s="59" t="s">
        <v>257</v>
      </c>
      <c r="BU74" s="59" t="s">
        <v>90</v>
      </c>
      <c r="BV74" s="59"/>
      <c r="BW74" s="60" t="s">
        <v>295</v>
      </c>
      <c r="BX74" s="59" t="s">
        <v>257</v>
      </c>
      <c r="BY74" s="59" t="s">
        <v>90</v>
      </c>
      <c r="BZ74" s="59"/>
      <c r="CA74" s="59" t="s">
        <v>296</v>
      </c>
      <c r="CB74" s="59" t="s">
        <v>257</v>
      </c>
      <c r="CC74" s="59" t="s">
        <v>90</v>
      </c>
      <c r="CD74" s="9"/>
      <c r="CE74" s="45"/>
      <c r="CF74" s="45"/>
      <c r="CG74" s="45"/>
      <c r="CH74" s="45"/>
      <c r="CI74" s="45"/>
      <c r="CJ74" s="45"/>
      <c r="CK74" s="45"/>
      <c r="CL74" s="45"/>
    </row>
    <row r="75" spans="1:90" x14ac:dyDescent="0.4">
      <c r="A75" s="59"/>
      <c r="B75" s="60" t="s">
        <v>297</v>
      </c>
      <c r="C75" s="61">
        <v>28.063014984130859</v>
      </c>
      <c r="D75" s="61">
        <v>27.872161865234375</v>
      </c>
      <c r="E75" s="60"/>
      <c r="F75" s="60" t="s">
        <v>297</v>
      </c>
      <c r="G75" s="61">
        <v>25.486507415771484</v>
      </c>
      <c r="H75" s="61">
        <v>25.441030502319336</v>
      </c>
      <c r="I75" s="60"/>
      <c r="J75" s="60" t="s">
        <v>297</v>
      </c>
      <c r="K75" s="59">
        <f>POWER(2,(G75-C75))*100</f>
        <v>16.764628648804891</v>
      </c>
      <c r="L75" s="59">
        <f>POWER(2,(H75-D75))*100</f>
        <v>18.541998276111109</v>
      </c>
      <c r="M75" s="9"/>
      <c r="N75" s="45"/>
      <c r="O75" s="45"/>
      <c r="P75" s="45"/>
      <c r="Q75" s="45"/>
      <c r="R75" s="45"/>
      <c r="S75" s="45"/>
      <c r="T75" s="45"/>
      <c r="U75" s="45"/>
      <c r="X75" s="59"/>
      <c r="Y75" s="60" t="s">
        <v>297</v>
      </c>
      <c r="Z75" s="61">
        <v>29.866388320922852</v>
      </c>
      <c r="AA75" s="61">
        <v>29.749101638793945</v>
      </c>
      <c r="AB75" s="60"/>
      <c r="AC75" s="60" t="s">
        <v>297</v>
      </c>
      <c r="AD75" s="61">
        <v>25.486507415771484</v>
      </c>
      <c r="AE75" s="61">
        <v>25.441030502319336</v>
      </c>
      <c r="AF75" s="60"/>
      <c r="AG75" s="60" t="s">
        <v>297</v>
      </c>
      <c r="AH75" s="59">
        <f>POWER(2,(AD75-Z75))*100</f>
        <v>4.8031314249008812</v>
      </c>
      <c r="AI75" s="59">
        <f>POWER(2,(AE75-AA75))*100</f>
        <v>5.0482559342831603</v>
      </c>
      <c r="AJ75" s="9"/>
      <c r="AK75" s="45"/>
      <c r="AL75" s="45"/>
      <c r="AM75" s="45"/>
      <c r="AN75" s="45"/>
      <c r="AO75" s="45"/>
      <c r="AP75" s="45"/>
      <c r="AQ75" s="45"/>
      <c r="AR75" s="45"/>
      <c r="AU75" s="59"/>
      <c r="AV75" s="60" t="s">
        <v>297</v>
      </c>
      <c r="AW75" s="61">
        <v>28.125734329223633</v>
      </c>
      <c r="AX75" s="61">
        <v>28.470701217651367</v>
      </c>
      <c r="AY75" s="60"/>
      <c r="AZ75" s="60" t="s">
        <v>297</v>
      </c>
      <c r="BA75" s="61">
        <v>25.486507415771484</v>
      </c>
      <c r="BB75" s="61">
        <v>25.441030502319336</v>
      </c>
      <c r="BC75" s="60"/>
      <c r="BD75" s="60" t="s">
        <v>297</v>
      </c>
      <c r="BE75" s="59">
        <f>POWER(2,(BA75-AW75))*100</f>
        <v>16.051422775099507</v>
      </c>
      <c r="BF75" s="59">
        <f>POWER(2,(BB75-AX75))*100</f>
        <v>12.245548358396849</v>
      </c>
      <c r="BG75" s="9"/>
      <c r="BH75" s="45"/>
      <c r="BI75" s="45"/>
      <c r="BJ75" s="45"/>
      <c r="BK75" s="45"/>
      <c r="BL75" s="45"/>
      <c r="BM75" s="45"/>
      <c r="BN75" s="45"/>
      <c r="BO75" s="45"/>
      <c r="BR75" s="59"/>
      <c r="BS75" s="60" t="s">
        <v>297</v>
      </c>
      <c r="BT75" s="61">
        <v>28.58564567565918</v>
      </c>
      <c r="BU75" s="61">
        <v>29.604194641113281</v>
      </c>
      <c r="BV75" s="60"/>
      <c r="BW75" s="60" t="s">
        <v>297</v>
      </c>
      <c r="BX75" s="61">
        <v>25.486507415771484</v>
      </c>
      <c r="BY75" s="61">
        <v>25.441030502319336</v>
      </c>
      <c r="BZ75" s="60"/>
      <c r="CA75" s="60" t="s">
        <v>297</v>
      </c>
      <c r="CB75" s="59">
        <f>POWER(2,(BX75-BT75))*100</f>
        <v>11.669880881218738</v>
      </c>
      <c r="CC75" s="59">
        <f>POWER(2,(BY75-BU75))*100</f>
        <v>5.5816515035133847</v>
      </c>
      <c r="CD75" s="9"/>
      <c r="CE75" s="45"/>
      <c r="CF75" s="45"/>
      <c r="CG75" s="45"/>
      <c r="CH75" s="45"/>
      <c r="CI75" s="45"/>
      <c r="CJ75" s="45"/>
      <c r="CK75" s="45"/>
      <c r="CL75" s="45"/>
    </row>
    <row r="76" spans="1:90" x14ac:dyDescent="0.4">
      <c r="A76" s="59"/>
      <c r="B76" s="60" t="s">
        <v>298</v>
      </c>
      <c r="C76" s="61">
        <v>28.285488128662109</v>
      </c>
      <c r="D76" s="61">
        <v>27.89642333984375</v>
      </c>
      <c r="E76" s="60"/>
      <c r="F76" s="60" t="s">
        <v>298</v>
      </c>
      <c r="G76" s="61">
        <v>25.459991455078125</v>
      </c>
      <c r="H76" s="61">
        <v>25.668880462646484</v>
      </c>
      <c r="I76" s="60"/>
      <c r="J76" s="60" t="s">
        <v>298</v>
      </c>
      <c r="K76" s="59">
        <f>POWER(2,(G76-C76))*100</f>
        <v>14.107197568782615</v>
      </c>
      <c r="L76" s="59">
        <f>POWER(2,(H76-D76))*100</f>
        <v>21.352207307151495</v>
      </c>
      <c r="M76" s="9"/>
      <c r="N76" s="45"/>
      <c r="O76" s="45"/>
      <c r="P76" s="45"/>
      <c r="Q76" s="45"/>
      <c r="R76" s="45"/>
      <c r="S76" s="45"/>
      <c r="T76" s="45"/>
      <c r="U76" s="45"/>
      <c r="X76" s="59"/>
      <c r="Y76" s="60" t="s">
        <v>298</v>
      </c>
      <c r="Z76" s="61">
        <v>29.064823150634766</v>
      </c>
      <c r="AA76" s="61">
        <v>29.111141204833984</v>
      </c>
      <c r="AB76" s="60"/>
      <c r="AC76" s="60" t="s">
        <v>298</v>
      </c>
      <c r="AD76" s="61">
        <v>25.459991455078125</v>
      </c>
      <c r="AE76" s="61">
        <v>25.668880462646484</v>
      </c>
      <c r="AF76" s="60"/>
      <c r="AG76" s="60" t="s">
        <v>298</v>
      </c>
      <c r="AH76" s="59">
        <f>POWER(2,(AD76-Z76))*100</f>
        <v>8.2193510627966084</v>
      </c>
      <c r="AI76" s="59">
        <f>POWER(2,(AE76-AA76))*100</f>
        <v>9.1997550416107252</v>
      </c>
      <c r="AJ76" s="9"/>
      <c r="AK76" s="45"/>
      <c r="AL76" s="45"/>
      <c r="AM76" s="45"/>
      <c r="AN76" s="45"/>
      <c r="AO76" s="45"/>
      <c r="AP76" s="45"/>
      <c r="AQ76" s="45"/>
      <c r="AR76" s="45"/>
      <c r="AU76" s="59"/>
      <c r="AV76" s="60" t="s">
        <v>298</v>
      </c>
      <c r="AW76" s="61">
        <v>28.196992874145508</v>
      </c>
      <c r="AX76" s="61">
        <v>28.437931060791016</v>
      </c>
      <c r="AY76" s="60"/>
      <c r="AZ76" s="60" t="s">
        <v>298</v>
      </c>
      <c r="BA76" s="61">
        <v>25.459991455078125</v>
      </c>
      <c r="BB76" s="61">
        <v>25.668880462646484</v>
      </c>
      <c r="BC76" s="60"/>
      <c r="BD76" s="60" t="s">
        <v>298</v>
      </c>
      <c r="BE76" s="59">
        <f>POWER(2,(BA76-AW76))*100</f>
        <v>14.99962752568598</v>
      </c>
      <c r="BF76" s="59">
        <f>POWER(2,(BB76-AX76))*100</f>
        <v>14.670087710747055</v>
      </c>
      <c r="BG76" s="9"/>
      <c r="BH76" s="45"/>
      <c r="BI76" s="45"/>
      <c r="BJ76" s="45"/>
      <c r="BK76" s="45"/>
      <c r="BL76" s="45"/>
      <c r="BM76" s="45"/>
      <c r="BN76" s="45"/>
      <c r="BO76" s="45"/>
      <c r="BR76" s="59"/>
      <c r="BS76" s="60" t="s">
        <v>298</v>
      </c>
      <c r="BT76" s="61">
        <v>29.084207534790039</v>
      </c>
      <c r="BU76" s="61">
        <v>29.85284423828125</v>
      </c>
      <c r="BV76" s="60"/>
      <c r="BW76" s="60" t="s">
        <v>298</v>
      </c>
      <c r="BX76" s="61">
        <v>25.459991455078125</v>
      </c>
      <c r="BY76" s="61">
        <v>25.668880462646484</v>
      </c>
      <c r="BZ76" s="60"/>
      <c r="CA76" s="60" t="s">
        <v>298</v>
      </c>
      <c r="CB76" s="59">
        <f>POWER(2,(BX76-BT76))*100</f>
        <v>8.1096525788407696</v>
      </c>
      <c r="CC76" s="59">
        <f>POWER(2,(BY76-BU76))*100</f>
        <v>5.5017569756424516</v>
      </c>
      <c r="CD76" s="9"/>
      <c r="CE76" s="45"/>
      <c r="CF76" s="45"/>
      <c r="CG76" s="45"/>
      <c r="CH76" s="45"/>
      <c r="CI76" s="45"/>
      <c r="CJ76" s="45"/>
      <c r="CK76" s="45"/>
      <c r="CL76" s="45"/>
    </row>
    <row r="77" spans="1:90" x14ac:dyDescent="0.2">
      <c r="A77" s="59"/>
      <c r="B77" s="59" t="s">
        <v>230</v>
      </c>
      <c r="C77" s="59">
        <f>AVERAGE(C75:C76)</f>
        <v>28.174251556396484</v>
      </c>
      <c r="D77" s="59">
        <f>AVERAGE(D75:D76)</f>
        <v>27.884292602539063</v>
      </c>
      <c r="E77" s="60"/>
      <c r="F77" s="59" t="s">
        <v>230</v>
      </c>
      <c r="G77" s="59">
        <f>AVERAGE(G75:G76)</f>
        <v>25.473249435424805</v>
      </c>
      <c r="H77" s="59">
        <f>AVERAGE(H75:H76)</f>
        <v>25.55495548248291</v>
      </c>
      <c r="I77" s="59"/>
      <c r="J77" s="59" t="s">
        <v>230</v>
      </c>
      <c r="K77" s="59">
        <f>AVERAGE(K75:K76)</f>
        <v>15.435913108793752</v>
      </c>
      <c r="L77" s="59">
        <f>AVERAGE(L75:L76)</f>
        <v>19.947102791631302</v>
      </c>
      <c r="M77" s="9"/>
      <c r="N77" s="45"/>
      <c r="O77" s="45"/>
      <c r="P77" s="45"/>
      <c r="Q77" s="45"/>
      <c r="R77" s="45"/>
      <c r="S77" s="45"/>
      <c r="T77" s="45"/>
      <c r="U77" s="45"/>
      <c r="X77" s="59"/>
      <c r="Y77" s="59" t="s">
        <v>230</v>
      </c>
      <c r="Z77" s="59">
        <f>AVERAGE(Z75:Z76)</f>
        <v>29.465605735778809</v>
      </c>
      <c r="AA77" s="59">
        <f>AVERAGE(AA75:AA76)</f>
        <v>29.430121421813965</v>
      </c>
      <c r="AB77" s="60"/>
      <c r="AC77" s="59" t="s">
        <v>230</v>
      </c>
      <c r="AD77" s="59">
        <f>AVERAGE(AD75:AD76)</f>
        <v>25.473249435424805</v>
      </c>
      <c r="AE77" s="59">
        <f>AVERAGE(AE75:AE76)</f>
        <v>25.55495548248291</v>
      </c>
      <c r="AF77" s="59"/>
      <c r="AG77" s="59" t="s">
        <v>230</v>
      </c>
      <c r="AH77" s="59">
        <f>AVERAGE(AH75:AH76)</f>
        <v>6.5112412438487448</v>
      </c>
      <c r="AI77" s="59">
        <f>AVERAGE(AI75:AI76)</f>
        <v>7.1240054879469428</v>
      </c>
      <c r="AJ77" s="9"/>
      <c r="AK77" s="45"/>
      <c r="AL77" s="45"/>
      <c r="AM77" s="45"/>
      <c r="AN77" s="45"/>
      <c r="AO77" s="45"/>
      <c r="AP77" s="45"/>
      <c r="AQ77" s="45"/>
      <c r="AR77" s="45"/>
      <c r="AU77" s="59"/>
      <c r="AV77" s="59" t="s">
        <v>230</v>
      </c>
      <c r="AW77" s="59">
        <f>AVERAGE(AW75:AW76)</f>
        <v>28.16136360168457</v>
      </c>
      <c r="AX77" s="59">
        <f>AVERAGE(AX75:AX76)</f>
        <v>28.454316139221191</v>
      </c>
      <c r="AY77" s="60"/>
      <c r="AZ77" s="59" t="s">
        <v>230</v>
      </c>
      <c r="BA77" s="59">
        <f>AVERAGE(BA75:BA76)</f>
        <v>25.473249435424805</v>
      </c>
      <c r="BB77" s="59">
        <f>AVERAGE(BB75:BB76)</f>
        <v>25.55495548248291</v>
      </c>
      <c r="BC77" s="59"/>
      <c r="BD77" s="59" t="s">
        <v>230</v>
      </c>
      <c r="BE77" s="59">
        <f>AVERAGE(BE75:BE76)</f>
        <v>15.525525150392744</v>
      </c>
      <c r="BF77" s="59">
        <f>AVERAGE(BF75:BF76)</f>
        <v>13.457818034571952</v>
      </c>
      <c r="BG77" s="9"/>
      <c r="BH77" s="45"/>
      <c r="BI77" s="45"/>
      <c r="BJ77" s="45"/>
      <c r="BK77" s="45"/>
      <c r="BL77" s="45"/>
      <c r="BM77" s="45"/>
      <c r="BN77" s="45"/>
      <c r="BO77" s="45"/>
      <c r="BR77" s="59"/>
      <c r="BS77" s="59" t="s">
        <v>230</v>
      </c>
      <c r="BT77" s="59">
        <f>AVERAGE(BT75:BT76)</f>
        <v>28.834926605224609</v>
      </c>
      <c r="BU77" s="59">
        <f>AVERAGE(BU75:BU76)</f>
        <v>29.728519439697266</v>
      </c>
      <c r="BV77" s="60"/>
      <c r="BW77" s="59" t="s">
        <v>230</v>
      </c>
      <c r="BX77" s="59">
        <f>AVERAGE(BX75:BX76)</f>
        <v>25.473249435424805</v>
      </c>
      <c r="BY77" s="59">
        <f>AVERAGE(BY75:BY76)</f>
        <v>25.55495548248291</v>
      </c>
      <c r="BZ77" s="59"/>
      <c r="CA77" s="59" t="s">
        <v>230</v>
      </c>
      <c r="CB77" s="59">
        <f>AVERAGE(CB75:CB76)</f>
        <v>9.8897667300297538</v>
      </c>
      <c r="CC77" s="59">
        <f>AVERAGE(CC75:CC76)</f>
        <v>5.5417042395779177</v>
      </c>
      <c r="CD77" s="9"/>
      <c r="CE77" s="45"/>
      <c r="CF77" s="45"/>
      <c r="CG77" s="45"/>
      <c r="CH77" s="45"/>
      <c r="CI77" s="45"/>
      <c r="CJ77" s="45"/>
      <c r="CK77" s="45"/>
      <c r="CL77" s="45"/>
    </row>
    <row r="78" spans="1:90" x14ac:dyDescent="0.2">
      <c r="A78" s="59"/>
      <c r="B78" s="59" t="s">
        <v>40</v>
      </c>
      <c r="C78" s="59">
        <f>STDEVP(C75:C76)</f>
        <v>0.111236572265625</v>
      </c>
      <c r="D78" s="59">
        <f>STDEVP(D75:D76)</f>
        <v>1.21307373046875E-2</v>
      </c>
      <c r="E78" s="60"/>
      <c r="F78" s="59" t="s">
        <v>40</v>
      </c>
      <c r="G78" s="59">
        <f>STDEVP(G75:G76)</f>
        <v>1.3257980346679688E-2</v>
      </c>
      <c r="H78" s="59">
        <f>STDEVP(H75:H76)</f>
        <v>0.11392498016357422</v>
      </c>
      <c r="I78" s="59"/>
      <c r="J78" s="59" t="s">
        <v>40</v>
      </c>
      <c r="K78" s="59">
        <f>STDEVP(K75:K76)</f>
        <v>1.3287155400111379</v>
      </c>
      <c r="L78" s="59">
        <f>STDEVP(L75:L76)</f>
        <v>1.4051045155201933</v>
      </c>
      <c r="M78" s="9"/>
      <c r="N78" s="45"/>
      <c r="O78" s="45"/>
      <c r="P78" s="45"/>
      <c r="Q78" s="45"/>
      <c r="R78" s="45"/>
      <c r="S78" s="45"/>
      <c r="T78" s="45"/>
      <c r="U78" s="45"/>
      <c r="X78" s="59"/>
      <c r="Y78" s="59" t="s">
        <v>40</v>
      </c>
      <c r="Z78" s="59">
        <f>STDEVP(Z75:Z76)</f>
        <v>0.40078258514404297</v>
      </c>
      <c r="AA78" s="59">
        <f>STDEVP(AA75:AA76)</f>
        <v>0.31898021697998047</v>
      </c>
      <c r="AB78" s="60"/>
      <c r="AC78" s="59" t="s">
        <v>40</v>
      </c>
      <c r="AD78" s="59">
        <f>STDEVP(AD75:AD76)</f>
        <v>1.3257980346679688E-2</v>
      </c>
      <c r="AE78" s="59">
        <f>STDEVP(AE75:AE76)</f>
        <v>0.11392498016357422</v>
      </c>
      <c r="AF78" s="59"/>
      <c r="AG78" s="59" t="s">
        <v>40</v>
      </c>
      <c r="AH78" s="59">
        <f>STDEVP(AH75:AH76)</f>
        <v>1.7081098189478652</v>
      </c>
      <c r="AI78" s="59">
        <f>STDEVP(AI75:AI76)</f>
        <v>2.0757495536637838</v>
      </c>
      <c r="AJ78" s="9"/>
      <c r="AK78" s="45"/>
      <c r="AL78" s="45"/>
      <c r="AM78" s="45"/>
      <c r="AN78" s="45"/>
      <c r="AO78" s="45"/>
      <c r="AP78" s="45"/>
      <c r="AQ78" s="45"/>
      <c r="AR78" s="45"/>
      <c r="AU78" s="59"/>
      <c r="AV78" s="59" t="s">
        <v>40</v>
      </c>
      <c r="AW78" s="59">
        <f>STDEVP(AW75:AW76)</f>
        <v>3.56292724609375E-2</v>
      </c>
      <c r="AX78" s="59">
        <f>STDEVP(AX75:AX76)</f>
        <v>1.6385078430175781E-2</v>
      </c>
      <c r="AY78" s="60"/>
      <c r="AZ78" s="59" t="s">
        <v>40</v>
      </c>
      <c r="BA78" s="59">
        <f>STDEVP(BA75:BA76)</f>
        <v>1.3257980346679688E-2</v>
      </c>
      <c r="BB78" s="59">
        <f>STDEVP(BB75:BB76)</f>
        <v>0.11392498016357422</v>
      </c>
      <c r="BC78" s="59"/>
      <c r="BD78" s="59" t="s">
        <v>40</v>
      </c>
      <c r="BE78" s="59">
        <f>STDEVP(BE75:BE76)</f>
        <v>0.52589762470676327</v>
      </c>
      <c r="BF78" s="59">
        <f>STDEVP(BF75:BF76)</f>
        <v>1.2122696761751026</v>
      </c>
      <c r="BG78" s="9"/>
      <c r="BH78" s="45"/>
      <c r="BI78" s="45"/>
      <c r="BJ78" s="45"/>
      <c r="BK78" s="45"/>
      <c r="BL78" s="45"/>
      <c r="BM78" s="45"/>
      <c r="BN78" s="45"/>
      <c r="BO78" s="45"/>
      <c r="BR78" s="59"/>
      <c r="BS78" s="59" t="s">
        <v>40</v>
      </c>
      <c r="BT78" s="59">
        <f>STDEVP(BT75:BT76)</f>
        <v>0.24928092956542969</v>
      </c>
      <c r="BU78" s="59">
        <f>STDEVP(BU75:BU76)</f>
        <v>0.12432479858398438</v>
      </c>
      <c r="BV78" s="60"/>
      <c r="BW78" s="59" t="s">
        <v>40</v>
      </c>
      <c r="BX78" s="59">
        <f>STDEVP(BX75:BX76)</f>
        <v>1.3257980346679688E-2</v>
      </c>
      <c r="BY78" s="59">
        <f>STDEVP(BY75:BY76)</f>
        <v>0.11392498016357422</v>
      </c>
      <c r="BZ78" s="59"/>
      <c r="CA78" s="59" t="s">
        <v>40</v>
      </c>
      <c r="CB78" s="59">
        <f>STDEVP(CB75:CB76)</f>
        <v>1.7801141511889873</v>
      </c>
      <c r="CC78" s="59">
        <f>STDEVP(CC75:CC76)</f>
        <v>3.9947263935466548E-2</v>
      </c>
      <c r="CD78" s="9"/>
      <c r="CE78" s="45"/>
      <c r="CF78" s="45"/>
      <c r="CG78" s="45"/>
      <c r="CH78" s="45"/>
      <c r="CI78" s="45"/>
      <c r="CJ78" s="45"/>
      <c r="CK78" s="45"/>
      <c r="CL78" s="45"/>
    </row>
    <row r="79" spans="1:90" x14ac:dyDescent="0.2">
      <c r="A79" s="59"/>
      <c r="B79" s="59" t="s">
        <v>41</v>
      </c>
      <c r="C79" s="59">
        <f>C78/SQRT(4)</f>
        <v>5.56182861328125E-2</v>
      </c>
      <c r="D79" s="59">
        <f t="shared" ref="D79" si="120">D78/SQRT(4)</f>
        <v>6.06536865234375E-3</v>
      </c>
      <c r="E79" s="60"/>
      <c r="F79" s="59" t="s">
        <v>41</v>
      </c>
      <c r="G79" s="59">
        <f>G78/SQRT(4)</f>
        <v>6.6289901733398438E-3</v>
      </c>
      <c r="H79" s="59">
        <f t="shared" ref="H79" si="121">H78/SQRT(4)</f>
        <v>5.6962490081787109E-2</v>
      </c>
      <c r="I79" s="59"/>
      <c r="J79" s="59" t="s">
        <v>41</v>
      </c>
      <c r="K79" s="59">
        <f>K78/SQRT(4)</f>
        <v>0.66435777000556895</v>
      </c>
      <c r="L79" s="59">
        <f t="shared" ref="L79" si="122">L78/SQRT(4)</f>
        <v>0.70255225776009667</v>
      </c>
      <c r="M79" s="9"/>
      <c r="N79" s="45"/>
      <c r="O79" s="45"/>
      <c r="P79" s="45"/>
      <c r="Q79" s="45"/>
      <c r="R79" s="45"/>
      <c r="S79" s="45"/>
      <c r="T79" s="45"/>
      <c r="U79" s="45"/>
      <c r="X79" s="59"/>
      <c r="Y79" s="59" t="s">
        <v>41</v>
      </c>
      <c r="Z79" s="59">
        <f>Z78/SQRT(4)</f>
        <v>0.20039129257202148</v>
      </c>
      <c r="AA79" s="59">
        <f t="shared" ref="AA79" si="123">AA78/SQRT(4)</f>
        <v>0.15949010848999023</v>
      </c>
      <c r="AB79" s="60"/>
      <c r="AC79" s="59" t="s">
        <v>41</v>
      </c>
      <c r="AD79" s="59">
        <f>AD78/SQRT(4)</f>
        <v>6.6289901733398438E-3</v>
      </c>
      <c r="AE79" s="59">
        <f t="shared" ref="AE79" si="124">AE78/SQRT(4)</f>
        <v>5.6962490081787109E-2</v>
      </c>
      <c r="AF79" s="59"/>
      <c r="AG79" s="59" t="s">
        <v>41</v>
      </c>
      <c r="AH79" s="59">
        <f>AH78/SQRT(4)</f>
        <v>0.85405490947393259</v>
      </c>
      <c r="AI79" s="59">
        <f t="shared" ref="AI79" si="125">AI78/SQRT(4)</f>
        <v>1.0378747768318919</v>
      </c>
      <c r="AJ79" s="9"/>
      <c r="AK79" s="45"/>
      <c r="AL79" s="45"/>
      <c r="AM79" s="45"/>
      <c r="AN79" s="45"/>
      <c r="AO79" s="45"/>
      <c r="AP79" s="45"/>
      <c r="AQ79" s="45"/>
      <c r="AR79" s="45"/>
      <c r="AU79" s="59"/>
      <c r="AV79" s="59" t="s">
        <v>41</v>
      </c>
      <c r="AW79" s="59">
        <f>AW78/SQRT(4)</f>
        <v>1.781463623046875E-2</v>
      </c>
      <c r="AX79" s="59">
        <f t="shared" ref="AX79" si="126">AX78/SQRT(4)</f>
        <v>8.1925392150878906E-3</v>
      </c>
      <c r="AY79" s="60"/>
      <c r="AZ79" s="59" t="s">
        <v>41</v>
      </c>
      <c r="BA79" s="59">
        <f>BA78/SQRT(4)</f>
        <v>6.6289901733398438E-3</v>
      </c>
      <c r="BB79" s="59">
        <f t="shared" ref="BB79" si="127">BB78/SQRT(4)</f>
        <v>5.6962490081787109E-2</v>
      </c>
      <c r="BC79" s="59"/>
      <c r="BD79" s="59" t="s">
        <v>41</v>
      </c>
      <c r="BE79" s="59">
        <f>BE78/SQRT(4)</f>
        <v>0.26294881235338163</v>
      </c>
      <c r="BF79" s="59">
        <f t="shared" ref="BF79" si="128">BF78/SQRT(4)</f>
        <v>0.60613483808755131</v>
      </c>
      <c r="BG79" s="9"/>
      <c r="BH79" s="45"/>
      <c r="BI79" s="45"/>
      <c r="BJ79" s="45"/>
      <c r="BK79" s="45"/>
      <c r="BL79" s="45"/>
      <c r="BM79" s="45"/>
      <c r="BN79" s="45"/>
      <c r="BO79" s="45"/>
      <c r="BR79" s="59"/>
      <c r="BS79" s="59" t="s">
        <v>41</v>
      </c>
      <c r="BT79" s="59">
        <f>BT78/SQRT(4)</f>
        <v>0.12464046478271484</v>
      </c>
      <c r="BU79" s="59">
        <f t="shared" ref="BU79" si="129">BU78/SQRT(4)</f>
        <v>6.2162399291992188E-2</v>
      </c>
      <c r="BV79" s="60"/>
      <c r="BW79" s="59" t="s">
        <v>41</v>
      </c>
      <c r="BX79" s="59">
        <f>BX78/SQRT(4)</f>
        <v>6.6289901733398438E-3</v>
      </c>
      <c r="BY79" s="59">
        <f t="shared" ref="BY79" si="130">BY78/SQRT(4)</f>
        <v>5.6962490081787109E-2</v>
      </c>
      <c r="BZ79" s="59"/>
      <c r="CA79" s="59" t="s">
        <v>41</v>
      </c>
      <c r="CB79" s="59">
        <f>CB78/SQRT(4)</f>
        <v>0.89005707559449365</v>
      </c>
      <c r="CC79" s="59">
        <f t="shared" ref="CC79" si="131">CC78/SQRT(4)</f>
        <v>1.9973631967733274E-2</v>
      </c>
      <c r="CD79" s="9"/>
      <c r="CE79" s="45"/>
      <c r="CF79" s="45"/>
      <c r="CG79" s="45"/>
      <c r="CH79" s="45"/>
      <c r="CI79" s="45"/>
      <c r="CJ79" s="45"/>
      <c r="CK79" s="45"/>
      <c r="CL79" s="45"/>
    </row>
    <row r="80" spans="1:90" x14ac:dyDescent="0.4">
      <c r="A80" s="44"/>
      <c r="B80" s="23"/>
      <c r="C80" s="23"/>
      <c r="D80" s="45"/>
      <c r="E80" s="23"/>
      <c r="F80" s="45"/>
      <c r="G80" s="44"/>
      <c r="H80" s="44"/>
      <c r="I80" s="44"/>
      <c r="J80" s="44"/>
      <c r="K80" s="44"/>
      <c r="L80" s="44"/>
      <c r="M80" s="44"/>
      <c r="N80" s="45"/>
      <c r="O80" s="45"/>
      <c r="P80" s="45"/>
      <c r="Q80" s="45"/>
      <c r="R80" s="45"/>
      <c r="S80" s="45"/>
      <c r="T80" s="45"/>
      <c r="U80" s="45"/>
      <c r="X80" s="44"/>
      <c r="Y80" s="44"/>
      <c r="Z80" s="44"/>
      <c r="AA80" s="44"/>
      <c r="AB80" s="45"/>
      <c r="AC80" s="45"/>
      <c r="AD80" s="44"/>
      <c r="AE80" s="44"/>
      <c r="AF80" s="44"/>
      <c r="AG80" s="44"/>
      <c r="AH80" s="44"/>
      <c r="AI80" s="44"/>
      <c r="AJ80" s="44"/>
      <c r="AK80" s="45"/>
      <c r="AL80" s="45"/>
      <c r="AM80" s="45"/>
      <c r="AN80" s="45"/>
      <c r="AO80" s="45"/>
      <c r="AP80" s="45"/>
      <c r="AQ80" s="45"/>
      <c r="AR80" s="45"/>
      <c r="AU80" s="44"/>
      <c r="AV80" s="44"/>
      <c r="AW80" s="23"/>
      <c r="AX80" s="23"/>
      <c r="AY80" s="45"/>
      <c r="AZ80" s="45"/>
      <c r="BA80" s="44"/>
      <c r="BB80" s="44"/>
      <c r="BC80" s="44"/>
      <c r="BD80" s="44"/>
      <c r="BE80" s="44"/>
      <c r="BF80" s="44"/>
      <c r="BG80" s="44"/>
      <c r="BH80" s="45"/>
      <c r="BI80" s="45"/>
      <c r="BJ80" s="45"/>
      <c r="BK80" s="45"/>
      <c r="BL80" s="45"/>
      <c r="BM80" s="45"/>
      <c r="BN80" s="45"/>
      <c r="BO80" s="45"/>
      <c r="BR80" s="44"/>
      <c r="BS80" s="44"/>
      <c r="BT80" s="23"/>
      <c r="BU80" s="23"/>
      <c r="BV80" s="45"/>
      <c r="BW80" s="45"/>
      <c r="BX80" s="44"/>
      <c r="BY80" s="44"/>
      <c r="BZ80" s="44"/>
      <c r="CA80" s="44"/>
      <c r="CB80" s="44"/>
      <c r="CC80" s="44"/>
      <c r="CD80" s="44"/>
      <c r="CE80" s="45"/>
      <c r="CF80" s="45"/>
      <c r="CG80" s="45"/>
      <c r="CH80" s="45"/>
      <c r="CI80" s="45"/>
      <c r="CJ80" s="45"/>
      <c r="CK80" s="45"/>
      <c r="CL80" s="45"/>
    </row>
    <row r="81" spans="1:90" x14ac:dyDescent="0.4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4"/>
      <c r="N81" s="45"/>
      <c r="O81" s="45"/>
      <c r="P81" s="45"/>
      <c r="Q81" s="45"/>
      <c r="R81" s="45"/>
      <c r="S81" s="45"/>
      <c r="T81" s="45"/>
      <c r="U81" s="45"/>
      <c r="X81" s="44"/>
      <c r="Y81" s="44"/>
      <c r="Z81" s="23"/>
      <c r="AA81" s="23"/>
      <c r="AB81" s="45"/>
      <c r="AC81" s="45"/>
      <c r="AD81" s="44"/>
      <c r="AE81" s="44"/>
      <c r="AF81" s="44"/>
      <c r="AG81" s="44"/>
      <c r="AH81" s="44"/>
      <c r="AI81" s="44"/>
      <c r="AJ81" s="44"/>
      <c r="AK81" s="45"/>
      <c r="AL81" s="45"/>
      <c r="AM81" s="45"/>
      <c r="AN81" s="45"/>
      <c r="AO81" s="45"/>
      <c r="AP81" s="45"/>
      <c r="AQ81" s="45"/>
      <c r="AR81" s="45"/>
      <c r="AU81" s="44"/>
      <c r="AV81" s="44"/>
      <c r="AW81" s="23"/>
      <c r="AX81" s="23"/>
      <c r="AY81" s="45"/>
      <c r="AZ81" s="45"/>
      <c r="BA81" s="44"/>
      <c r="BB81" s="44"/>
      <c r="BC81" s="44"/>
      <c r="BD81" s="44"/>
      <c r="BE81" s="44"/>
      <c r="BF81" s="44"/>
      <c r="BG81" s="44"/>
      <c r="BH81" s="45"/>
      <c r="BI81" s="45"/>
      <c r="BJ81" s="45"/>
      <c r="BK81" s="45"/>
      <c r="BL81" s="45"/>
      <c r="BM81" s="45"/>
      <c r="BN81" s="45"/>
      <c r="BO81" s="45"/>
      <c r="BR81" s="44"/>
      <c r="BS81" s="44"/>
      <c r="BT81" s="23"/>
      <c r="BU81" s="23"/>
      <c r="BV81" s="45"/>
      <c r="BW81" s="45"/>
      <c r="BX81" s="44"/>
      <c r="BY81" s="44"/>
      <c r="BZ81" s="44"/>
      <c r="CA81" s="44"/>
      <c r="CB81" s="44"/>
      <c r="CC81" s="44"/>
      <c r="CD81" s="44"/>
      <c r="CE81" s="45"/>
      <c r="CF81" s="45"/>
      <c r="CG81" s="45"/>
      <c r="CH81" s="45"/>
      <c r="CI81" s="45"/>
      <c r="CJ81" s="45"/>
      <c r="CK81" s="45"/>
      <c r="CL81" s="45"/>
    </row>
    <row r="82" spans="1:90" x14ac:dyDescent="0.2">
      <c r="A82" s="11" t="s">
        <v>63</v>
      </c>
      <c r="B82" s="46"/>
      <c r="C82" s="59" t="s">
        <v>257</v>
      </c>
      <c r="D82" s="59" t="s">
        <v>90</v>
      </c>
      <c r="E82" s="59"/>
      <c r="F82" s="60" t="s">
        <v>295</v>
      </c>
      <c r="G82" s="59" t="s">
        <v>257</v>
      </c>
      <c r="H82" s="59" t="s">
        <v>90</v>
      </c>
      <c r="I82" s="59"/>
      <c r="J82" s="59" t="s">
        <v>296</v>
      </c>
      <c r="K82" s="59" t="s">
        <v>257</v>
      </c>
      <c r="L82" s="59" t="s">
        <v>90</v>
      </c>
      <c r="M82" s="44"/>
      <c r="N82" s="45"/>
      <c r="O82" s="45"/>
      <c r="P82" s="45"/>
      <c r="Q82" s="45"/>
      <c r="R82" s="45"/>
      <c r="S82" s="45"/>
      <c r="T82" s="45"/>
      <c r="U82" s="45"/>
      <c r="X82" s="11" t="s">
        <v>63</v>
      </c>
      <c r="Y82" s="46"/>
      <c r="Z82" s="59" t="s">
        <v>257</v>
      </c>
      <c r="AA82" s="59" t="s">
        <v>90</v>
      </c>
      <c r="AB82" s="59"/>
      <c r="AC82" s="60" t="s">
        <v>295</v>
      </c>
      <c r="AD82" s="59" t="s">
        <v>257</v>
      </c>
      <c r="AE82" s="59" t="s">
        <v>90</v>
      </c>
      <c r="AF82" s="59"/>
      <c r="AG82" s="59" t="s">
        <v>296</v>
      </c>
      <c r="AH82" s="59" t="s">
        <v>257</v>
      </c>
      <c r="AI82" s="59" t="s">
        <v>90</v>
      </c>
      <c r="AJ82" s="44"/>
      <c r="AK82" s="45"/>
      <c r="AL82" s="45"/>
      <c r="AM82" s="45"/>
      <c r="AN82" s="45"/>
      <c r="AO82" s="45"/>
      <c r="AP82" s="45"/>
      <c r="AQ82" s="45"/>
      <c r="AR82" s="45"/>
      <c r="AU82" s="11" t="s">
        <v>63</v>
      </c>
      <c r="AV82" s="46"/>
      <c r="AW82" s="59" t="s">
        <v>257</v>
      </c>
      <c r="AX82" s="59" t="s">
        <v>90</v>
      </c>
      <c r="AY82" s="59"/>
      <c r="AZ82" s="60" t="s">
        <v>295</v>
      </c>
      <c r="BA82" s="59" t="s">
        <v>257</v>
      </c>
      <c r="BB82" s="59" t="s">
        <v>90</v>
      </c>
      <c r="BC82" s="59"/>
      <c r="BD82" s="59" t="s">
        <v>296</v>
      </c>
      <c r="BE82" s="59" t="s">
        <v>257</v>
      </c>
      <c r="BF82" s="59" t="s">
        <v>90</v>
      </c>
      <c r="BG82" s="44"/>
      <c r="BH82" s="45"/>
      <c r="BI82" s="45"/>
      <c r="BJ82" s="45"/>
      <c r="BK82" s="45"/>
      <c r="BL82" s="45"/>
      <c r="BM82" s="45"/>
      <c r="BN82" s="45"/>
      <c r="BO82" s="45"/>
      <c r="BR82" s="11" t="s">
        <v>63</v>
      </c>
      <c r="BS82" s="46"/>
      <c r="BT82" s="59" t="s">
        <v>257</v>
      </c>
      <c r="BU82" s="59" t="s">
        <v>90</v>
      </c>
      <c r="BV82" s="59"/>
      <c r="BW82" s="60" t="s">
        <v>295</v>
      </c>
      <c r="BX82" s="59" t="s">
        <v>257</v>
      </c>
      <c r="BY82" s="59" t="s">
        <v>90</v>
      </c>
      <c r="BZ82" s="59"/>
      <c r="CA82" s="59" t="s">
        <v>296</v>
      </c>
      <c r="CB82" s="59" t="s">
        <v>257</v>
      </c>
      <c r="CC82" s="59" t="s">
        <v>90</v>
      </c>
      <c r="CD82" s="44"/>
      <c r="CE82" s="45"/>
      <c r="CF82" s="45"/>
      <c r="CG82" s="45"/>
      <c r="CH82" s="45"/>
      <c r="CI82" s="45"/>
      <c r="CJ82" s="45"/>
      <c r="CK82" s="45"/>
      <c r="CL82" s="45"/>
    </row>
    <row r="83" spans="1:90" x14ac:dyDescent="0.4">
      <c r="A83" s="59"/>
      <c r="B83" s="60" t="s">
        <v>297</v>
      </c>
      <c r="C83" s="61">
        <v>26.835575103759766</v>
      </c>
      <c r="D83" s="61">
        <v>26.660135269165039</v>
      </c>
      <c r="E83" s="60"/>
      <c r="F83" s="60" t="s">
        <v>297</v>
      </c>
      <c r="G83" s="61">
        <v>24.178274154663086</v>
      </c>
      <c r="H83" s="61">
        <v>24.052314758300781</v>
      </c>
      <c r="I83" s="60"/>
      <c r="J83" s="60" t="s">
        <v>297</v>
      </c>
      <c r="K83" s="59">
        <f>POWER(2,(G83-C83))*100</f>
        <v>15.851585473943983</v>
      </c>
      <c r="L83" s="59">
        <f>POWER(2,(H83-D83))*100</f>
        <v>16.404681501051492</v>
      </c>
      <c r="M83" s="44"/>
      <c r="N83" s="45"/>
      <c r="O83" s="45"/>
      <c r="P83" s="45"/>
      <c r="Q83" s="45"/>
      <c r="R83" s="45"/>
      <c r="S83" s="45"/>
      <c r="T83" s="45"/>
      <c r="U83" s="45"/>
      <c r="X83" s="59"/>
      <c r="Y83" s="60" t="s">
        <v>297</v>
      </c>
      <c r="Z83" s="61">
        <v>27.553016662597656</v>
      </c>
      <c r="AA83" s="61">
        <v>28.055759429931641</v>
      </c>
      <c r="AB83" s="60"/>
      <c r="AC83" s="60" t="s">
        <v>297</v>
      </c>
      <c r="AD83" s="61">
        <v>24.178274154663086</v>
      </c>
      <c r="AE83" s="61">
        <v>24.052314758300781</v>
      </c>
      <c r="AF83" s="60"/>
      <c r="AG83" s="60" t="s">
        <v>297</v>
      </c>
      <c r="AH83" s="59">
        <f>POWER(2,(AD83-Z83))*100</f>
        <v>9.6405381475352439</v>
      </c>
      <c r="AI83" s="59">
        <f>POWER(2,(AE83-AA83))*100</f>
        <v>6.2350948985907841</v>
      </c>
      <c r="AJ83" s="44"/>
      <c r="AK83" s="45"/>
      <c r="AL83" s="45"/>
      <c r="AM83" s="45"/>
      <c r="AN83" s="45"/>
      <c r="AO83" s="45"/>
      <c r="AP83" s="45"/>
      <c r="AQ83" s="45"/>
      <c r="AR83" s="45"/>
      <c r="AU83" s="59"/>
      <c r="AV83" s="60" t="s">
        <v>297</v>
      </c>
      <c r="AW83" s="61">
        <v>26.71061897277832</v>
      </c>
      <c r="AX83" s="61">
        <v>26.765085220336914</v>
      </c>
      <c r="AY83" s="60"/>
      <c r="AZ83" s="60" t="s">
        <v>297</v>
      </c>
      <c r="BA83" s="61">
        <v>24.178274154663086</v>
      </c>
      <c r="BB83" s="61">
        <v>24.052314758300781</v>
      </c>
      <c r="BC83" s="60"/>
      <c r="BD83" s="60" t="s">
        <v>297</v>
      </c>
      <c r="BE83" s="59">
        <f>POWER(2,(BA83-AW83))*100</f>
        <v>17.285750906653746</v>
      </c>
      <c r="BF83" s="59">
        <f>POWER(2,(BB83-AX83))*100</f>
        <v>15.253683101127555</v>
      </c>
      <c r="BG83" s="44"/>
      <c r="BH83" s="45"/>
      <c r="BI83" s="45"/>
      <c r="BJ83" s="45"/>
      <c r="BK83" s="45"/>
      <c r="BL83" s="45"/>
      <c r="BM83" s="45"/>
      <c r="BN83" s="45"/>
      <c r="BO83" s="45"/>
      <c r="BR83" s="59"/>
      <c r="BS83" s="60" t="s">
        <v>297</v>
      </c>
      <c r="BT83" s="61">
        <v>26.973373413085938</v>
      </c>
      <c r="BU83" s="61">
        <v>28.189895629882813</v>
      </c>
      <c r="BV83" s="60"/>
      <c r="BW83" s="60" t="s">
        <v>297</v>
      </c>
      <c r="BX83" s="61">
        <v>24.178274154663086</v>
      </c>
      <c r="BY83" s="61">
        <v>24.052314758300781</v>
      </c>
      <c r="BZ83" s="60"/>
      <c r="CA83" s="60" t="s">
        <v>297</v>
      </c>
      <c r="CB83" s="59">
        <f>POWER(2,(BX83-BT83))*100</f>
        <v>14.407588048800941</v>
      </c>
      <c r="CC83" s="59">
        <f>POWER(2,(BY83-BU83))*100</f>
        <v>5.6815135682126972</v>
      </c>
      <c r="CD83" s="44"/>
      <c r="CE83" s="45"/>
      <c r="CF83" s="45"/>
      <c r="CG83" s="45"/>
      <c r="CH83" s="45"/>
      <c r="CI83" s="45"/>
      <c r="CJ83" s="45"/>
      <c r="CK83" s="45"/>
      <c r="CL83" s="45"/>
    </row>
    <row r="84" spans="1:90" x14ac:dyDescent="0.4">
      <c r="A84" s="59"/>
      <c r="B84" s="60" t="s">
        <v>298</v>
      </c>
      <c r="C84" s="61">
        <v>28.868137359619141</v>
      </c>
      <c r="D84" s="61">
        <v>29.476909637451172</v>
      </c>
      <c r="E84" s="60"/>
      <c r="F84" s="60" t="s">
        <v>298</v>
      </c>
      <c r="G84" s="61">
        <v>24.166946411132813</v>
      </c>
      <c r="H84" s="61">
        <v>24.423490524291992</v>
      </c>
      <c r="I84" s="60"/>
      <c r="J84" s="60" t="s">
        <v>298</v>
      </c>
      <c r="K84" s="59">
        <f>POWER(2,(G84-C84))*100</f>
        <v>3.8441516244301415</v>
      </c>
      <c r="L84" s="59">
        <f>POWER(2,(H84-D84))*100</f>
        <v>3.0114056873572754</v>
      </c>
      <c r="M84" s="44"/>
      <c r="N84" s="45"/>
      <c r="O84" s="45"/>
      <c r="P84" s="45"/>
      <c r="Q84" s="45"/>
      <c r="R84" s="45"/>
      <c r="S84" s="45"/>
      <c r="T84" s="45"/>
      <c r="U84" s="45"/>
      <c r="X84" s="59"/>
      <c r="Y84" s="60" t="s">
        <v>298</v>
      </c>
      <c r="Z84" s="61">
        <v>32.0736083984375</v>
      </c>
      <c r="AA84" s="61">
        <v>38.724029541015625</v>
      </c>
      <c r="AB84" s="60"/>
      <c r="AC84" s="60" t="s">
        <v>298</v>
      </c>
      <c r="AD84" s="61">
        <v>24.166946411132813</v>
      </c>
      <c r="AE84" s="61">
        <v>24.423490524291992</v>
      </c>
      <c r="AF84" s="60"/>
      <c r="AG84" s="60" t="s">
        <v>298</v>
      </c>
      <c r="AH84" s="59">
        <f>POWER(2,(AD84-Z84))*100</f>
        <v>0.4167326965652397</v>
      </c>
      <c r="AI84" s="59">
        <f>POWER(2,(AE84-AA84))*100</f>
        <v>4.9557432921618445E-3</v>
      </c>
      <c r="AJ84" s="44"/>
      <c r="AK84" s="45"/>
      <c r="AL84" s="45"/>
      <c r="AM84" s="45"/>
      <c r="AN84" s="45"/>
      <c r="AO84" s="45"/>
      <c r="AP84" s="45"/>
      <c r="AQ84" s="45"/>
      <c r="AR84" s="45"/>
      <c r="AU84" s="59"/>
      <c r="AV84" s="60" t="s">
        <v>298</v>
      </c>
      <c r="AW84" s="61">
        <v>34.961872100830078</v>
      </c>
      <c r="AX84" s="61">
        <v>30.615974426269531</v>
      </c>
      <c r="AY84" s="60"/>
      <c r="AZ84" s="60" t="s">
        <v>298</v>
      </c>
      <c r="BA84" s="61">
        <v>24.166946411132813</v>
      </c>
      <c r="BB84" s="61">
        <v>24.423490524291992</v>
      </c>
      <c r="BC84" s="60"/>
      <c r="BD84" s="60" t="s">
        <v>298</v>
      </c>
      <c r="BE84" s="59">
        <f>POWER(2,(BA84-AW84))*100</f>
        <v>5.628641215183644E-2</v>
      </c>
      <c r="BF84" s="59">
        <f>POWER(2,(BB84-AX84))*100</f>
        <v>1.3673402488954378</v>
      </c>
      <c r="BG84" s="44"/>
      <c r="BH84" s="45"/>
      <c r="BI84" s="45"/>
      <c r="BJ84" s="45"/>
      <c r="BK84" s="45"/>
      <c r="BL84" s="45"/>
      <c r="BM84" s="45"/>
      <c r="BN84" s="45"/>
      <c r="BO84" s="45"/>
      <c r="BR84" s="59"/>
      <c r="BS84" s="60" t="s">
        <v>298</v>
      </c>
      <c r="BT84" s="61">
        <v>29.373640060424805</v>
      </c>
      <c r="BU84" s="61">
        <v>29.78486442565918</v>
      </c>
      <c r="BV84" s="60"/>
      <c r="BW84" s="60" t="s">
        <v>298</v>
      </c>
      <c r="BX84" s="61">
        <v>24.166946411132813</v>
      </c>
      <c r="BY84" s="61">
        <v>24.423490524291992</v>
      </c>
      <c r="BZ84" s="60"/>
      <c r="CA84" s="60" t="s">
        <v>298</v>
      </c>
      <c r="CB84" s="59">
        <f>POWER(2,(BX84-BT84))*100</f>
        <v>2.7078776225366585</v>
      </c>
      <c r="CC84" s="59">
        <f>POWER(2,(BY84-BU84))*100</f>
        <v>2.4325716314896337</v>
      </c>
      <c r="CD84" s="44"/>
      <c r="CE84" s="45"/>
      <c r="CF84" s="45"/>
      <c r="CG84" s="45"/>
      <c r="CH84" s="45"/>
      <c r="CI84" s="45"/>
      <c r="CJ84" s="45"/>
      <c r="CK84" s="45"/>
      <c r="CL84" s="45"/>
    </row>
    <row r="85" spans="1:90" x14ac:dyDescent="0.2">
      <c r="A85" s="59"/>
      <c r="B85" s="59" t="s">
        <v>230</v>
      </c>
      <c r="C85" s="59">
        <f>AVERAGE(C83:C84)</f>
        <v>27.851856231689453</v>
      </c>
      <c r="D85" s="59">
        <f>AVERAGE(D83:D84)</f>
        <v>28.068522453308105</v>
      </c>
      <c r="E85" s="60"/>
      <c r="F85" s="59" t="s">
        <v>230</v>
      </c>
      <c r="G85" s="59">
        <f>AVERAGE(G83:G84)</f>
        <v>24.172610282897949</v>
      </c>
      <c r="H85" s="59">
        <f>AVERAGE(H83:H84)</f>
        <v>24.237902641296387</v>
      </c>
      <c r="I85" s="59"/>
      <c r="J85" s="59" t="s">
        <v>230</v>
      </c>
      <c r="K85" s="59">
        <f>AVERAGE(K83:K84)</f>
        <v>9.8478685491870621</v>
      </c>
      <c r="L85" s="59">
        <f>AVERAGE(L83:L84)</f>
        <v>9.7080435942043835</v>
      </c>
      <c r="M85" s="44"/>
      <c r="N85" s="45"/>
      <c r="O85" s="45"/>
      <c r="P85" s="45"/>
      <c r="Q85" s="45"/>
      <c r="R85" s="45"/>
      <c r="S85" s="45"/>
      <c r="T85" s="45"/>
      <c r="U85" s="45"/>
      <c r="X85" s="59"/>
      <c r="Y85" s="59" t="s">
        <v>230</v>
      </c>
      <c r="Z85" s="59">
        <f>AVERAGE(Z83:Z84)</f>
        <v>29.813312530517578</v>
      </c>
      <c r="AA85" s="59">
        <f>AVERAGE(AA83:AA84)</f>
        <v>33.389894485473633</v>
      </c>
      <c r="AB85" s="60"/>
      <c r="AC85" s="59" t="s">
        <v>230</v>
      </c>
      <c r="AD85" s="59">
        <f>AVERAGE(AD83:AD84)</f>
        <v>24.172610282897949</v>
      </c>
      <c r="AE85" s="59">
        <f>AVERAGE(AE83:AE84)</f>
        <v>24.237902641296387</v>
      </c>
      <c r="AF85" s="59"/>
      <c r="AG85" s="59" t="s">
        <v>230</v>
      </c>
      <c r="AH85" s="59">
        <f>AVERAGE(AH83:AH84)</f>
        <v>5.0286354220502414</v>
      </c>
      <c r="AI85" s="59">
        <f>AVERAGE(AI83:AI84)</f>
        <v>3.120025320941473</v>
      </c>
      <c r="AJ85" s="44"/>
      <c r="AK85" s="45"/>
      <c r="AL85" s="45"/>
      <c r="AM85" s="45"/>
      <c r="AN85" s="45"/>
      <c r="AO85" s="45"/>
      <c r="AP85" s="45"/>
      <c r="AQ85" s="45"/>
      <c r="AR85" s="45"/>
      <c r="AU85" s="59"/>
      <c r="AV85" s="59" t="s">
        <v>230</v>
      </c>
      <c r="AW85" s="59">
        <f>AVERAGE(AW83:AW84)</f>
        <v>30.836245536804199</v>
      </c>
      <c r="AX85" s="59">
        <f>AVERAGE(AX83:AX84)</f>
        <v>28.690529823303223</v>
      </c>
      <c r="AY85" s="60"/>
      <c r="AZ85" s="59" t="s">
        <v>230</v>
      </c>
      <c r="BA85" s="59">
        <f>AVERAGE(BA83:BA84)</f>
        <v>24.172610282897949</v>
      </c>
      <c r="BB85" s="59">
        <f>AVERAGE(BB83:BB84)</f>
        <v>24.237902641296387</v>
      </c>
      <c r="BC85" s="59"/>
      <c r="BD85" s="59" t="s">
        <v>230</v>
      </c>
      <c r="BE85" s="59">
        <f>AVERAGE(BE83:BE84)</f>
        <v>8.671018659402792</v>
      </c>
      <c r="BF85" s="59">
        <f>AVERAGE(BF83:BF84)</f>
        <v>8.3105116750114956</v>
      </c>
      <c r="BG85" s="44"/>
      <c r="BH85" s="45"/>
      <c r="BI85" s="45"/>
      <c r="BJ85" s="45"/>
      <c r="BK85" s="45"/>
      <c r="BL85" s="45"/>
      <c r="BM85" s="45"/>
      <c r="BN85" s="45"/>
      <c r="BO85" s="45"/>
      <c r="BR85" s="59"/>
      <c r="BS85" s="59" t="s">
        <v>230</v>
      </c>
      <c r="BT85" s="59">
        <f>AVERAGE(BT83:BT84)</f>
        <v>28.173506736755371</v>
      </c>
      <c r="BU85" s="59">
        <f>AVERAGE(BU83:BU84)</f>
        <v>28.987380027770996</v>
      </c>
      <c r="BV85" s="60"/>
      <c r="BW85" s="59" t="s">
        <v>230</v>
      </c>
      <c r="BX85" s="59">
        <f>AVERAGE(BX83:BX84)</f>
        <v>24.172610282897949</v>
      </c>
      <c r="BY85" s="59">
        <f>AVERAGE(BY83:BY84)</f>
        <v>24.237902641296387</v>
      </c>
      <c r="BZ85" s="59"/>
      <c r="CA85" s="59" t="s">
        <v>230</v>
      </c>
      <c r="CB85" s="59">
        <f>AVERAGE(CB83:CB84)</f>
        <v>8.5577328356687996</v>
      </c>
      <c r="CC85" s="59">
        <f>AVERAGE(CC83:CC84)</f>
        <v>4.0570425998511652</v>
      </c>
      <c r="CD85" s="44"/>
      <c r="CE85" s="45"/>
      <c r="CF85" s="45"/>
      <c r="CG85" s="45"/>
      <c r="CH85" s="45"/>
      <c r="CI85" s="45"/>
      <c r="CJ85" s="45"/>
      <c r="CK85" s="45"/>
      <c r="CL85" s="45"/>
    </row>
    <row r="86" spans="1:90" x14ac:dyDescent="0.2">
      <c r="A86" s="59"/>
      <c r="B86" s="59" t="s">
        <v>40</v>
      </c>
      <c r="C86" s="59">
        <f>STDEVP(C83:C84)</f>
        <v>1.0162811279296875</v>
      </c>
      <c r="D86" s="59">
        <f>STDEVP(D83:D84)</f>
        <v>1.4083871841430664</v>
      </c>
      <c r="E86" s="60"/>
      <c r="F86" s="59" t="s">
        <v>40</v>
      </c>
      <c r="G86" s="59">
        <f>STDEVP(G83:G84)</f>
        <v>5.6638717651367188E-3</v>
      </c>
      <c r="H86" s="59">
        <f>STDEVP(H83:H84)</f>
        <v>0.18558788299560547</v>
      </c>
      <c r="I86" s="59"/>
      <c r="J86" s="59" t="s">
        <v>40</v>
      </c>
      <c r="K86" s="59">
        <f>STDEVP(K83:K84)</f>
        <v>6.0037169247569215</v>
      </c>
      <c r="L86" s="59">
        <f>STDEVP(L83:L84)</f>
        <v>6.6966379068471085</v>
      </c>
      <c r="M86" s="44"/>
      <c r="N86" s="45"/>
      <c r="O86" s="45"/>
      <c r="P86" s="45"/>
      <c r="Q86" s="45"/>
      <c r="R86" s="45"/>
      <c r="S86" s="45"/>
      <c r="T86" s="45"/>
      <c r="U86" s="45"/>
      <c r="X86" s="59"/>
      <c r="Y86" s="59" t="s">
        <v>40</v>
      </c>
      <c r="Z86" s="59">
        <f>STDEVP(Z83:Z84)</f>
        <v>2.2602958679199219</v>
      </c>
      <c r="AA86" s="59">
        <f>STDEVP(AA83:AA84)</f>
        <v>5.3341350555419922</v>
      </c>
      <c r="AB86" s="60"/>
      <c r="AC86" s="59" t="s">
        <v>40</v>
      </c>
      <c r="AD86" s="59">
        <f>STDEVP(AD83:AD84)</f>
        <v>5.6638717651367188E-3</v>
      </c>
      <c r="AE86" s="59">
        <f>STDEVP(AE83:AE84)</f>
        <v>0.18558788299560547</v>
      </c>
      <c r="AF86" s="59"/>
      <c r="AG86" s="59" t="s">
        <v>40</v>
      </c>
      <c r="AH86" s="59">
        <f>STDEVP(AH83:AH84)</f>
        <v>4.6119027254850025</v>
      </c>
      <c r="AI86" s="59">
        <f>STDEVP(AI83:AI84)</f>
        <v>3.1150695776493111</v>
      </c>
      <c r="AJ86" s="44"/>
      <c r="AK86" s="45"/>
      <c r="AL86" s="45"/>
      <c r="AM86" s="45"/>
      <c r="AN86" s="45"/>
      <c r="AO86" s="45"/>
      <c r="AP86" s="45"/>
      <c r="AQ86" s="45"/>
      <c r="AR86" s="45"/>
      <c r="AU86" s="59"/>
      <c r="AV86" s="59" t="s">
        <v>40</v>
      </c>
      <c r="AW86" s="59">
        <f>STDEVP(AW83:AW84)</f>
        <v>4.1256265640258789</v>
      </c>
      <c r="AX86" s="59">
        <f>STDEVP(AX83:AX84)</f>
        <v>1.9254446029663086</v>
      </c>
      <c r="AY86" s="60"/>
      <c r="AZ86" s="59" t="s">
        <v>40</v>
      </c>
      <c r="BA86" s="59">
        <f>STDEVP(BA83:BA84)</f>
        <v>5.6638717651367188E-3</v>
      </c>
      <c r="BB86" s="59">
        <f>STDEVP(BB83:BB84)</f>
        <v>0.18558788299560547</v>
      </c>
      <c r="BC86" s="59"/>
      <c r="BD86" s="59" t="s">
        <v>40</v>
      </c>
      <c r="BE86" s="59">
        <f>STDEVP(BE83:BE84)</f>
        <v>8.614732247250954</v>
      </c>
      <c r="BF86" s="59">
        <f>STDEVP(BF83:BF84)</f>
        <v>6.9431714261160611</v>
      </c>
      <c r="BG86" s="44"/>
      <c r="BH86" s="45"/>
      <c r="BI86" s="45"/>
      <c r="BJ86" s="45"/>
      <c r="BK86" s="45"/>
      <c r="BL86" s="45"/>
      <c r="BM86" s="45"/>
      <c r="BN86" s="45"/>
      <c r="BO86" s="45"/>
      <c r="BR86" s="59"/>
      <c r="BS86" s="59" t="s">
        <v>40</v>
      </c>
      <c r="BT86" s="59">
        <f>STDEVP(BT83:BT84)</f>
        <v>1.2001333236694336</v>
      </c>
      <c r="BU86" s="59">
        <f>STDEVP(BU83:BU84)</f>
        <v>0.79748439788818359</v>
      </c>
      <c r="BV86" s="60"/>
      <c r="BW86" s="59" t="s">
        <v>40</v>
      </c>
      <c r="BX86" s="59">
        <f>STDEVP(BX83:BX84)</f>
        <v>5.6638717651367188E-3</v>
      </c>
      <c r="BY86" s="59">
        <f>STDEVP(BY83:BY84)</f>
        <v>0.18558788299560547</v>
      </c>
      <c r="BZ86" s="59"/>
      <c r="CA86" s="59" t="s">
        <v>40</v>
      </c>
      <c r="CB86" s="59">
        <f>STDEVP(CB83:CB84)</f>
        <v>5.8498552131321402</v>
      </c>
      <c r="CC86" s="59">
        <f>STDEVP(CC83:CC84)</f>
        <v>1.6244709683615319</v>
      </c>
      <c r="CD86" s="44"/>
      <c r="CE86" s="45"/>
      <c r="CF86" s="45"/>
      <c r="CG86" s="45"/>
      <c r="CH86" s="45"/>
      <c r="CI86" s="45"/>
      <c r="CJ86" s="45"/>
      <c r="CK86" s="45"/>
      <c r="CL86" s="45"/>
    </row>
    <row r="87" spans="1:90" x14ac:dyDescent="0.2">
      <c r="A87" s="59"/>
      <c r="B87" s="59" t="s">
        <v>41</v>
      </c>
      <c r="C87" s="59">
        <f>C86/SQRT(4)</f>
        <v>0.50814056396484375</v>
      </c>
      <c r="D87" s="59">
        <f t="shared" ref="D87" si="132">D86/SQRT(4)</f>
        <v>0.7041935920715332</v>
      </c>
      <c r="E87" s="60"/>
      <c r="F87" s="59" t="s">
        <v>41</v>
      </c>
      <c r="G87" s="59">
        <f>G86/SQRT(4)</f>
        <v>2.8319358825683594E-3</v>
      </c>
      <c r="H87" s="59">
        <f t="shared" ref="H87" si="133">H86/SQRT(4)</f>
        <v>9.2793941497802734E-2</v>
      </c>
      <c r="I87" s="59"/>
      <c r="J87" s="59" t="s">
        <v>41</v>
      </c>
      <c r="K87" s="59">
        <f>K86/SQRT(4)</f>
        <v>3.0018584623784608</v>
      </c>
      <c r="L87" s="59">
        <f t="shared" ref="L87" si="134">L86/SQRT(4)</f>
        <v>3.3483189534235542</v>
      </c>
      <c r="M87" s="44"/>
      <c r="N87" s="45"/>
      <c r="O87" s="45"/>
      <c r="P87" s="45"/>
      <c r="Q87" s="45"/>
      <c r="R87" s="45"/>
      <c r="S87" s="45"/>
      <c r="T87" s="45"/>
      <c r="U87" s="45"/>
      <c r="X87" s="59"/>
      <c r="Y87" s="59" t="s">
        <v>41</v>
      </c>
      <c r="Z87" s="59">
        <f>Z86/SQRT(4)</f>
        <v>1.1301479339599609</v>
      </c>
      <c r="AA87" s="59">
        <f t="shared" ref="AA87" si="135">AA86/SQRT(4)</f>
        <v>2.6670675277709961</v>
      </c>
      <c r="AB87" s="60"/>
      <c r="AC87" s="59" t="s">
        <v>41</v>
      </c>
      <c r="AD87" s="59">
        <f>AD86/SQRT(4)</f>
        <v>2.8319358825683594E-3</v>
      </c>
      <c r="AE87" s="59">
        <f t="shared" ref="AE87" si="136">AE86/SQRT(4)</f>
        <v>9.2793941497802734E-2</v>
      </c>
      <c r="AF87" s="59"/>
      <c r="AG87" s="59" t="s">
        <v>41</v>
      </c>
      <c r="AH87" s="59">
        <f>AH86/SQRT(4)</f>
        <v>2.3059513627425012</v>
      </c>
      <c r="AI87" s="59">
        <f t="shared" ref="AI87" si="137">AI86/SQRT(4)</f>
        <v>1.5575347888246556</v>
      </c>
      <c r="AJ87" s="44"/>
      <c r="AK87" s="45"/>
      <c r="AL87" s="45"/>
      <c r="AM87" s="45"/>
      <c r="AN87" s="45"/>
      <c r="AO87" s="45"/>
      <c r="AP87" s="45"/>
      <c r="AQ87" s="45"/>
      <c r="AR87" s="45"/>
      <c r="AU87" s="59"/>
      <c r="AV87" s="59" t="s">
        <v>41</v>
      </c>
      <c r="AW87" s="59">
        <f>AW86/SQRT(4)</f>
        <v>2.0628132820129395</v>
      </c>
      <c r="AX87" s="59">
        <f t="shared" ref="AX87" si="138">AX86/SQRT(4)</f>
        <v>0.9627223014831543</v>
      </c>
      <c r="AY87" s="60"/>
      <c r="AZ87" s="59" t="s">
        <v>41</v>
      </c>
      <c r="BA87" s="59">
        <f>BA86/SQRT(4)</f>
        <v>2.8319358825683594E-3</v>
      </c>
      <c r="BB87" s="59">
        <f t="shared" ref="BB87" si="139">BB86/SQRT(4)</f>
        <v>9.2793941497802734E-2</v>
      </c>
      <c r="BC87" s="59"/>
      <c r="BD87" s="59" t="s">
        <v>41</v>
      </c>
      <c r="BE87" s="59">
        <f>BE86/SQRT(4)</f>
        <v>4.307366123625477</v>
      </c>
      <c r="BF87" s="59">
        <f t="shared" ref="BF87" si="140">BF86/SQRT(4)</f>
        <v>3.4715857130580305</v>
      </c>
      <c r="BG87" s="44"/>
      <c r="BH87" s="45"/>
      <c r="BI87" s="45"/>
      <c r="BJ87" s="45"/>
      <c r="BK87" s="45"/>
      <c r="BL87" s="45"/>
      <c r="BM87" s="45"/>
      <c r="BN87" s="45"/>
      <c r="BO87" s="45"/>
      <c r="BR87" s="59"/>
      <c r="BS87" s="59" t="s">
        <v>41</v>
      </c>
      <c r="BT87" s="59">
        <f>BT86/SQRT(4)</f>
        <v>0.6000666618347168</v>
      </c>
      <c r="BU87" s="59">
        <f t="shared" ref="BU87" si="141">BU86/SQRT(4)</f>
        <v>0.3987421989440918</v>
      </c>
      <c r="BV87" s="60"/>
      <c r="BW87" s="59" t="s">
        <v>41</v>
      </c>
      <c r="BX87" s="59">
        <f>BX86/SQRT(4)</f>
        <v>2.8319358825683594E-3</v>
      </c>
      <c r="BY87" s="59">
        <f t="shared" ref="BY87" si="142">BY86/SQRT(4)</f>
        <v>9.2793941497802734E-2</v>
      </c>
      <c r="BZ87" s="59"/>
      <c r="CA87" s="59" t="s">
        <v>41</v>
      </c>
      <c r="CB87" s="59">
        <f>CB86/SQRT(4)</f>
        <v>2.9249276065660701</v>
      </c>
      <c r="CC87" s="59">
        <f t="shared" ref="CC87" si="143">CC86/SQRT(4)</f>
        <v>0.81223548418076597</v>
      </c>
      <c r="CD87" s="44"/>
      <c r="CE87" s="45"/>
      <c r="CF87" s="45"/>
      <c r="CG87" s="45"/>
      <c r="CH87" s="45"/>
      <c r="CI87" s="45"/>
      <c r="CJ87" s="45"/>
      <c r="CK87" s="45"/>
      <c r="CL87" s="45"/>
    </row>
    <row r="88" spans="1:90" x14ac:dyDescent="0.4">
      <c r="A88" s="9"/>
      <c r="B88" s="61"/>
      <c r="C88" s="61"/>
      <c r="D88" s="46"/>
      <c r="E88" s="61"/>
      <c r="F88" s="46"/>
      <c r="G88" s="9"/>
      <c r="H88" s="9"/>
      <c r="I88" s="9"/>
      <c r="J88" s="9"/>
      <c r="K88" s="9"/>
      <c r="L88" s="9"/>
      <c r="M88" s="9"/>
      <c r="N88" s="45"/>
      <c r="O88" s="45"/>
      <c r="P88" s="45"/>
      <c r="Q88" s="45"/>
      <c r="R88" s="45"/>
      <c r="S88" s="45"/>
      <c r="T88" s="45"/>
      <c r="U88" s="45"/>
      <c r="X88" s="9"/>
      <c r="Y88" s="9"/>
      <c r="Z88" s="9"/>
      <c r="AA88" s="9"/>
      <c r="AB88" s="46"/>
      <c r="AC88" s="46"/>
      <c r="AD88" s="9"/>
      <c r="AE88" s="9"/>
      <c r="AF88" s="9"/>
      <c r="AG88" s="9"/>
      <c r="AH88" s="9"/>
      <c r="AI88" s="9"/>
      <c r="AJ88" s="9"/>
      <c r="AK88" s="45"/>
      <c r="AL88" s="45"/>
      <c r="AM88" s="45"/>
      <c r="AN88" s="45"/>
      <c r="AO88" s="45"/>
      <c r="AP88" s="45"/>
      <c r="AQ88" s="45"/>
      <c r="AR88" s="45"/>
      <c r="AU88" s="9"/>
      <c r="AV88" s="9"/>
      <c r="AW88" s="61"/>
      <c r="AX88" s="61"/>
      <c r="AY88" s="46"/>
      <c r="AZ88" s="46"/>
      <c r="BA88" s="9"/>
      <c r="BB88" s="9"/>
      <c r="BC88" s="9"/>
      <c r="BD88" s="9"/>
      <c r="BE88" s="9"/>
      <c r="BF88" s="9"/>
      <c r="BG88" s="9"/>
      <c r="BH88" s="45"/>
      <c r="BI88" s="45"/>
      <c r="BJ88" s="45"/>
      <c r="BK88" s="45"/>
      <c r="BL88" s="45"/>
      <c r="BM88" s="45"/>
      <c r="BN88" s="45"/>
      <c r="BO88" s="45"/>
      <c r="BR88" s="9"/>
      <c r="BS88" s="9"/>
      <c r="BT88" s="61"/>
      <c r="BU88" s="61"/>
      <c r="BV88" s="46"/>
      <c r="BW88" s="46"/>
      <c r="BX88" s="9"/>
      <c r="BY88" s="9"/>
      <c r="BZ88" s="9"/>
      <c r="CA88" s="9"/>
      <c r="CB88" s="9"/>
      <c r="CC88" s="9"/>
      <c r="CD88" s="9"/>
      <c r="CE88" s="45"/>
      <c r="CF88" s="45"/>
      <c r="CG88" s="45"/>
      <c r="CH88" s="45"/>
      <c r="CI88" s="45"/>
      <c r="CJ88" s="45"/>
      <c r="CK88" s="45"/>
      <c r="CL88" s="45"/>
    </row>
    <row r="89" spans="1:90" x14ac:dyDescent="0.4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9"/>
      <c r="N89" s="45"/>
      <c r="O89" s="45"/>
      <c r="P89" s="45"/>
      <c r="Q89" s="45"/>
      <c r="R89" s="45"/>
      <c r="S89" s="45"/>
      <c r="T89" s="45"/>
      <c r="U89" s="45"/>
      <c r="X89" s="9"/>
      <c r="Y89" s="9"/>
      <c r="Z89" s="61"/>
      <c r="AA89" s="61"/>
      <c r="AB89" s="46"/>
      <c r="AC89" s="46"/>
      <c r="AD89" s="46"/>
      <c r="AE89" s="46"/>
      <c r="AF89" s="9"/>
      <c r="AG89" s="9"/>
      <c r="AH89" s="9"/>
      <c r="AI89" s="9"/>
      <c r="AJ89" s="9"/>
      <c r="AK89" s="45"/>
      <c r="AL89" s="45"/>
      <c r="AM89" s="45"/>
      <c r="AN89" s="45"/>
      <c r="AO89" s="45"/>
      <c r="AP89" s="45"/>
      <c r="AQ89" s="45"/>
      <c r="AR89" s="45"/>
      <c r="AU89" s="9"/>
      <c r="AV89" s="9"/>
      <c r="AW89" s="61"/>
      <c r="AX89" s="61"/>
      <c r="AY89" s="46"/>
      <c r="AZ89" s="46"/>
      <c r="BA89" s="46"/>
      <c r="BB89" s="46"/>
      <c r="BC89" s="9"/>
      <c r="BD89" s="9"/>
      <c r="BE89" s="9"/>
      <c r="BF89" s="9"/>
      <c r="BG89" s="9"/>
      <c r="BH89" s="45"/>
      <c r="BI89" s="45"/>
      <c r="BJ89" s="45"/>
      <c r="BK89" s="45"/>
      <c r="BL89" s="45"/>
      <c r="BM89" s="45"/>
      <c r="BN89" s="45"/>
      <c r="BO89" s="45"/>
      <c r="BR89" s="9"/>
      <c r="BS89" s="9"/>
      <c r="BT89" s="61"/>
      <c r="BU89" s="61"/>
      <c r="BV89" s="46"/>
      <c r="BW89" s="46"/>
      <c r="BX89" s="46"/>
      <c r="BY89" s="46"/>
      <c r="BZ89" s="9"/>
      <c r="CA89" s="9"/>
      <c r="CB89" s="9"/>
      <c r="CC89" s="9"/>
      <c r="CD89" s="9"/>
      <c r="CE89" s="45"/>
      <c r="CF89" s="45"/>
      <c r="CG89" s="45"/>
      <c r="CH89" s="45"/>
      <c r="CI89" s="45"/>
      <c r="CJ89" s="45"/>
      <c r="CK89" s="45"/>
      <c r="CL89" s="45"/>
    </row>
    <row r="90" spans="1:90" x14ac:dyDescent="0.2">
      <c r="A90" s="11" t="s">
        <v>64</v>
      </c>
      <c r="B90" s="46"/>
      <c r="C90" s="59" t="s">
        <v>257</v>
      </c>
      <c r="D90" s="59" t="s">
        <v>90</v>
      </c>
      <c r="E90" s="59"/>
      <c r="F90" s="60" t="s">
        <v>295</v>
      </c>
      <c r="G90" s="59" t="s">
        <v>257</v>
      </c>
      <c r="H90" s="59" t="s">
        <v>90</v>
      </c>
      <c r="I90" s="59"/>
      <c r="J90" s="59" t="s">
        <v>296</v>
      </c>
      <c r="K90" s="59" t="s">
        <v>257</v>
      </c>
      <c r="L90" s="59" t="s">
        <v>90</v>
      </c>
      <c r="M90" s="9"/>
      <c r="N90" s="45"/>
      <c r="O90" s="45"/>
      <c r="P90" s="45"/>
      <c r="Q90" s="45"/>
      <c r="R90" s="45"/>
      <c r="S90" s="45"/>
      <c r="T90" s="45"/>
      <c r="U90" s="45"/>
      <c r="X90" s="11" t="s">
        <v>64</v>
      </c>
      <c r="Y90" s="46"/>
      <c r="Z90" s="59" t="s">
        <v>257</v>
      </c>
      <c r="AA90" s="59" t="s">
        <v>90</v>
      </c>
      <c r="AB90" s="59"/>
      <c r="AC90" s="60" t="s">
        <v>295</v>
      </c>
      <c r="AD90" s="59" t="s">
        <v>257</v>
      </c>
      <c r="AE90" s="59" t="s">
        <v>90</v>
      </c>
      <c r="AF90" s="59"/>
      <c r="AG90" s="59" t="s">
        <v>296</v>
      </c>
      <c r="AH90" s="59" t="s">
        <v>257</v>
      </c>
      <c r="AI90" s="59" t="s">
        <v>90</v>
      </c>
      <c r="AJ90" s="9"/>
      <c r="AK90" s="45"/>
      <c r="AL90" s="45"/>
      <c r="AM90" s="45"/>
      <c r="AN90" s="45"/>
      <c r="AO90" s="45"/>
      <c r="AP90" s="45"/>
      <c r="AQ90" s="45"/>
      <c r="AR90" s="45"/>
      <c r="AU90" s="11" t="s">
        <v>64</v>
      </c>
      <c r="AV90" s="46"/>
      <c r="AW90" s="59" t="s">
        <v>257</v>
      </c>
      <c r="AX90" s="59" t="s">
        <v>90</v>
      </c>
      <c r="AY90" s="59"/>
      <c r="AZ90" s="60" t="s">
        <v>295</v>
      </c>
      <c r="BA90" s="59" t="s">
        <v>257</v>
      </c>
      <c r="BB90" s="59" t="s">
        <v>90</v>
      </c>
      <c r="BC90" s="59"/>
      <c r="BD90" s="59" t="s">
        <v>296</v>
      </c>
      <c r="BE90" s="59" t="s">
        <v>257</v>
      </c>
      <c r="BF90" s="59" t="s">
        <v>90</v>
      </c>
      <c r="BG90" s="9"/>
      <c r="BH90" s="45"/>
      <c r="BI90" s="45"/>
      <c r="BJ90" s="45"/>
      <c r="BK90" s="45"/>
      <c r="BL90" s="45"/>
      <c r="BM90" s="45"/>
      <c r="BN90" s="45"/>
      <c r="BO90" s="45"/>
      <c r="BR90" s="11" t="s">
        <v>64</v>
      </c>
      <c r="BS90" s="46"/>
      <c r="BT90" s="59" t="s">
        <v>257</v>
      </c>
      <c r="BU90" s="59" t="s">
        <v>90</v>
      </c>
      <c r="BV90" s="59"/>
      <c r="BW90" s="60" t="s">
        <v>295</v>
      </c>
      <c r="BX90" s="59" t="s">
        <v>257</v>
      </c>
      <c r="BY90" s="59" t="s">
        <v>90</v>
      </c>
      <c r="BZ90" s="59"/>
      <c r="CA90" s="59" t="s">
        <v>296</v>
      </c>
      <c r="CB90" s="59" t="s">
        <v>257</v>
      </c>
      <c r="CC90" s="59" t="s">
        <v>90</v>
      </c>
      <c r="CD90" s="9"/>
      <c r="CE90" s="45"/>
      <c r="CF90" s="45"/>
      <c r="CG90" s="45"/>
      <c r="CH90" s="45"/>
      <c r="CI90" s="45"/>
      <c r="CJ90" s="45"/>
      <c r="CK90" s="45"/>
      <c r="CL90" s="45"/>
    </row>
    <row r="91" spans="1:90" x14ac:dyDescent="0.4">
      <c r="A91" s="59"/>
      <c r="B91" s="60" t="s">
        <v>297</v>
      </c>
      <c r="C91" s="61">
        <v>28.577032089233398</v>
      </c>
      <c r="D91" s="61">
        <v>28.524093627929688</v>
      </c>
      <c r="E91" s="60"/>
      <c r="F91" s="60" t="s">
        <v>297</v>
      </c>
      <c r="G91" s="61">
        <v>25.874006271362305</v>
      </c>
      <c r="H91" s="61">
        <v>25.548721313476563</v>
      </c>
      <c r="I91" s="60"/>
      <c r="J91" s="60" t="s">
        <v>297</v>
      </c>
      <c r="K91" s="59">
        <f>POWER(2,(G91-C91))*100</f>
        <v>15.357062429502294</v>
      </c>
      <c r="L91" s="59">
        <f>POWER(2,(H91-D91))*100</f>
        <v>12.715214328830667</v>
      </c>
      <c r="M91" s="9"/>
      <c r="N91" s="45"/>
      <c r="O91" s="45"/>
      <c r="P91" s="45"/>
      <c r="Q91" s="45"/>
      <c r="R91" s="45"/>
      <c r="S91" s="45"/>
      <c r="T91" s="45"/>
      <c r="U91" s="45"/>
      <c r="X91" s="59"/>
      <c r="Y91" s="60" t="s">
        <v>297</v>
      </c>
      <c r="Z91" s="61">
        <v>31.280052185058594</v>
      </c>
      <c r="AA91" s="61">
        <v>31.010251998901367</v>
      </c>
      <c r="AB91" s="60"/>
      <c r="AC91" s="60" t="s">
        <v>297</v>
      </c>
      <c r="AD91" s="61">
        <v>25.874006271362305</v>
      </c>
      <c r="AE91" s="61">
        <v>25.548721313476563</v>
      </c>
      <c r="AF91" s="60"/>
      <c r="AG91" s="60" t="s">
        <v>297</v>
      </c>
      <c r="AH91" s="59">
        <f>POWER(2,(AD91-Z91))*100</f>
        <v>2.358403018562937</v>
      </c>
      <c r="AI91" s="59">
        <f>POWER(2,(AE91-AA91))*100</f>
        <v>2.2694229448154983</v>
      </c>
      <c r="AJ91" s="9"/>
      <c r="AK91" s="45"/>
      <c r="AL91" s="45"/>
      <c r="AM91" s="45"/>
      <c r="AN91" s="45"/>
      <c r="AO91" s="45"/>
      <c r="AP91" s="45"/>
      <c r="AQ91" s="45"/>
      <c r="AR91" s="45"/>
      <c r="AU91" s="59"/>
      <c r="AV91" s="60" t="s">
        <v>297</v>
      </c>
      <c r="AW91" s="61">
        <v>28.547599792480469</v>
      </c>
      <c r="AX91" s="61">
        <v>28.761333465576172</v>
      </c>
      <c r="AY91" s="60"/>
      <c r="AZ91" s="60" t="s">
        <v>297</v>
      </c>
      <c r="BA91" s="61">
        <v>25.874006271362305</v>
      </c>
      <c r="BB91" s="61">
        <v>25.548721313476563</v>
      </c>
      <c r="BC91" s="60"/>
      <c r="BD91" s="60" t="s">
        <v>297</v>
      </c>
      <c r="BE91" s="59">
        <f>POWER(2,(BA91-AW91))*100</f>
        <v>15.673578159261798</v>
      </c>
      <c r="BF91" s="59">
        <f>POWER(2,(BB91-AX91))*100</f>
        <v>10.7871663922074</v>
      </c>
      <c r="BG91" s="9"/>
      <c r="BH91" s="45"/>
      <c r="BI91" s="45"/>
      <c r="BJ91" s="45"/>
      <c r="BK91" s="45"/>
      <c r="BL91" s="45"/>
      <c r="BM91" s="45"/>
      <c r="BN91" s="45"/>
      <c r="BO91" s="45"/>
      <c r="BR91" s="59"/>
      <c r="BS91" s="60" t="s">
        <v>297</v>
      </c>
      <c r="BT91" s="61">
        <v>29.022706985473633</v>
      </c>
      <c r="BU91" s="61">
        <v>29.640497207641602</v>
      </c>
      <c r="BV91" s="60"/>
      <c r="BW91" s="60" t="s">
        <v>297</v>
      </c>
      <c r="BX91" s="61">
        <v>25.874006271362305</v>
      </c>
      <c r="BY91" s="61">
        <v>25.548721313476563</v>
      </c>
      <c r="BZ91" s="60"/>
      <c r="CA91" s="60" t="s">
        <v>297</v>
      </c>
      <c r="CB91" s="59">
        <f>POWER(2,(BX91-BT91))*100</f>
        <v>11.275781138604724</v>
      </c>
      <c r="CC91" s="59">
        <f>POWER(2,(BY91-BU91))*100</f>
        <v>5.8647934345782797</v>
      </c>
      <c r="CD91" s="9"/>
      <c r="CE91" s="45"/>
      <c r="CF91" s="45"/>
      <c r="CG91" s="45"/>
      <c r="CH91" s="45"/>
      <c r="CI91" s="45"/>
      <c r="CJ91" s="45"/>
      <c r="CK91" s="45"/>
      <c r="CL91" s="45"/>
    </row>
    <row r="92" spans="1:90" x14ac:dyDescent="0.4">
      <c r="A92" s="59"/>
      <c r="B92" s="60" t="s">
        <v>298</v>
      </c>
      <c r="C92" s="61">
        <v>28.675453186035156</v>
      </c>
      <c r="D92" s="61">
        <v>28.3636474609375</v>
      </c>
      <c r="E92" s="60"/>
      <c r="F92" s="60" t="s">
        <v>298</v>
      </c>
      <c r="G92" s="61">
        <v>25.723072052001953</v>
      </c>
      <c r="H92" s="61">
        <v>25.963336944580078</v>
      </c>
      <c r="I92" s="60"/>
      <c r="J92" s="60" t="s">
        <v>298</v>
      </c>
      <c r="K92" s="59">
        <f>POWER(2,(G92-C92))*100</f>
        <v>12.919470660874644</v>
      </c>
      <c r="L92" s="59">
        <f>POWER(2,(H92-D92))*100</f>
        <v>18.942379607216473</v>
      </c>
      <c r="M92" s="9"/>
      <c r="N92" s="45"/>
      <c r="O92" s="45"/>
      <c r="P92" s="45"/>
      <c r="Q92" s="45"/>
      <c r="R92" s="45"/>
      <c r="S92" s="45"/>
      <c r="T92" s="45"/>
      <c r="U92" s="45"/>
      <c r="X92" s="59"/>
      <c r="Y92" s="60" t="s">
        <v>298</v>
      </c>
      <c r="Z92" s="61">
        <v>29.249271392822266</v>
      </c>
      <c r="AA92" s="61">
        <v>29.703878402709961</v>
      </c>
      <c r="AB92" s="60"/>
      <c r="AC92" s="60" t="s">
        <v>298</v>
      </c>
      <c r="AD92" s="61">
        <v>25.723072052001953</v>
      </c>
      <c r="AE92" s="61">
        <v>25.963336944580078</v>
      </c>
      <c r="AF92" s="60"/>
      <c r="AG92" s="60" t="s">
        <v>298</v>
      </c>
      <c r="AH92" s="59">
        <f>POWER(2,(AD92-Z92))*100</f>
        <v>8.6797702098839409</v>
      </c>
      <c r="AI92" s="59">
        <f>POWER(2,(AE92-AA92))*100</f>
        <v>7.4814335187619623</v>
      </c>
      <c r="AJ92" s="9"/>
      <c r="AK92" s="45"/>
      <c r="AL92" s="45"/>
      <c r="AM92" s="45"/>
      <c r="AN92" s="45"/>
      <c r="AO92" s="45"/>
      <c r="AP92" s="45"/>
      <c r="AQ92" s="45"/>
      <c r="AR92" s="45"/>
      <c r="AU92" s="59"/>
      <c r="AV92" s="60" t="s">
        <v>298</v>
      </c>
      <c r="AW92" s="61">
        <v>28.574827194213867</v>
      </c>
      <c r="AX92" s="61">
        <v>28.766819000244141</v>
      </c>
      <c r="AY92" s="60"/>
      <c r="AZ92" s="60" t="s">
        <v>298</v>
      </c>
      <c r="BA92" s="61">
        <v>25.723072052001953</v>
      </c>
      <c r="BB92" s="61">
        <v>25.963336944580078</v>
      </c>
      <c r="BC92" s="60"/>
      <c r="BD92" s="60" t="s">
        <v>298</v>
      </c>
      <c r="BE92" s="59">
        <f>POWER(2,(BA92-AW92))*100</f>
        <v>13.852755272858793</v>
      </c>
      <c r="BF92" s="59">
        <f>POWER(2,(BB92-AX92))*100</f>
        <v>14.324115326110325</v>
      </c>
      <c r="BG92" s="9"/>
      <c r="BH92" s="45"/>
      <c r="BI92" s="45"/>
      <c r="BJ92" s="45"/>
      <c r="BK92" s="45"/>
      <c r="BL92" s="45"/>
      <c r="BM92" s="45"/>
      <c r="BN92" s="45"/>
      <c r="BO92" s="45"/>
      <c r="BR92" s="59"/>
      <c r="BS92" s="60" t="s">
        <v>298</v>
      </c>
      <c r="BT92" s="61">
        <v>28.674301147460938</v>
      </c>
      <c r="BU92" s="61">
        <v>29.820156097412109</v>
      </c>
      <c r="BV92" s="60"/>
      <c r="BW92" s="60" t="s">
        <v>298</v>
      </c>
      <c r="BX92" s="61">
        <v>25.723072052001953</v>
      </c>
      <c r="BY92" s="61">
        <v>25.963336944580078</v>
      </c>
      <c r="BZ92" s="60"/>
      <c r="CA92" s="60" t="s">
        <v>298</v>
      </c>
      <c r="CB92" s="59">
        <f>POWER(2,(BX92-BT92))*100</f>
        <v>12.929791395533616</v>
      </c>
      <c r="CC92" s="59">
        <f>POWER(2,(BY92-BU92))*100</f>
        <v>6.9021079453437117</v>
      </c>
      <c r="CD92" s="9"/>
      <c r="CE92" s="45"/>
      <c r="CF92" s="45"/>
      <c r="CG92" s="45"/>
      <c r="CH92" s="45"/>
      <c r="CI92" s="45"/>
      <c r="CJ92" s="45"/>
      <c r="CK92" s="45"/>
      <c r="CL92" s="45"/>
    </row>
    <row r="93" spans="1:90" x14ac:dyDescent="0.2">
      <c r="A93" s="59"/>
      <c r="B93" s="59" t="s">
        <v>230</v>
      </c>
      <c r="C93" s="59">
        <f>AVERAGE(C91:C92)</f>
        <v>28.626242637634277</v>
      </c>
      <c r="D93" s="59">
        <f>AVERAGE(D91:D92)</f>
        <v>28.443870544433594</v>
      </c>
      <c r="E93" s="60"/>
      <c r="F93" s="59" t="s">
        <v>230</v>
      </c>
      <c r="G93" s="59">
        <f>AVERAGE(G91:G92)</f>
        <v>25.798539161682129</v>
      </c>
      <c r="H93" s="59">
        <f>AVERAGE(H91:H92)</f>
        <v>25.75602912902832</v>
      </c>
      <c r="I93" s="59"/>
      <c r="J93" s="59" t="s">
        <v>230</v>
      </c>
      <c r="K93" s="59">
        <f>AVERAGE(K91:K92)</f>
        <v>14.138266545188468</v>
      </c>
      <c r="L93" s="59">
        <f>AVERAGE(L91:L92)</f>
        <v>15.828796968023571</v>
      </c>
      <c r="M93" s="9"/>
      <c r="N93" s="45"/>
      <c r="O93" s="45"/>
      <c r="P93" s="45"/>
      <c r="Q93" s="45"/>
      <c r="R93" s="45"/>
      <c r="S93" s="45"/>
      <c r="T93" s="45"/>
      <c r="U93" s="45"/>
      <c r="X93" s="59"/>
      <c r="Y93" s="59" t="s">
        <v>230</v>
      </c>
      <c r="Z93" s="59">
        <f>AVERAGE(Z91:Z92)</f>
        <v>30.26466178894043</v>
      </c>
      <c r="AA93" s="59">
        <f>AVERAGE(AA91:AA92)</f>
        <v>30.357065200805664</v>
      </c>
      <c r="AB93" s="60"/>
      <c r="AC93" s="59" t="s">
        <v>230</v>
      </c>
      <c r="AD93" s="59">
        <f>AVERAGE(AD91:AD92)</f>
        <v>25.798539161682129</v>
      </c>
      <c r="AE93" s="59">
        <f>AVERAGE(AE91:AE92)</f>
        <v>25.75602912902832</v>
      </c>
      <c r="AF93" s="59"/>
      <c r="AG93" s="59" t="s">
        <v>230</v>
      </c>
      <c r="AH93" s="59">
        <f>AVERAGE(AH91:AH92)</f>
        <v>5.5190866142234389</v>
      </c>
      <c r="AI93" s="59">
        <f>AVERAGE(AI91:AI92)</f>
        <v>4.8754282317887299</v>
      </c>
      <c r="AJ93" s="9"/>
      <c r="AK93" s="45"/>
      <c r="AL93" s="45"/>
      <c r="AM93" s="45"/>
      <c r="AN93" s="45"/>
      <c r="AO93" s="45"/>
      <c r="AP93" s="45"/>
      <c r="AQ93" s="45"/>
      <c r="AR93" s="45"/>
      <c r="AU93" s="59"/>
      <c r="AV93" s="59" t="s">
        <v>230</v>
      </c>
      <c r="AW93" s="59">
        <f>AVERAGE(AW91:AW92)</f>
        <v>28.561213493347168</v>
      </c>
      <c r="AX93" s="59">
        <f>AVERAGE(AX91:AX92)</f>
        <v>28.764076232910156</v>
      </c>
      <c r="AY93" s="60"/>
      <c r="AZ93" s="59" t="s">
        <v>230</v>
      </c>
      <c r="BA93" s="59">
        <f>AVERAGE(BA91:BA92)</f>
        <v>25.798539161682129</v>
      </c>
      <c r="BB93" s="59">
        <f>AVERAGE(BB91:BB92)</f>
        <v>25.75602912902832</v>
      </c>
      <c r="BC93" s="59"/>
      <c r="BD93" s="59" t="s">
        <v>230</v>
      </c>
      <c r="BE93" s="59">
        <f>AVERAGE(BE91:BE92)</f>
        <v>14.763166716060296</v>
      </c>
      <c r="BF93" s="59">
        <f>AVERAGE(BF91:BF92)</f>
        <v>12.555640859158864</v>
      </c>
      <c r="BG93" s="9"/>
      <c r="BH93" s="45"/>
      <c r="BI93" s="45"/>
      <c r="BJ93" s="45"/>
      <c r="BK93" s="45"/>
      <c r="BL93" s="45"/>
      <c r="BM93" s="45"/>
      <c r="BN93" s="45"/>
      <c r="BO93" s="45"/>
      <c r="BR93" s="59"/>
      <c r="BS93" s="59" t="s">
        <v>230</v>
      </c>
      <c r="BT93" s="59">
        <f>AVERAGE(BT91:BT92)</f>
        <v>28.848504066467285</v>
      </c>
      <c r="BU93" s="59">
        <f>AVERAGE(BU91:BU92)</f>
        <v>29.730326652526855</v>
      </c>
      <c r="BV93" s="60"/>
      <c r="BW93" s="59" t="s">
        <v>230</v>
      </c>
      <c r="BX93" s="59">
        <f>AVERAGE(BX91:BX92)</f>
        <v>25.798539161682129</v>
      </c>
      <c r="BY93" s="59">
        <f>AVERAGE(BY91:BY92)</f>
        <v>25.75602912902832</v>
      </c>
      <c r="BZ93" s="59"/>
      <c r="CA93" s="59" t="s">
        <v>230</v>
      </c>
      <c r="CB93" s="59">
        <f>AVERAGE(CB91:CB92)</f>
        <v>12.10278626706917</v>
      </c>
      <c r="CC93" s="59">
        <f>AVERAGE(CC91:CC92)</f>
        <v>6.3834506899609957</v>
      </c>
      <c r="CD93" s="9"/>
      <c r="CE93" s="45"/>
      <c r="CF93" s="45"/>
      <c r="CG93" s="45"/>
      <c r="CH93" s="45"/>
      <c r="CI93" s="45"/>
      <c r="CJ93" s="45"/>
      <c r="CK93" s="45"/>
      <c r="CL93" s="45"/>
    </row>
    <row r="94" spans="1:90" x14ac:dyDescent="0.2">
      <c r="A94" s="59"/>
      <c r="B94" s="59" t="s">
        <v>40</v>
      </c>
      <c r="C94" s="59">
        <f>STDEVP(C91:C92)</f>
        <v>4.9210548400878906E-2</v>
      </c>
      <c r="D94" s="59">
        <f>STDEVP(D91:D92)</f>
        <v>8.022308349609375E-2</v>
      </c>
      <c r="E94" s="60"/>
      <c r="F94" s="59" t="s">
        <v>40</v>
      </c>
      <c r="G94" s="59">
        <f>STDEVP(G91:G92)</f>
        <v>7.5467109680175781E-2</v>
      </c>
      <c r="H94" s="59">
        <f>STDEVP(H91:H92)</f>
        <v>0.20730781555175781</v>
      </c>
      <c r="I94" s="59"/>
      <c r="J94" s="59" t="s">
        <v>40</v>
      </c>
      <c r="K94" s="59">
        <f>STDEVP(K91:K92)</f>
        <v>1.2187958843138249</v>
      </c>
      <c r="L94" s="59">
        <f>STDEVP(L91:L92)</f>
        <v>3.1135826391928978</v>
      </c>
      <c r="M94" s="9"/>
      <c r="N94" s="45"/>
      <c r="O94" s="45"/>
      <c r="P94" s="45"/>
      <c r="Q94" s="45"/>
      <c r="R94" s="45"/>
      <c r="S94" s="45"/>
      <c r="T94" s="45"/>
      <c r="U94" s="45"/>
      <c r="X94" s="59"/>
      <c r="Y94" s="59" t="s">
        <v>40</v>
      </c>
      <c r="Z94" s="59">
        <f>STDEVP(Z91:Z92)</f>
        <v>1.0153903961181641</v>
      </c>
      <c r="AA94" s="59">
        <f>STDEVP(AA91:AA92)</f>
        <v>0.65318679809570313</v>
      </c>
      <c r="AB94" s="60"/>
      <c r="AC94" s="59" t="s">
        <v>40</v>
      </c>
      <c r="AD94" s="59">
        <f>STDEVP(AD91:AD92)</f>
        <v>7.5467109680175781E-2</v>
      </c>
      <c r="AE94" s="59">
        <f>STDEVP(AE91:AE92)</f>
        <v>0.20730781555175781</v>
      </c>
      <c r="AF94" s="59"/>
      <c r="AG94" s="59" t="s">
        <v>40</v>
      </c>
      <c r="AH94" s="59">
        <f>STDEVP(AH91:AH92)</f>
        <v>3.1606835956605015</v>
      </c>
      <c r="AI94" s="59">
        <f>STDEVP(AI91:AI92)</f>
        <v>2.6060052869732329</v>
      </c>
      <c r="AJ94" s="9"/>
      <c r="AK94" s="45"/>
      <c r="AL94" s="45"/>
      <c r="AM94" s="45"/>
      <c r="AN94" s="45"/>
      <c r="AO94" s="45"/>
      <c r="AP94" s="45"/>
      <c r="AQ94" s="45"/>
      <c r="AR94" s="45"/>
      <c r="AU94" s="59"/>
      <c r="AV94" s="59" t="s">
        <v>40</v>
      </c>
      <c r="AW94" s="59">
        <f>STDEVP(AW91:AW92)</f>
        <v>1.3613700866699219E-2</v>
      </c>
      <c r="AX94" s="59">
        <f>STDEVP(AX91:AX92)</f>
        <v>2.742767333984375E-3</v>
      </c>
      <c r="AY94" s="60"/>
      <c r="AZ94" s="59" t="s">
        <v>40</v>
      </c>
      <c r="BA94" s="59">
        <f>STDEVP(BA91:BA92)</f>
        <v>7.5467109680175781E-2</v>
      </c>
      <c r="BB94" s="59">
        <f>STDEVP(BB91:BB92)</f>
        <v>0.20730781555175781</v>
      </c>
      <c r="BC94" s="59"/>
      <c r="BD94" s="59" t="s">
        <v>40</v>
      </c>
      <c r="BE94" s="59">
        <f>STDEVP(BE91:BE92)</f>
        <v>0.91041144320150202</v>
      </c>
      <c r="BF94" s="59">
        <f>STDEVP(BF91:BF92)</f>
        <v>1.768474466951456</v>
      </c>
      <c r="BG94" s="9"/>
      <c r="BH94" s="45"/>
      <c r="BI94" s="45"/>
      <c r="BJ94" s="45"/>
      <c r="BK94" s="45"/>
      <c r="BL94" s="45"/>
      <c r="BM94" s="45"/>
      <c r="BN94" s="45"/>
      <c r="BO94" s="45"/>
      <c r="BR94" s="59"/>
      <c r="BS94" s="59" t="s">
        <v>40</v>
      </c>
      <c r="BT94" s="59">
        <f>STDEVP(BT91:BT92)</f>
        <v>0.17420291900634766</v>
      </c>
      <c r="BU94" s="59">
        <f>STDEVP(BU91:BU92)</f>
        <v>8.9829444885253906E-2</v>
      </c>
      <c r="BV94" s="60"/>
      <c r="BW94" s="59" t="s">
        <v>40</v>
      </c>
      <c r="BX94" s="59">
        <f>STDEVP(BX91:BX92)</f>
        <v>7.5467109680175781E-2</v>
      </c>
      <c r="BY94" s="59">
        <f>STDEVP(BY91:BY92)</f>
        <v>0.20730781555175781</v>
      </c>
      <c r="BZ94" s="59"/>
      <c r="CA94" s="59" t="s">
        <v>40</v>
      </c>
      <c r="CB94" s="59">
        <f>STDEVP(CB91:CB92)</f>
        <v>0.82700512846444596</v>
      </c>
      <c r="CC94" s="59">
        <f>STDEVP(CC91:CC92)</f>
        <v>0.51865725538271601</v>
      </c>
      <c r="CD94" s="9"/>
      <c r="CE94" s="45"/>
      <c r="CF94" s="45"/>
      <c r="CG94" s="45"/>
      <c r="CH94" s="45"/>
      <c r="CI94" s="45"/>
      <c r="CJ94" s="45"/>
      <c r="CK94" s="45"/>
      <c r="CL94" s="45"/>
    </row>
    <row r="95" spans="1:90" x14ac:dyDescent="0.2">
      <c r="A95" s="59"/>
      <c r="B95" s="59" t="s">
        <v>41</v>
      </c>
      <c r="C95" s="59">
        <f>C94/SQRT(4)</f>
        <v>2.4605274200439453E-2</v>
      </c>
      <c r="D95" s="59">
        <f t="shared" ref="D95" si="144">D94/SQRT(4)</f>
        <v>4.0111541748046875E-2</v>
      </c>
      <c r="E95" s="60"/>
      <c r="F95" s="59" t="s">
        <v>41</v>
      </c>
      <c r="G95" s="59">
        <f>G94/SQRT(4)</f>
        <v>3.7733554840087891E-2</v>
      </c>
      <c r="H95" s="59">
        <f t="shared" ref="H95" si="145">H94/SQRT(4)</f>
        <v>0.10365390777587891</v>
      </c>
      <c r="I95" s="59"/>
      <c r="J95" s="59" t="s">
        <v>41</v>
      </c>
      <c r="K95" s="59">
        <f>K94/SQRT(4)</f>
        <v>0.60939794215691245</v>
      </c>
      <c r="L95" s="59">
        <f t="shared" ref="L95" si="146">L94/SQRT(4)</f>
        <v>1.5567913195964489</v>
      </c>
      <c r="M95" s="9"/>
      <c r="N95" s="45"/>
      <c r="O95" s="45"/>
      <c r="P95" s="45"/>
      <c r="Q95" s="45"/>
      <c r="R95" s="45"/>
      <c r="S95" s="45"/>
      <c r="T95" s="45"/>
      <c r="U95" s="45"/>
      <c r="X95" s="59"/>
      <c r="Y95" s="59" t="s">
        <v>41</v>
      </c>
      <c r="Z95" s="59">
        <f>Z94/SQRT(4)</f>
        <v>0.50769519805908203</v>
      </c>
      <c r="AA95" s="59">
        <f t="shared" ref="AA95" si="147">AA94/SQRT(4)</f>
        <v>0.32659339904785156</v>
      </c>
      <c r="AB95" s="60"/>
      <c r="AC95" s="59" t="s">
        <v>41</v>
      </c>
      <c r="AD95" s="59">
        <f>AD94/SQRT(4)</f>
        <v>3.7733554840087891E-2</v>
      </c>
      <c r="AE95" s="59">
        <f t="shared" ref="AE95" si="148">AE94/SQRT(4)</f>
        <v>0.10365390777587891</v>
      </c>
      <c r="AF95" s="59"/>
      <c r="AG95" s="59" t="s">
        <v>41</v>
      </c>
      <c r="AH95" s="59">
        <f>AH94/SQRT(4)</f>
        <v>1.5803417978302507</v>
      </c>
      <c r="AI95" s="59">
        <f t="shared" ref="AI95" si="149">AI94/SQRT(4)</f>
        <v>1.3030026434866164</v>
      </c>
      <c r="AJ95" s="9"/>
      <c r="AK95" s="45"/>
      <c r="AL95" s="45"/>
      <c r="AM95" s="45"/>
      <c r="AN95" s="45"/>
      <c r="AO95" s="45"/>
      <c r="AP95" s="45"/>
      <c r="AQ95" s="45"/>
      <c r="AR95" s="45"/>
      <c r="AU95" s="59"/>
      <c r="AV95" s="59" t="s">
        <v>41</v>
      </c>
      <c r="AW95" s="59">
        <f>AW94/SQRT(4)</f>
        <v>6.8068504333496094E-3</v>
      </c>
      <c r="AX95" s="59">
        <f t="shared" ref="AX95" si="150">AX94/SQRT(4)</f>
        <v>1.3713836669921875E-3</v>
      </c>
      <c r="AY95" s="60"/>
      <c r="AZ95" s="59" t="s">
        <v>41</v>
      </c>
      <c r="BA95" s="59">
        <f>BA94/SQRT(4)</f>
        <v>3.7733554840087891E-2</v>
      </c>
      <c r="BB95" s="59">
        <f t="shared" ref="BB95" si="151">BB94/SQRT(4)</f>
        <v>0.10365390777587891</v>
      </c>
      <c r="BC95" s="59"/>
      <c r="BD95" s="59" t="s">
        <v>41</v>
      </c>
      <c r="BE95" s="59">
        <f>BE94/SQRT(4)</f>
        <v>0.45520572160075101</v>
      </c>
      <c r="BF95" s="59">
        <f t="shared" ref="BF95" si="152">BF94/SQRT(4)</f>
        <v>0.88423723347572802</v>
      </c>
      <c r="BG95" s="9"/>
      <c r="BH95" s="45"/>
      <c r="BI95" s="45"/>
      <c r="BJ95" s="45"/>
      <c r="BK95" s="45"/>
      <c r="BL95" s="45"/>
      <c r="BM95" s="45"/>
      <c r="BN95" s="45"/>
      <c r="BO95" s="45"/>
      <c r="BR95" s="59"/>
      <c r="BS95" s="59" t="s">
        <v>41</v>
      </c>
      <c r="BT95" s="59">
        <f>BT94/SQRT(4)</f>
        <v>8.7101459503173828E-2</v>
      </c>
      <c r="BU95" s="59">
        <f t="shared" ref="BU95" si="153">BU94/SQRT(4)</f>
        <v>4.4914722442626953E-2</v>
      </c>
      <c r="BV95" s="60"/>
      <c r="BW95" s="59" t="s">
        <v>41</v>
      </c>
      <c r="BX95" s="59">
        <f>BX94/SQRT(4)</f>
        <v>3.7733554840087891E-2</v>
      </c>
      <c r="BY95" s="59">
        <f t="shared" ref="BY95" si="154">BY94/SQRT(4)</f>
        <v>0.10365390777587891</v>
      </c>
      <c r="BZ95" s="59"/>
      <c r="CA95" s="59" t="s">
        <v>41</v>
      </c>
      <c r="CB95" s="59">
        <f>CB94/SQRT(4)</f>
        <v>0.41350256423222298</v>
      </c>
      <c r="CC95" s="59">
        <f t="shared" ref="CC95" si="155">CC94/SQRT(4)</f>
        <v>0.259328627691358</v>
      </c>
      <c r="CD95" s="9"/>
      <c r="CE95" s="45"/>
      <c r="CF95" s="45"/>
      <c r="CG95" s="45"/>
      <c r="CH95" s="45"/>
      <c r="CI95" s="45"/>
      <c r="CJ95" s="45"/>
      <c r="CK95" s="45"/>
      <c r="CL95" s="45"/>
    </row>
    <row r="96" spans="1:90" x14ac:dyDescent="0.4">
      <c r="A96" s="44"/>
      <c r="B96" s="23"/>
      <c r="C96" s="23"/>
      <c r="D96" s="45"/>
      <c r="E96" s="23"/>
      <c r="F96" s="45"/>
      <c r="G96" s="44"/>
      <c r="H96" s="44"/>
      <c r="I96" s="44"/>
      <c r="J96" s="44"/>
      <c r="K96" s="44"/>
      <c r="L96" s="44"/>
      <c r="M96" s="44"/>
      <c r="N96" s="45"/>
      <c r="O96" s="45"/>
      <c r="P96" s="45"/>
      <c r="Q96" s="45"/>
      <c r="R96" s="45"/>
      <c r="S96" s="45"/>
      <c r="T96" s="45"/>
      <c r="U96" s="45"/>
      <c r="X96" s="44"/>
      <c r="Y96" s="44"/>
      <c r="Z96" s="44"/>
      <c r="AA96" s="44"/>
      <c r="AB96" s="45"/>
      <c r="AC96" s="45"/>
      <c r="AD96" s="44"/>
      <c r="AE96" s="44"/>
      <c r="AF96" s="44"/>
      <c r="AG96" s="44"/>
      <c r="AH96" s="44"/>
      <c r="AI96" s="44"/>
      <c r="AJ96" s="44"/>
      <c r="AK96" s="45"/>
      <c r="AL96" s="45"/>
      <c r="AM96" s="45"/>
      <c r="AN96" s="45"/>
      <c r="AO96" s="45"/>
      <c r="AP96" s="45"/>
      <c r="AQ96" s="45"/>
      <c r="AR96" s="45"/>
      <c r="AU96" s="44"/>
      <c r="AV96" s="44"/>
      <c r="AW96" s="23"/>
      <c r="AX96" s="23"/>
      <c r="AY96" s="45"/>
      <c r="AZ96" s="45"/>
      <c r="BA96" s="44"/>
      <c r="BB96" s="44"/>
      <c r="BC96" s="44"/>
      <c r="BD96" s="44"/>
      <c r="BE96" s="44"/>
      <c r="BF96" s="44"/>
      <c r="BG96" s="44"/>
      <c r="BH96" s="45"/>
      <c r="BI96" s="45"/>
      <c r="BJ96" s="45"/>
      <c r="BK96" s="45"/>
      <c r="BL96" s="45"/>
      <c r="BM96" s="45"/>
      <c r="BN96" s="45"/>
      <c r="BO96" s="45"/>
      <c r="BR96" s="44"/>
      <c r="BS96" s="44"/>
      <c r="BT96" s="23"/>
      <c r="BU96" s="23"/>
      <c r="BV96" s="45"/>
      <c r="BW96" s="45"/>
      <c r="BX96" s="44"/>
      <c r="BY96" s="44"/>
      <c r="BZ96" s="44"/>
      <c r="CA96" s="44"/>
      <c r="CB96" s="44"/>
      <c r="CC96" s="44"/>
      <c r="CD96" s="44"/>
      <c r="CE96" s="45"/>
      <c r="CF96" s="45"/>
      <c r="CG96" s="45"/>
      <c r="CH96" s="45"/>
      <c r="CI96" s="45"/>
      <c r="CJ96" s="45"/>
      <c r="CK96" s="45"/>
      <c r="CL96" s="45"/>
    </row>
    <row r="97" spans="1:90" x14ac:dyDescent="0.4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4"/>
      <c r="N97" s="45"/>
      <c r="O97" s="45"/>
      <c r="P97" s="45"/>
      <c r="Q97" s="45"/>
      <c r="R97" s="45"/>
      <c r="S97" s="45"/>
      <c r="T97" s="45"/>
      <c r="U97" s="45"/>
      <c r="X97" s="44"/>
      <c r="Y97" s="44"/>
      <c r="Z97" s="23"/>
      <c r="AA97" s="23"/>
      <c r="AB97" s="45"/>
      <c r="AC97" s="45"/>
      <c r="AD97" s="44"/>
      <c r="AE97" s="44"/>
      <c r="AF97" s="44"/>
      <c r="AG97" s="44"/>
      <c r="AH97" s="44"/>
      <c r="AI97" s="44"/>
      <c r="AJ97" s="44"/>
      <c r="AK97" s="45"/>
      <c r="AL97" s="45"/>
      <c r="AM97" s="45"/>
      <c r="AN97" s="45"/>
      <c r="AO97" s="45"/>
      <c r="AP97" s="45"/>
      <c r="AQ97" s="45"/>
      <c r="AR97" s="45"/>
      <c r="AU97" s="44"/>
      <c r="AV97" s="44"/>
      <c r="AW97" s="23"/>
      <c r="AX97" s="23"/>
      <c r="AY97" s="45"/>
      <c r="AZ97" s="45"/>
      <c r="BA97" s="44"/>
      <c r="BB97" s="44"/>
      <c r="BC97" s="44"/>
      <c r="BD97" s="44"/>
      <c r="BE97" s="44"/>
      <c r="BF97" s="44"/>
      <c r="BG97" s="44"/>
      <c r="BH97" s="45"/>
      <c r="BI97" s="45"/>
      <c r="BJ97" s="45"/>
      <c r="BK97" s="45"/>
      <c r="BL97" s="45"/>
      <c r="BM97" s="45"/>
      <c r="BN97" s="45"/>
      <c r="BO97" s="45"/>
      <c r="BR97" s="44"/>
      <c r="BS97" s="44"/>
      <c r="BT97" s="23"/>
      <c r="BU97" s="23"/>
      <c r="BV97" s="45"/>
      <c r="BW97" s="45"/>
      <c r="BX97" s="44"/>
      <c r="BY97" s="44"/>
      <c r="BZ97" s="44"/>
      <c r="CA97" s="44"/>
      <c r="CB97" s="44"/>
      <c r="CC97" s="44"/>
      <c r="CD97" s="44"/>
      <c r="CE97" s="45"/>
      <c r="CF97" s="45"/>
      <c r="CG97" s="45"/>
      <c r="CH97" s="45"/>
      <c r="CI97" s="45"/>
      <c r="CJ97" s="45"/>
      <c r="CK97" s="45"/>
      <c r="CL97" s="45"/>
    </row>
    <row r="98" spans="1:90" x14ac:dyDescent="0.2">
      <c r="A98" s="11" t="s">
        <v>65</v>
      </c>
      <c r="B98" s="46"/>
      <c r="C98" s="59" t="s">
        <v>257</v>
      </c>
      <c r="D98" s="59" t="s">
        <v>90</v>
      </c>
      <c r="E98" s="59"/>
      <c r="F98" s="60" t="s">
        <v>295</v>
      </c>
      <c r="G98" s="59" t="s">
        <v>257</v>
      </c>
      <c r="H98" s="59" t="s">
        <v>90</v>
      </c>
      <c r="I98" s="59"/>
      <c r="J98" s="59" t="s">
        <v>296</v>
      </c>
      <c r="K98" s="59" t="s">
        <v>257</v>
      </c>
      <c r="L98" s="59" t="s">
        <v>90</v>
      </c>
      <c r="M98" s="44"/>
      <c r="N98" s="45"/>
      <c r="O98" s="45"/>
      <c r="P98" s="45"/>
      <c r="Q98" s="45"/>
      <c r="R98" s="45"/>
      <c r="S98" s="45"/>
      <c r="T98" s="45"/>
      <c r="U98" s="45"/>
      <c r="X98" s="11" t="s">
        <v>65</v>
      </c>
      <c r="Y98" s="46"/>
      <c r="Z98" s="59" t="s">
        <v>257</v>
      </c>
      <c r="AA98" s="59" t="s">
        <v>90</v>
      </c>
      <c r="AB98" s="59"/>
      <c r="AC98" s="60" t="s">
        <v>295</v>
      </c>
      <c r="AD98" s="59" t="s">
        <v>257</v>
      </c>
      <c r="AE98" s="59" t="s">
        <v>90</v>
      </c>
      <c r="AF98" s="59"/>
      <c r="AG98" s="59" t="s">
        <v>296</v>
      </c>
      <c r="AH98" s="59" t="s">
        <v>257</v>
      </c>
      <c r="AI98" s="59" t="s">
        <v>90</v>
      </c>
      <c r="AJ98" s="44"/>
      <c r="AK98" s="45"/>
      <c r="AL98" s="45"/>
      <c r="AM98" s="45"/>
      <c r="AN98" s="45"/>
      <c r="AO98" s="45"/>
      <c r="AP98" s="45"/>
      <c r="AQ98" s="45"/>
      <c r="AR98" s="45"/>
      <c r="AU98" s="11" t="s">
        <v>65</v>
      </c>
      <c r="AV98" s="46"/>
      <c r="AW98" s="59" t="s">
        <v>257</v>
      </c>
      <c r="AX98" s="59" t="s">
        <v>90</v>
      </c>
      <c r="AY98" s="59"/>
      <c r="AZ98" s="60" t="s">
        <v>295</v>
      </c>
      <c r="BA98" s="59" t="s">
        <v>257</v>
      </c>
      <c r="BB98" s="59" t="s">
        <v>90</v>
      </c>
      <c r="BC98" s="59"/>
      <c r="BD98" s="59" t="s">
        <v>296</v>
      </c>
      <c r="BE98" s="59" t="s">
        <v>257</v>
      </c>
      <c r="BF98" s="59" t="s">
        <v>90</v>
      </c>
      <c r="BG98" s="44"/>
      <c r="BH98" s="45"/>
      <c r="BI98" s="45"/>
      <c r="BJ98" s="45"/>
      <c r="BK98" s="45"/>
      <c r="BL98" s="45"/>
      <c r="BM98" s="45"/>
      <c r="BN98" s="45"/>
      <c r="BO98" s="45"/>
      <c r="BR98" s="11" t="s">
        <v>65</v>
      </c>
      <c r="BS98" s="46"/>
      <c r="BT98" s="59" t="s">
        <v>257</v>
      </c>
      <c r="BU98" s="59" t="s">
        <v>90</v>
      </c>
      <c r="BV98" s="59"/>
      <c r="BW98" s="60" t="s">
        <v>295</v>
      </c>
      <c r="BX98" s="59" t="s">
        <v>257</v>
      </c>
      <c r="BY98" s="59" t="s">
        <v>90</v>
      </c>
      <c r="BZ98" s="59"/>
      <c r="CA98" s="59" t="s">
        <v>296</v>
      </c>
      <c r="CB98" s="59" t="s">
        <v>257</v>
      </c>
      <c r="CC98" s="59" t="s">
        <v>90</v>
      </c>
      <c r="CD98" s="44"/>
      <c r="CE98" s="45"/>
      <c r="CF98" s="45"/>
      <c r="CG98" s="45"/>
      <c r="CH98" s="45"/>
      <c r="CI98" s="45"/>
      <c r="CJ98" s="45"/>
      <c r="CK98" s="45"/>
      <c r="CL98" s="45"/>
    </row>
    <row r="99" spans="1:90" x14ac:dyDescent="0.4">
      <c r="A99" s="59"/>
      <c r="B99" s="60" t="s">
        <v>297</v>
      </c>
      <c r="C99" s="61">
        <v>28.200477600097656</v>
      </c>
      <c r="D99" s="61">
        <v>28.519617080688477</v>
      </c>
      <c r="E99" s="60"/>
      <c r="F99" s="60" t="s">
        <v>297</v>
      </c>
      <c r="G99" s="61">
        <v>25.71632194519043</v>
      </c>
      <c r="H99" s="61">
        <v>26.010288238525391</v>
      </c>
      <c r="I99" s="60"/>
      <c r="J99" s="60" t="s">
        <v>297</v>
      </c>
      <c r="K99" s="59">
        <f>POWER(2,(G99-C99))*100</f>
        <v>17.872883888591041</v>
      </c>
      <c r="L99" s="59">
        <f>POWER(2,(H99-D99))*100</f>
        <v>17.563729889633393</v>
      </c>
      <c r="M99" s="44"/>
      <c r="N99" s="45"/>
      <c r="O99" s="45"/>
      <c r="P99" s="45"/>
      <c r="Q99" s="45"/>
      <c r="R99" s="45"/>
      <c r="S99" s="45"/>
      <c r="T99" s="45"/>
      <c r="U99" s="45"/>
      <c r="X99" s="59"/>
      <c r="Y99" s="60" t="s">
        <v>297</v>
      </c>
      <c r="Z99" s="61">
        <v>29.018672943115234</v>
      </c>
      <c r="AA99" s="61">
        <v>29.658452987670898</v>
      </c>
      <c r="AB99" s="60"/>
      <c r="AC99" s="60" t="s">
        <v>297</v>
      </c>
      <c r="AD99" s="61">
        <v>25.71632194519043</v>
      </c>
      <c r="AE99" s="61">
        <v>26.010288238525391</v>
      </c>
      <c r="AF99" s="60"/>
      <c r="AG99" s="60" t="s">
        <v>297</v>
      </c>
      <c r="AH99" s="59">
        <f>POWER(2,(AD99-Z99))*100</f>
        <v>10.13662297302437</v>
      </c>
      <c r="AI99" s="59">
        <f>POWER(2,(AE99-AA99))*100</f>
        <v>7.9761439141818951</v>
      </c>
      <c r="AJ99" s="44"/>
      <c r="AK99" s="45"/>
      <c r="AL99" s="45"/>
      <c r="AM99" s="45"/>
      <c r="AN99" s="45"/>
      <c r="AO99" s="45"/>
      <c r="AP99" s="45"/>
      <c r="AQ99" s="45"/>
      <c r="AR99" s="45"/>
      <c r="AU99" s="59"/>
      <c r="AV99" s="60" t="s">
        <v>297</v>
      </c>
      <c r="AW99" s="61">
        <v>28.526695251464844</v>
      </c>
      <c r="AX99" s="61">
        <v>28.336116790771484</v>
      </c>
      <c r="AY99" s="60"/>
      <c r="AZ99" s="60" t="s">
        <v>297</v>
      </c>
      <c r="BA99" s="61">
        <v>25.71632194519043</v>
      </c>
      <c r="BB99" s="61">
        <v>26.010288238525391</v>
      </c>
      <c r="BC99" s="60"/>
      <c r="BD99" s="60" t="s">
        <v>297</v>
      </c>
      <c r="BE99" s="59">
        <f>POWER(2,(BA99-AW99))*100</f>
        <v>14.255857179753573</v>
      </c>
      <c r="BF99" s="59">
        <f>POWER(2,(BB99-AX99))*100</f>
        <v>19.946001207794477</v>
      </c>
      <c r="BG99" s="44"/>
      <c r="BH99" s="45"/>
      <c r="BI99" s="45"/>
      <c r="BJ99" s="45"/>
      <c r="BK99" s="45"/>
      <c r="BL99" s="45"/>
      <c r="BM99" s="45"/>
      <c r="BN99" s="45"/>
      <c r="BO99" s="45"/>
      <c r="BR99" s="59"/>
      <c r="BS99" s="60" t="s">
        <v>297</v>
      </c>
      <c r="BT99" s="61">
        <v>28.832954406738281</v>
      </c>
      <c r="BU99" s="61">
        <v>29.201629638671875</v>
      </c>
      <c r="BV99" s="60"/>
      <c r="BW99" s="60" t="s">
        <v>297</v>
      </c>
      <c r="BX99" s="61">
        <v>25.71632194519043</v>
      </c>
      <c r="BY99" s="61">
        <v>26.010288238525391</v>
      </c>
      <c r="BZ99" s="60"/>
      <c r="CA99" s="60" t="s">
        <v>297</v>
      </c>
      <c r="CB99" s="59">
        <f>POWER(2,(BX99-BT99))*100</f>
        <v>11.529225765091983</v>
      </c>
      <c r="CC99" s="59">
        <f>POWER(2,(BY99-BU99))*100</f>
        <v>10.947388035880182</v>
      </c>
      <c r="CD99" s="44"/>
      <c r="CE99" s="45"/>
      <c r="CF99" s="45"/>
      <c r="CG99" s="45"/>
      <c r="CH99" s="45"/>
      <c r="CI99" s="45"/>
      <c r="CJ99" s="45"/>
      <c r="CK99" s="45"/>
      <c r="CL99" s="45"/>
    </row>
    <row r="100" spans="1:90" x14ac:dyDescent="0.4">
      <c r="A100" s="59"/>
      <c r="B100" s="60" t="s">
        <v>298</v>
      </c>
      <c r="C100" s="61">
        <v>31.233722686767578</v>
      </c>
      <c r="D100" s="61">
        <v>32.159214019775391</v>
      </c>
      <c r="E100" s="60"/>
      <c r="F100" s="60" t="s">
        <v>298</v>
      </c>
      <c r="G100" s="61">
        <v>25.604084014892578</v>
      </c>
      <c r="H100" s="61">
        <v>25.793500900268555</v>
      </c>
      <c r="I100" s="60"/>
      <c r="J100" s="60" t="s">
        <v>298</v>
      </c>
      <c r="K100" s="59">
        <f>POWER(2,(G100-C100))*100</f>
        <v>2.0198071024298976</v>
      </c>
      <c r="L100" s="59">
        <f>POWER(2,(H100-D100))*100</f>
        <v>1.2126330684081588</v>
      </c>
      <c r="M100" s="44"/>
      <c r="N100" s="45"/>
      <c r="O100" s="45"/>
      <c r="P100" s="45"/>
      <c r="Q100" s="45"/>
      <c r="R100" s="45"/>
      <c r="S100" s="45"/>
      <c r="T100" s="45"/>
      <c r="U100" s="45"/>
      <c r="X100" s="59"/>
      <c r="Y100" s="60" t="s">
        <v>298</v>
      </c>
      <c r="Z100" s="61">
        <v>37.2763671875</v>
      </c>
      <c r="AA100" s="61">
        <v>33.231437683105469</v>
      </c>
      <c r="AB100" s="60"/>
      <c r="AC100" s="60" t="s">
        <v>298</v>
      </c>
      <c r="AD100" s="61">
        <v>25.604084014892578</v>
      </c>
      <c r="AE100" s="61">
        <v>25.793500900268555</v>
      </c>
      <c r="AF100" s="60"/>
      <c r="AG100" s="60" t="s">
        <v>298</v>
      </c>
      <c r="AH100" s="59">
        <f>POWER(2,(AD100-Z100))*100</f>
        <v>3.0640274177374974E-2</v>
      </c>
      <c r="AI100" s="59">
        <f>POWER(2,(AE100-AA100))*100</f>
        <v>0.57671058493102823</v>
      </c>
      <c r="AJ100" s="44"/>
      <c r="AK100" s="45"/>
      <c r="AL100" s="45"/>
      <c r="AM100" s="45"/>
      <c r="AN100" s="45"/>
      <c r="AO100" s="45"/>
      <c r="AP100" s="45"/>
      <c r="AQ100" s="45"/>
      <c r="AR100" s="45"/>
      <c r="AU100" s="59"/>
      <c r="AV100" s="60" t="s">
        <v>298</v>
      </c>
      <c r="AW100" s="61">
        <v>34.784801483154297</v>
      </c>
      <c r="AX100" s="61">
        <v>31.759538650512695</v>
      </c>
      <c r="AY100" s="60"/>
      <c r="AZ100" s="60" t="s">
        <v>298</v>
      </c>
      <c r="BA100" s="61">
        <v>25.604084014892578</v>
      </c>
      <c r="BB100" s="61">
        <v>25.793500900268555</v>
      </c>
      <c r="BC100" s="60"/>
      <c r="BD100" s="60" t="s">
        <v>298</v>
      </c>
      <c r="BE100" s="59">
        <f>POWER(2,(BA100-AW100))*100</f>
        <v>0.17231721238796724</v>
      </c>
      <c r="BF100" s="59">
        <f>POWER(2,(BB100-AX100))*100</f>
        <v>1.5997189223661292</v>
      </c>
      <c r="BG100" s="44"/>
      <c r="BH100" s="45"/>
      <c r="BI100" s="45"/>
      <c r="BJ100" s="45"/>
      <c r="BK100" s="45"/>
      <c r="BL100" s="45"/>
      <c r="BM100" s="45"/>
      <c r="BN100" s="45"/>
      <c r="BO100" s="45"/>
      <c r="BR100" s="59"/>
      <c r="BS100" s="60" t="s">
        <v>298</v>
      </c>
      <c r="BT100" s="61">
        <v>30.932704925537109</v>
      </c>
      <c r="BU100" s="61">
        <v>29.778110504150391</v>
      </c>
      <c r="BV100" s="60"/>
      <c r="BW100" s="60" t="s">
        <v>298</v>
      </c>
      <c r="BX100" s="61">
        <v>25.604084014892578</v>
      </c>
      <c r="BY100" s="61">
        <v>25.793500900268555</v>
      </c>
      <c r="BZ100" s="60"/>
      <c r="CA100" s="60" t="s">
        <v>298</v>
      </c>
      <c r="CB100" s="59">
        <f>POWER(2,(BX100-BT100))*100</f>
        <v>2.4884290941530463</v>
      </c>
      <c r="CC100" s="59">
        <f>POWER(2,(BY100-BU100))*100</f>
        <v>6.3170307102254419</v>
      </c>
      <c r="CD100" s="44"/>
      <c r="CE100" s="45"/>
      <c r="CF100" s="45"/>
      <c r="CG100" s="45"/>
      <c r="CH100" s="45"/>
      <c r="CI100" s="45"/>
      <c r="CJ100" s="45"/>
      <c r="CK100" s="45"/>
      <c r="CL100" s="45"/>
    </row>
    <row r="101" spans="1:90" x14ac:dyDescent="0.2">
      <c r="A101" s="59"/>
      <c r="B101" s="59" t="s">
        <v>230</v>
      </c>
      <c r="C101" s="59">
        <f>AVERAGE(C99:C100)</f>
        <v>29.717100143432617</v>
      </c>
      <c r="D101" s="59">
        <f>AVERAGE(D99:D100)</f>
        <v>30.339415550231934</v>
      </c>
      <c r="E101" s="60"/>
      <c r="F101" s="59" t="s">
        <v>230</v>
      </c>
      <c r="G101" s="59">
        <f>AVERAGE(G99:G100)</f>
        <v>25.660202980041504</v>
      </c>
      <c r="H101" s="59">
        <f>AVERAGE(H99:H100)</f>
        <v>25.901894569396973</v>
      </c>
      <c r="I101" s="59"/>
      <c r="J101" s="59" t="s">
        <v>230</v>
      </c>
      <c r="K101" s="59">
        <f>AVERAGE(K99:K100)</f>
        <v>9.9463454955104691</v>
      </c>
      <c r="L101" s="59">
        <f>AVERAGE(L99:L100)</f>
        <v>9.3881814790207763</v>
      </c>
      <c r="M101" s="44"/>
      <c r="N101" s="45"/>
      <c r="O101" s="45"/>
      <c r="P101" s="45"/>
      <c r="Q101" s="45"/>
      <c r="R101" s="45"/>
      <c r="S101" s="45"/>
      <c r="T101" s="45"/>
      <c r="U101" s="45"/>
      <c r="X101" s="59"/>
      <c r="Y101" s="59" t="s">
        <v>230</v>
      </c>
      <c r="Z101" s="59">
        <f>AVERAGE(Z99:Z100)</f>
        <v>33.147520065307617</v>
      </c>
      <c r="AA101" s="59">
        <f>AVERAGE(AA99:AA100)</f>
        <v>31.444945335388184</v>
      </c>
      <c r="AB101" s="60"/>
      <c r="AC101" s="59" t="s">
        <v>230</v>
      </c>
      <c r="AD101" s="59">
        <f>AVERAGE(AD99:AD100)</f>
        <v>25.660202980041504</v>
      </c>
      <c r="AE101" s="59">
        <f>AVERAGE(AE99:AE100)</f>
        <v>25.901894569396973</v>
      </c>
      <c r="AF101" s="59"/>
      <c r="AG101" s="59" t="s">
        <v>230</v>
      </c>
      <c r="AH101" s="59">
        <f>AVERAGE(AH99:AH100)</f>
        <v>5.0836316236008718</v>
      </c>
      <c r="AI101" s="59">
        <f>AVERAGE(AI99:AI100)</f>
        <v>4.2764272495564617</v>
      </c>
      <c r="AJ101" s="44"/>
      <c r="AK101" s="45"/>
      <c r="AL101" s="45"/>
      <c r="AM101" s="45"/>
      <c r="AN101" s="45"/>
      <c r="AO101" s="45"/>
      <c r="AP101" s="45"/>
      <c r="AQ101" s="45"/>
      <c r="AR101" s="45"/>
      <c r="AU101" s="59"/>
      <c r="AV101" s="59" t="s">
        <v>230</v>
      </c>
      <c r="AW101" s="59">
        <f>AVERAGE(AW99:AW100)</f>
        <v>31.65574836730957</v>
      </c>
      <c r="AX101" s="59">
        <f>AVERAGE(AX99:AX100)</f>
        <v>30.04782772064209</v>
      </c>
      <c r="AY101" s="60"/>
      <c r="AZ101" s="59" t="s">
        <v>230</v>
      </c>
      <c r="BA101" s="59">
        <f>AVERAGE(BA99:BA100)</f>
        <v>25.660202980041504</v>
      </c>
      <c r="BB101" s="59">
        <f>AVERAGE(BB99:BB100)</f>
        <v>25.901894569396973</v>
      </c>
      <c r="BC101" s="59"/>
      <c r="BD101" s="59" t="s">
        <v>230</v>
      </c>
      <c r="BE101" s="59">
        <f>AVERAGE(BE99:BE100)</f>
        <v>7.2140871960707695</v>
      </c>
      <c r="BF101" s="59">
        <f>AVERAGE(BF99:BF100)</f>
        <v>10.772860065080303</v>
      </c>
      <c r="BG101" s="44"/>
      <c r="BH101" s="45"/>
      <c r="BI101" s="45"/>
      <c r="BJ101" s="45"/>
      <c r="BK101" s="45"/>
      <c r="BL101" s="45"/>
      <c r="BM101" s="45"/>
      <c r="BN101" s="45"/>
      <c r="BO101" s="45"/>
      <c r="BR101" s="59"/>
      <c r="BS101" s="59" t="s">
        <v>230</v>
      </c>
      <c r="BT101" s="59">
        <f>AVERAGE(BT99:BT100)</f>
        <v>29.882829666137695</v>
      </c>
      <c r="BU101" s="59">
        <f>AVERAGE(BU99:BU100)</f>
        <v>29.489870071411133</v>
      </c>
      <c r="BV101" s="60"/>
      <c r="BW101" s="59" t="s">
        <v>230</v>
      </c>
      <c r="BX101" s="59">
        <f>AVERAGE(BX99:BX100)</f>
        <v>25.660202980041504</v>
      </c>
      <c r="BY101" s="59">
        <f>AVERAGE(BY99:BY100)</f>
        <v>25.901894569396973</v>
      </c>
      <c r="BZ101" s="59"/>
      <c r="CA101" s="59" t="s">
        <v>230</v>
      </c>
      <c r="CB101" s="59">
        <f>AVERAGE(CB99:CB100)</f>
        <v>7.0088274296225146</v>
      </c>
      <c r="CC101" s="59">
        <f>AVERAGE(CC99:CC100)</f>
        <v>8.6322093730528131</v>
      </c>
      <c r="CD101" s="44"/>
      <c r="CE101" s="45"/>
      <c r="CF101" s="45"/>
      <c r="CG101" s="45"/>
      <c r="CH101" s="45"/>
      <c r="CI101" s="45"/>
      <c r="CJ101" s="45"/>
      <c r="CK101" s="45"/>
      <c r="CL101" s="45"/>
    </row>
    <row r="102" spans="1:90" x14ac:dyDescent="0.2">
      <c r="A102" s="59"/>
      <c r="B102" s="59" t="s">
        <v>40</v>
      </c>
      <c r="C102" s="59">
        <f>STDEVP(C99:C100)</f>
        <v>1.5166225433349609</v>
      </c>
      <c r="D102" s="59">
        <f>STDEVP(D99:D100)</f>
        <v>1.819798469543457</v>
      </c>
      <c r="E102" s="60"/>
      <c r="F102" s="59" t="s">
        <v>40</v>
      </c>
      <c r="G102" s="59">
        <f>STDEVP(G99:G100)</f>
        <v>5.6118965148925781E-2</v>
      </c>
      <c r="H102" s="59">
        <f>STDEVP(H99:H100)</f>
        <v>0.10839366912841797</v>
      </c>
      <c r="I102" s="59"/>
      <c r="J102" s="59" t="s">
        <v>40</v>
      </c>
      <c r="K102" s="59">
        <f>STDEVP(K99:K100)</f>
        <v>7.9265383930805706</v>
      </c>
      <c r="L102" s="59">
        <f>STDEVP(L99:L100)</f>
        <v>8.1755484106126168</v>
      </c>
      <c r="M102" s="44"/>
      <c r="N102" s="45"/>
      <c r="O102" s="45"/>
      <c r="P102" s="45"/>
      <c r="Q102" s="45"/>
      <c r="R102" s="45"/>
      <c r="S102" s="45"/>
      <c r="T102" s="45"/>
      <c r="U102" s="45"/>
      <c r="X102" s="59"/>
      <c r="Y102" s="59" t="s">
        <v>40</v>
      </c>
      <c r="Z102" s="59">
        <f>STDEVP(Z99:Z100)</f>
        <v>4.1288471221923828</v>
      </c>
      <c r="AA102" s="59">
        <f>STDEVP(AA99:AA100)</f>
        <v>1.7864923477172852</v>
      </c>
      <c r="AB102" s="60"/>
      <c r="AC102" s="59" t="s">
        <v>40</v>
      </c>
      <c r="AD102" s="59">
        <f>STDEVP(AD99:AD100)</f>
        <v>5.6118965148925781E-2</v>
      </c>
      <c r="AE102" s="59">
        <f>STDEVP(AE99:AE100)</f>
        <v>0.10839366912841797</v>
      </c>
      <c r="AF102" s="59"/>
      <c r="AG102" s="59" t="s">
        <v>40</v>
      </c>
      <c r="AH102" s="59">
        <f>STDEVP(AH99:AH100)</f>
        <v>5.0529913494234977</v>
      </c>
      <c r="AI102" s="59">
        <f>STDEVP(AI99:AI100)</f>
        <v>3.6997166646254334</v>
      </c>
      <c r="AJ102" s="44"/>
      <c r="AK102" s="45"/>
      <c r="AL102" s="45"/>
      <c r="AM102" s="45"/>
      <c r="AN102" s="45"/>
      <c r="AO102" s="45"/>
      <c r="AP102" s="45"/>
      <c r="AQ102" s="45"/>
      <c r="AR102" s="45"/>
      <c r="AU102" s="59"/>
      <c r="AV102" s="59" t="s">
        <v>40</v>
      </c>
      <c r="AW102" s="59">
        <f>STDEVP(AW99:AW100)</f>
        <v>3.1290531158447266</v>
      </c>
      <c r="AX102" s="59">
        <f>STDEVP(AX99:AX100)</f>
        <v>1.7117109298706055</v>
      </c>
      <c r="AY102" s="60"/>
      <c r="AZ102" s="59" t="s">
        <v>40</v>
      </c>
      <c r="BA102" s="59">
        <f>STDEVP(BA99:BA100)</f>
        <v>5.6118965148925781E-2</v>
      </c>
      <c r="BB102" s="59">
        <f>STDEVP(BB99:BB100)</f>
        <v>0.10839366912841797</v>
      </c>
      <c r="BC102" s="59"/>
      <c r="BD102" s="59" t="s">
        <v>40</v>
      </c>
      <c r="BE102" s="59">
        <f>STDEVP(BE99:BE100)</f>
        <v>7.0417699836828032</v>
      </c>
      <c r="BF102" s="59">
        <f>STDEVP(BF99:BF100)</f>
        <v>9.173141142714174</v>
      </c>
      <c r="BG102" s="44"/>
      <c r="BH102" s="45"/>
      <c r="BI102" s="45"/>
      <c r="BJ102" s="45"/>
      <c r="BK102" s="45"/>
      <c r="BL102" s="45"/>
      <c r="BM102" s="45"/>
      <c r="BN102" s="45"/>
      <c r="BO102" s="45"/>
      <c r="BR102" s="59"/>
      <c r="BS102" s="59" t="s">
        <v>40</v>
      </c>
      <c r="BT102" s="59">
        <f>STDEVP(BT99:BT100)</f>
        <v>1.0498752593994141</v>
      </c>
      <c r="BU102" s="59">
        <f>STDEVP(BU99:BU100)</f>
        <v>0.28824043273925781</v>
      </c>
      <c r="BV102" s="60"/>
      <c r="BW102" s="59" t="s">
        <v>40</v>
      </c>
      <c r="BX102" s="59">
        <f>STDEVP(BX99:BX100)</f>
        <v>5.6118965148925781E-2</v>
      </c>
      <c r="BY102" s="59">
        <f>STDEVP(BY99:BY100)</f>
        <v>0.10839366912841797</v>
      </c>
      <c r="BZ102" s="59"/>
      <c r="CA102" s="59" t="s">
        <v>40</v>
      </c>
      <c r="CB102" s="59">
        <f>STDEVP(CB99:CB100)</f>
        <v>4.5203983354694692</v>
      </c>
      <c r="CC102" s="59">
        <f>STDEVP(CC99:CC100)</f>
        <v>2.3151786628273667</v>
      </c>
      <c r="CD102" s="44"/>
      <c r="CE102" s="45"/>
      <c r="CF102" s="45"/>
      <c r="CG102" s="45"/>
      <c r="CH102" s="45"/>
      <c r="CI102" s="45"/>
      <c r="CJ102" s="45"/>
      <c r="CK102" s="45"/>
      <c r="CL102" s="45"/>
    </row>
    <row r="103" spans="1:90" x14ac:dyDescent="0.2">
      <c r="A103" s="59"/>
      <c r="B103" s="59" t="s">
        <v>41</v>
      </c>
      <c r="C103" s="59">
        <f>C102/SQRT(4)</f>
        <v>0.75831127166748047</v>
      </c>
      <c r="D103" s="59">
        <f t="shared" ref="D103" si="156">D102/SQRT(4)</f>
        <v>0.90989923477172852</v>
      </c>
      <c r="E103" s="60"/>
      <c r="F103" s="59" t="s">
        <v>41</v>
      </c>
      <c r="G103" s="59">
        <f>G102/SQRT(4)</f>
        <v>2.8059482574462891E-2</v>
      </c>
      <c r="H103" s="59">
        <f t="shared" ref="H103" si="157">H102/SQRT(4)</f>
        <v>5.4196834564208984E-2</v>
      </c>
      <c r="I103" s="59"/>
      <c r="J103" s="59" t="s">
        <v>41</v>
      </c>
      <c r="K103" s="59">
        <f>K102/SQRT(4)</f>
        <v>3.9632691965402853</v>
      </c>
      <c r="L103" s="59">
        <f t="shared" ref="L103" si="158">L102/SQRT(4)</f>
        <v>4.0877742053063084</v>
      </c>
      <c r="M103" s="44"/>
      <c r="N103" s="45"/>
      <c r="O103" s="45"/>
      <c r="P103" s="45"/>
      <c r="Q103" s="45"/>
      <c r="R103" s="45"/>
      <c r="S103" s="45"/>
      <c r="T103" s="45"/>
      <c r="U103" s="45"/>
      <c r="X103" s="59"/>
      <c r="Y103" s="59" t="s">
        <v>41</v>
      </c>
      <c r="Z103" s="59">
        <f>Z102/SQRT(4)</f>
        <v>2.0644235610961914</v>
      </c>
      <c r="AA103" s="59">
        <f t="shared" ref="AA103" si="159">AA102/SQRT(4)</f>
        <v>0.89324617385864258</v>
      </c>
      <c r="AB103" s="60"/>
      <c r="AC103" s="59" t="s">
        <v>41</v>
      </c>
      <c r="AD103" s="59">
        <f>AD102/SQRT(4)</f>
        <v>2.8059482574462891E-2</v>
      </c>
      <c r="AE103" s="59">
        <f t="shared" ref="AE103" si="160">AE102/SQRT(4)</f>
        <v>5.4196834564208984E-2</v>
      </c>
      <c r="AF103" s="59"/>
      <c r="AG103" s="59" t="s">
        <v>41</v>
      </c>
      <c r="AH103" s="59">
        <f>AH102/SQRT(4)</f>
        <v>2.5264956747117489</v>
      </c>
      <c r="AI103" s="59">
        <f t="shared" ref="AI103" si="161">AI102/SQRT(4)</f>
        <v>1.8498583323127167</v>
      </c>
      <c r="AJ103" s="44"/>
      <c r="AK103" s="45"/>
      <c r="AL103" s="45"/>
      <c r="AM103" s="45"/>
      <c r="AN103" s="45"/>
      <c r="AO103" s="45"/>
      <c r="AP103" s="45"/>
      <c r="AQ103" s="45"/>
      <c r="AR103" s="45"/>
      <c r="AU103" s="59"/>
      <c r="AV103" s="59" t="s">
        <v>41</v>
      </c>
      <c r="AW103" s="59">
        <f>AW102/SQRT(4)</f>
        <v>1.5645265579223633</v>
      </c>
      <c r="AX103" s="59">
        <f t="shared" ref="AX103" si="162">AX102/SQRT(4)</f>
        <v>0.85585546493530273</v>
      </c>
      <c r="AY103" s="60"/>
      <c r="AZ103" s="59" t="s">
        <v>41</v>
      </c>
      <c r="BA103" s="59">
        <f>BA102/SQRT(4)</f>
        <v>2.8059482574462891E-2</v>
      </c>
      <c r="BB103" s="59">
        <f t="shared" ref="BB103" si="163">BB102/SQRT(4)</f>
        <v>5.4196834564208984E-2</v>
      </c>
      <c r="BC103" s="59"/>
      <c r="BD103" s="59" t="s">
        <v>41</v>
      </c>
      <c r="BE103" s="59">
        <f>BE102/SQRT(4)</f>
        <v>3.5208849918414016</v>
      </c>
      <c r="BF103" s="59">
        <f t="shared" ref="BF103" si="164">BF102/SQRT(4)</f>
        <v>4.586570571357087</v>
      </c>
      <c r="BG103" s="44"/>
      <c r="BH103" s="45"/>
      <c r="BI103" s="45"/>
      <c r="BJ103" s="45"/>
      <c r="BK103" s="45"/>
      <c r="BL103" s="45"/>
      <c r="BM103" s="45"/>
      <c r="BN103" s="45"/>
      <c r="BO103" s="45"/>
      <c r="BR103" s="59"/>
      <c r="BS103" s="59" t="s">
        <v>41</v>
      </c>
      <c r="BT103" s="59">
        <f>BT102/SQRT(4)</f>
        <v>0.52493762969970703</v>
      </c>
      <c r="BU103" s="59">
        <f t="shared" ref="BU103" si="165">BU102/SQRT(4)</f>
        <v>0.14412021636962891</v>
      </c>
      <c r="BV103" s="60"/>
      <c r="BW103" s="59" t="s">
        <v>41</v>
      </c>
      <c r="BX103" s="59">
        <f>BX102/SQRT(4)</f>
        <v>2.8059482574462891E-2</v>
      </c>
      <c r="BY103" s="59">
        <f t="shared" ref="BY103" si="166">BY102/SQRT(4)</f>
        <v>5.4196834564208984E-2</v>
      </c>
      <c r="BZ103" s="59"/>
      <c r="CA103" s="59" t="s">
        <v>41</v>
      </c>
      <c r="CB103" s="59">
        <f>CB102/SQRT(4)</f>
        <v>2.2601991677347346</v>
      </c>
      <c r="CC103" s="59">
        <f t="shared" ref="CC103" si="167">CC102/SQRT(4)</f>
        <v>1.1575893314136834</v>
      </c>
      <c r="CD103" s="44"/>
      <c r="CE103" s="45"/>
      <c r="CF103" s="45"/>
      <c r="CG103" s="45"/>
      <c r="CH103" s="45"/>
      <c r="CI103" s="45"/>
      <c r="CJ103" s="45"/>
      <c r="CK103" s="45"/>
      <c r="CL103" s="45"/>
    </row>
    <row r="104" spans="1:90" x14ac:dyDescent="0.4">
      <c r="A104" s="9"/>
      <c r="B104" s="61"/>
      <c r="C104" s="61"/>
      <c r="D104" s="46"/>
      <c r="E104" s="61"/>
      <c r="F104" s="46"/>
      <c r="G104" s="9"/>
      <c r="H104" s="9"/>
      <c r="I104" s="9"/>
      <c r="J104" s="9"/>
      <c r="K104" s="9"/>
      <c r="L104" s="9"/>
      <c r="M104" s="9"/>
      <c r="N104" s="45"/>
      <c r="O104" s="45"/>
      <c r="P104" s="45"/>
      <c r="Q104" s="45"/>
      <c r="R104" s="45"/>
      <c r="S104" s="45"/>
      <c r="T104" s="45"/>
      <c r="U104" s="45"/>
      <c r="X104" s="9"/>
      <c r="Y104" s="9"/>
      <c r="Z104" s="9"/>
      <c r="AA104" s="9"/>
      <c r="AB104" s="46"/>
      <c r="AC104" s="46"/>
      <c r="AD104" s="9"/>
      <c r="AE104" s="9"/>
      <c r="AF104" s="9"/>
      <c r="AG104" s="9"/>
      <c r="AH104" s="9"/>
      <c r="AI104" s="9"/>
      <c r="AJ104" s="9"/>
      <c r="AK104" s="45"/>
      <c r="AL104" s="45"/>
      <c r="AM104" s="45"/>
      <c r="AN104" s="45"/>
      <c r="AO104" s="45"/>
      <c r="AP104" s="45"/>
      <c r="AQ104" s="45"/>
      <c r="AR104" s="45"/>
      <c r="AU104" s="9"/>
      <c r="AV104" s="9"/>
      <c r="AW104" s="61"/>
      <c r="AX104" s="61"/>
      <c r="AY104" s="46"/>
      <c r="AZ104" s="46"/>
      <c r="BA104" s="9"/>
      <c r="BB104" s="9"/>
      <c r="BC104" s="9"/>
      <c r="BD104" s="9"/>
      <c r="BE104" s="9"/>
      <c r="BF104" s="9"/>
      <c r="BG104" s="9"/>
      <c r="BH104" s="45"/>
      <c r="BI104" s="45"/>
      <c r="BJ104" s="45"/>
      <c r="BK104" s="45"/>
      <c r="BL104" s="45"/>
      <c r="BM104" s="45"/>
      <c r="BN104" s="45"/>
      <c r="BO104" s="45"/>
      <c r="BR104" s="9"/>
      <c r="BS104" s="9"/>
      <c r="BT104" s="61"/>
      <c r="BU104" s="61"/>
      <c r="BV104" s="46"/>
      <c r="BW104" s="46"/>
      <c r="BX104" s="9"/>
      <c r="BY104" s="9"/>
      <c r="BZ104" s="9"/>
      <c r="CA104" s="9"/>
      <c r="CB104" s="9"/>
      <c r="CC104" s="9"/>
      <c r="CD104" s="9"/>
      <c r="CE104" s="45"/>
      <c r="CF104" s="45"/>
      <c r="CG104" s="45"/>
      <c r="CH104" s="45"/>
      <c r="CI104" s="45"/>
      <c r="CJ104" s="45"/>
      <c r="CK104" s="45"/>
      <c r="CL104" s="45"/>
    </row>
    <row r="105" spans="1:90" x14ac:dyDescent="0.4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9"/>
      <c r="N105" s="45"/>
      <c r="O105" s="45"/>
      <c r="P105" s="45"/>
      <c r="Q105" s="45"/>
      <c r="R105" s="45"/>
      <c r="S105" s="45"/>
      <c r="T105" s="45"/>
      <c r="U105" s="45"/>
      <c r="X105" s="9"/>
      <c r="Y105" s="9"/>
      <c r="Z105" s="61"/>
      <c r="AA105" s="61"/>
      <c r="AB105" s="46"/>
      <c r="AC105" s="46"/>
      <c r="AD105" s="46"/>
      <c r="AE105" s="46"/>
      <c r="AF105" s="9"/>
      <c r="AG105" s="9"/>
      <c r="AH105" s="9"/>
      <c r="AI105" s="9"/>
      <c r="AJ105" s="9"/>
      <c r="AK105" s="45"/>
      <c r="AL105" s="45"/>
      <c r="AM105" s="45"/>
      <c r="AN105" s="45"/>
      <c r="AO105" s="45"/>
      <c r="AP105" s="45"/>
      <c r="AQ105" s="45"/>
      <c r="AR105" s="45"/>
      <c r="AU105" s="9"/>
      <c r="AV105" s="9"/>
      <c r="AW105" s="61"/>
      <c r="AX105" s="61"/>
      <c r="AY105" s="46"/>
      <c r="AZ105" s="46"/>
      <c r="BA105" s="46"/>
      <c r="BB105" s="46"/>
      <c r="BC105" s="9"/>
      <c r="BD105" s="9"/>
      <c r="BE105" s="9"/>
      <c r="BF105" s="9"/>
      <c r="BG105" s="9"/>
      <c r="BH105" s="45"/>
      <c r="BI105" s="45"/>
      <c r="BJ105" s="45"/>
      <c r="BK105" s="45"/>
      <c r="BL105" s="45"/>
      <c r="BM105" s="45"/>
      <c r="BN105" s="45"/>
      <c r="BO105" s="45"/>
      <c r="BR105" s="9"/>
      <c r="BS105" s="9"/>
      <c r="BT105" s="61"/>
      <c r="BU105" s="61"/>
      <c r="BV105" s="46"/>
      <c r="BW105" s="46"/>
      <c r="BX105" s="46"/>
      <c r="BY105" s="46"/>
      <c r="BZ105" s="9"/>
      <c r="CA105" s="9"/>
      <c r="CB105" s="9"/>
      <c r="CC105" s="9"/>
      <c r="CD105" s="9"/>
      <c r="CE105" s="45"/>
      <c r="CF105" s="45"/>
      <c r="CG105" s="45"/>
      <c r="CH105" s="45"/>
      <c r="CI105" s="45"/>
      <c r="CJ105" s="45"/>
      <c r="CK105" s="45"/>
      <c r="CL105" s="45"/>
    </row>
    <row r="106" spans="1:90" x14ac:dyDescent="0.2">
      <c r="A106" s="11" t="s">
        <v>66</v>
      </c>
      <c r="B106" s="46"/>
      <c r="C106" s="59" t="s">
        <v>257</v>
      </c>
      <c r="D106" s="59" t="s">
        <v>90</v>
      </c>
      <c r="E106" s="59"/>
      <c r="F106" s="60" t="s">
        <v>295</v>
      </c>
      <c r="G106" s="59" t="s">
        <v>257</v>
      </c>
      <c r="H106" s="59" t="s">
        <v>90</v>
      </c>
      <c r="I106" s="59"/>
      <c r="J106" s="59" t="s">
        <v>296</v>
      </c>
      <c r="K106" s="59" t="s">
        <v>257</v>
      </c>
      <c r="L106" s="59" t="s">
        <v>90</v>
      </c>
      <c r="M106" s="9"/>
      <c r="N106" s="45"/>
      <c r="O106" s="45"/>
      <c r="P106" s="45"/>
      <c r="Q106" s="45"/>
      <c r="R106" s="45"/>
      <c r="S106" s="45"/>
      <c r="T106" s="45"/>
      <c r="U106" s="45"/>
      <c r="X106" s="11" t="s">
        <v>66</v>
      </c>
      <c r="Y106" s="46"/>
      <c r="Z106" s="59" t="s">
        <v>257</v>
      </c>
      <c r="AA106" s="59" t="s">
        <v>90</v>
      </c>
      <c r="AB106" s="59"/>
      <c r="AC106" s="60" t="s">
        <v>295</v>
      </c>
      <c r="AD106" s="59" t="s">
        <v>257</v>
      </c>
      <c r="AE106" s="59" t="s">
        <v>90</v>
      </c>
      <c r="AF106" s="59"/>
      <c r="AG106" s="59" t="s">
        <v>296</v>
      </c>
      <c r="AH106" s="59" t="s">
        <v>257</v>
      </c>
      <c r="AI106" s="59" t="s">
        <v>90</v>
      </c>
      <c r="AJ106" s="9"/>
      <c r="AK106" s="45"/>
      <c r="AL106" s="45"/>
      <c r="AM106" s="45"/>
      <c r="AN106" s="45"/>
      <c r="AO106" s="45"/>
      <c r="AP106" s="45"/>
      <c r="AQ106" s="45"/>
      <c r="AR106" s="45"/>
      <c r="AU106" s="11" t="s">
        <v>66</v>
      </c>
      <c r="AV106" s="46"/>
      <c r="AW106" s="59" t="s">
        <v>257</v>
      </c>
      <c r="AX106" s="59" t="s">
        <v>90</v>
      </c>
      <c r="AY106" s="59"/>
      <c r="AZ106" s="60" t="s">
        <v>295</v>
      </c>
      <c r="BA106" s="59" t="s">
        <v>257</v>
      </c>
      <c r="BB106" s="59" t="s">
        <v>90</v>
      </c>
      <c r="BC106" s="59"/>
      <c r="BD106" s="59" t="s">
        <v>296</v>
      </c>
      <c r="BE106" s="59" t="s">
        <v>257</v>
      </c>
      <c r="BF106" s="59" t="s">
        <v>90</v>
      </c>
      <c r="BG106" s="9"/>
      <c r="BH106" s="45"/>
      <c r="BI106" s="45"/>
      <c r="BJ106" s="45"/>
      <c r="BK106" s="45"/>
      <c r="BL106" s="45"/>
      <c r="BM106" s="45"/>
      <c r="BN106" s="45"/>
      <c r="BO106" s="45"/>
      <c r="BR106" s="11" t="s">
        <v>66</v>
      </c>
      <c r="BS106" s="46"/>
      <c r="BT106" s="59" t="s">
        <v>257</v>
      </c>
      <c r="BU106" s="59" t="s">
        <v>90</v>
      </c>
      <c r="BV106" s="59"/>
      <c r="BW106" s="60" t="s">
        <v>295</v>
      </c>
      <c r="BX106" s="59" t="s">
        <v>257</v>
      </c>
      <c r="BY106" s="59" t="s">
        <v>90</v>
      </c>
      <c r="BZ106" s="59"/>
      <c r="CA106" s="59" t="s">
        <v>296</v>
      </c>
      <c r="CB106" s="59" t="s">
        <v>257</v>
      </c>
      <c r="CC106" s="59" t="s">
        <v>90</v>
      </c>
      <c r="CD106" s="9"/>
      <c r="CE106" s="45"/>
      <c r="CF106" s="45"/>
      <c r="CG106" s="45"/>
      <c r="CH106" s="45"/>
      <c r="CI106" s="45"/>
      <c r="CJ106" s="45"/>
      <c r="CK106" s="45"/>
      <c r="CL106" s="45"/>
    </row>
    <row r="107" spans="1:90" x14ac:dyDescent="0.4">
      <c r="A107" s="59"/>
      <c r="B107" s="60" t="s">
        <v>297</v>
      </c>
      <c r="C107" s="61">
        <v>31.681171417236328</v>
      </c>
      <c r="D107" s="61">
        <v>31.28264045715332</v>
      </c>
      <c r="E107" s="60"/>
      <c r="F107" s="60" t="s">
        <v>297</v>
      </c>
      <c r="G107" s="61">
        <v>28.046127319335938</v>
      </c>
      <c r="H107" s="61">
        <v>28.142114639282227</v>
      </c>
      <c r="I107" s="60"/>
      <c r="J107" s="60" t="s">
        <v>297</v>
      </c>
      <c r="K107" s="59">
        <f>POWER(2,(G107-C107))*100</f>
        <v>8.0490141518106775</v>
      </c>
      <c r="L107" s="59">
        <f>POWER(2,(H107-D107))*100</f>
        <v>11.339855660357081</v>
      </c>
      <c r="M107" s="9"/>
      <c r="N107" s="45"/>
      <c r="O107" s="45"/>
      <c r="P107" s="45"/>
      <c r="Q107" s="45"/>
      <c r="R107" s="45"/>
      <c r="S107" s="45"/>
      <c r="T107" s="45"/>
      <c r="U107" s="45"/>
      <c r="X107" s="59"/>
      <c r="Y107" s="60" t="s">
        <v>297</v>
      </c>
      <c r="Z107" s="61">
        <v>32.843502044677734</v>
      </c>
      <c r="AA107" s="61">
        <v>33.748783111572266</v>
      </c>
      <c r="AB107" s="60"/>
      <c r="AC107" s="60" t="s">
        <v>297</v>
      </c>
      <c r="AD107" s="61">
        <v>28.046127319335938</v>
      </c>
      <c r="AE107" s="61">
        <v>28.142114639282227</v>
      </c>
      <c r="AF107" s="60"/>
      <c r="AG107" s="60" t="s">
        <v>297</v>
      </c>
      <c r="AH107" s="59">
        <f>POWER(2,(AD107-Z107))*100</f>
        <v>3.5962204574463983</v>
      </c>
      <c r="AI107" s="59">
        <f>POWER(2,(AE107-AA107))*100</f>
        <v>2.0522233000721619</v>
      </c>
      <c r="AJ107" s="9"/>
      <c r="AK107" s="45"/>
      <c r="AL107" s="45"/>
      <c r="AM107" s="45"/>
      <c r="AN107" s="45"/>
      <c r="AO107" s="45"/>
      <c r="AP107" s="45"/>
      <c r="AQ107" s="45"/>
      <c r="AR107" s="45"/>
      <c r="AU107" s="59"/>
      <c r="AV107" s="60" t="s">
        <v>297</v>
      </c>
      <c r="AW107" s="61">
        <v>31.732452392578125</v>
      </c>
      <c r="AX107" s="61">
        <v>31.767143249511719</v>
      </c>
      <c r="AY107" s="46"/>
      <c r="AZ107" s="60" t="s">
        <v>297</v>
      </c>
      <c r="BA107" s="61">
        <v>28.046127319335938</v>
      </c>
      <c r="BB107" s="61">
        <v>28.142114639282227</v>
      </c>
      <c r="BC107" s="60"/>
      <c r="BD107" s="60" t="s">
        <v>297</v>
      </c>
      <c r="BE107" s="59">
        <f>POWER(2,(BA107-AW107))*100</f>
        <v>7.7679349343689097</v>
      </c>
      <c r="BF107" s="59">
        <f>POWER(2,(BB107-AX107))*100</f>
        <v>8.105086482195258</v>
      </c>
      <c r="BG107" s="9"/>
      <c r="BH107" s="45"/>
      <c r="BI107" s="45"/>
      <c r="BJ107" s="45"/>
      <c r="BK107" s="45"/>
      <c r="BL107" s="45"/>
      <c r="BM107" s="45"/>
      <c r="BN107" s="45"/>
      <c r="BO107" s="45"/>
      <c r="BR107" s="59"/>
      <c r="BS107" s="60" t="s">
        <v>297</v>
      </c>
      <c r="BT107" s="61">
        <v>31.720708847045898</v>
      </c>
      <c r="BU107" s="61">
        <v>32.111431121826172</v>
      </c>
      <c r="BV107" s="60"/>
      <c r="BW107" s="60" t="s">
        <v>297</v>
      </c>
      <c r="BX107" s="61">
        <v>28.046127319335938</v>
      </c>
      <c r="BY107" s="61">
        <v>28.142114639282227</v>
      </c>
      <c r="BZ107" s="60"/>
      <c r="CA107" s="60" t="s">
        <v>297</v>
      </c>
      <c r="CB107" s="59">
        <f>POWER(2,(BX107-BT107))*100</f>
        <v>7.8314240174459524</v>
      </c>
      <c r="CC107" s="59">
        <f>POWER(2,(BY107-BU107))*100</f>
        <v>6.3843498350062848</v>
      </c>
      <c r="CD107" s="9"/>
      <c r="CE107" s="45"/>
      <c r="CF107" s="45"/>
      <c r="CG107" s="45"/>
      <c r="CH107" s="45"/>
      <c r="CI107" s="45"/>
      <c r="CJ107" s="45"/>
      <c r="CK107" s="45"/>
      <c r="CL107" s="45"/>
    </row>
    <row r="108" spans="1:90" x14ac:dyDescent="0.4">
      <c r="A108" s="59"/>
      <c r="B108" s="60" t="s">
        <v>298</v>
      </c>
      <c r="C108" s="61">
        <v>28.245227813720703</v>
      </c>
      <c r="D108" s="61">
        <v>27.721771240234375</v>
      </c>
      <c r="E108" s="60"/>
      <c r="F108" s="60" t="s">
        <v>298</v>
      </c>
      <c r="G108" s="61">
        <v>25.484373092651367</v>
      </c>
      <c r="H108" s="61">
        <v>25.602283477783203</v>
      </c>
      <c r="I108" s="60"/>
      <c r="J108" s="60" t="s">
        <v>298</v>
      </c>
      <c r="K108" s="59">
        <f>POWER(2,(G108-C108))*100</f>
        <v>14.753664906253174</v>
      </c>
      <c r="L108" s="59">
        <f>POWER(2,(H108-D108))*100</f>
        <v>23.012860669789344</v>
      </c>
      <c r="M108" s="9"/>
      <c r="N108" s="45"/>
      <c r="O108" s="45"/>
      <c r="P108" s="45"/>
      <c r="Q108" s="45"/>
      <c r="R108" s="45"/>
      <c r="S108" s="45"/>
      <c r="T108" s="45"/>
      <c r="U108" s="45"/>
      <c r="X108" s="59"/>
      <c r="Y108" s="60" t="s">
        <v>298</v>
      </c>
      <c r="Z108" s="61">
        <v>29.189830780029297</v>
      </c>
      <c r="AA108" s="61">
        <v>29.397594451904297</v>
      </c>
      <c r="AB108" s="60"/>
      <c r="AC108" s="60" t="s">
        <v>298</v>
      </c>
      <c r="AD108" s="61">
        <v>25.484373092651367</v>
      </c>
      <c r="AE108" s="61">
        <v>25.602283477783203</v>
      </c>
      <c r="AF108" s="60"/>
      <c r="AG108" s="60" t="s">
        <v>298</v>
      </c>
      <c r="AH108" s="59">
        <f>POWER(2,(AD108-Z108))*100</f>
        <v>7.6655988513189985</v>
      </c>
      <c r="AI108" s="59">
        <f>POWER(2,(AE108-AA108))*100</f>
        <v>7.2027369441890103</v>
      </c>
      <c r="AJ108" s="9"/>
      <c r="AK108" s="45"/>
      <c r="AL108" s="45"/>
      <c r="AM108" s="45"/>
      <c r="AN108" s="45"/>
      <c r="AO108" s="45"/>
      <c r="AP108" s="45"/>
      <c r="AQ108" s="45"/>
      <c r="AR108" s="45"/>
      <c r="AU108" s="59"/>
      <c r="AV108" s="60" t="s">
        <v>298</v>
      </c>
      <c r="AW108" s="61">
        <v>28.166774749755859</v>
      </c>
      <c r="AX108" s="61">
        <v>28.384366989135742</v>
      </c>
      <c r="AY108" s="60"/>
      <c r="AZ108" s="60" t="s">
        <v>298</v>
      </c>
      <c r="BA108" s="61">
        <v>25.484373092651367</v>
      </c>
      <c r="BB108" s="61">
        <v>25.602283477783203</v>
      </c>
      <c r="BC108" s="60"/>
      <c r="BD108" s="60" t="s">
        <v>298</v>
      </c>
      <c r="BE108" s="59">
        <f>POWER(2,(BA108-AW108))*100</f>
        <v>15.57817724342693</v>
      </c>
      <c r="BF108" s="59">
        <f>POWER(2,(BB108-AX108))*100</f>
        <v>14.538158944086113</v>
      </c>
      <c r="BG108" s="9"/>
      <c r="BH108" s="45"/>
      <c r="BI108" s="45"/>
      <c r="BJ108" s="45"/>
      <c r="BK108" s="45"/>
      <c r="BL108" s="45"/>
      <c r="BM108" s="45"/>
      <c r="BN108" s="45"/>
      <c r="BO108" s="45"/>
      <c r="BR108" s="59"/>
      <c r="BS108" s="60" t="s">
        <v>298</v>
      </c>
      <c r="BT108" s="61">
        <v>28.599115371704102</v>
      </c>
      <c r="BU108" s="61">
        <v>29.866495132446289</v>
      </c>
      <c r="BV108" s="60"/>
      <c r="BW108" s="60" t="s">
        <v>298</v>
      </c>
      <c r="BX108" s="61">
        <v>25.484373092651367</v>
      </c>
      <c r="BY108" s="61">
        <v>25.602283477783203</v>
      </c>
      <c r="BZ108" s="60"/>
      <c r="CA108" s="60" t="s">
        <v>298</v>
      </c>
      <c r="CB108" s="59">
        <f>POWER(2,(BX108-BT108))*100</f>
        <v>11.544340964235557</v>
      </c>
      <c r="CC108" s="59">
        <f>POWER(2,(BY108-BU108))*100</f>
        <v>5.2040850319588081</v>
      </c>
      <c r="CD108" s="9"/>
      <c r="CE108" s="45"/>
      <c r="CF108" s="45"/>
      <c r="CG108" s="45"/>
      <c r="CH108" s="45"/>
      <c r="CI108" s="45"/>
      <c r="CJ108" s="45"/>
      <c r="CK108" s="45"/>
      <c r="CL108" s="45"/>
    </row>
    <row r="109" spans="1:90" x14ac:dyDescent="0.2">
      <c r="A109" s="59"/>
      <c r="B109" s="59" t="s">
        <v>230</v>
      </c>
      <c r="C109" s="59">
        <f>AVERAGE(C107:C108)</f>
        <v>29.963199615478516</v>
      </c>
      <c r="D109" s="59">
        <f>AVERAGE(D107:D108)</f>
        <v>29.502205848693848</v>
      </c>
      <c r="E109" s="60"/>
      <c r="F109" s="59" t="s">
        <v>230</v>
      </c>
      <c r="G109" s="59">
        <f>AVERAGE(G107:G108)</f>
        <v>26.765250205993652</v>
      </c>
      <c r="H109" s="59">
        <f>AVERAGE(H107:H108)</f>
        <v>26.872199058532715</v>
      </c>
      <c r="I109" s="59"/>
      <c r="J109" s="59" t="s">
        <v>230</v>
      </c>
      <c r="K109" s="59">
        <f>AVERAGE(K107:K108)</f>
        <v>11.401339529031926</v>
      </c>
      <c r="L109" s="59">
        <f>AVERAGE(L107:L108)</f>
        <v>17.176358165073211</v>
      </c>
      <c r="M109" s="9"/>
      <c r="N109" s="45"/>
      <c r="O109" s="45"/>
      <c r="P109" s="45"/>
      <c r="Q109" s="45"/>
      <c r="R109" s="45"/>
      <c r="S109" s="45"/>
      <c r="T109" s="45"/>
      <c r="U109" s="45"/>
      <c r="X109" s="59"/>
      <c r="Y109" s="59" t="s">
        <v>230</v>
      </c>
      <c r="Z109" s="59">
        <f>AVERAGE(Z107:Z108)</f>
        <v>31.016666412353516</v>
      </c>
      <c r="AA109" s="59">
        <f>AVERAGE(AA107:AA108)</f>
        <v>31.573188781738281</v>
      </c>
      <c r="AB109" s="60"/>
      <c r="AC109" s="59" t="s">
        <v>230</v>
      </c>
      <c r="AD109" s="59">
        <f>AVERAGE(AD107:AD108)</f>
        <v>26.765250205993652</v>
      </c>
      <c r="AE109" s="59">
        <f>AVERAGE(AE107:AE108)</f>
        <v>26.872199058532715</v>
      </c>
      <c r="AF109" s="59"/>
      <c r="AG109" s="59" t="s">
        <v>230</v>
      </c>
      <c r="AH109" s="59">
        <f>AVERAGE(AH107:AH108)</f>
        <v>5.6309096543826982</v>
      </c>
      <c r="AI109" s="59">
        <f>AVERAGE(AI107:AI108)</f>
        <v>4.6274801221305859</v>
      </c>
      <c r="AJ109" s="9"/>
      <c r="AK109" s="45"/>
      <c r="AL109" s="45"/>
      <c r="AM109" s="45"/>
      <c r="AN109" s="45"/>
      <c r="AO109" s="45"/>
      <c r="AP109" s="45"/>
      <c r="AQ109" s="45"/>
      <c r="AR109" s="45"/>
      <c r="AU109" s="59"/>
      <c r="AV109" s="59" t="s">
        <v>230</v>
      </c>
      <c r="AW109" s="59">
        <f>AVERAGE(AW107:AW108)</f>
        <v>29.949613571166992</v>
      </c>
      <c r="AX109" s="59">
        <f>AVERAGE(AX107:AX108)</f>
        <v>30.07575511932373</v>
      </c>
      <c r="AY109" s="60"/>
      <c r="AZ109" s="59" t="s">
        <v>230</v>
      </c>
      <c r="BA109" s="59">
        <f>AVERAGE(BA107:BA108)</f>
        <v>26.765250205993652</v>
      </c>
      <c r="BB109" s="59">
        <f>AVERAGE(BB107:BB108)</f>
        <v>26.872199058532715</v>
      </c>
      <c r="BC109" s="59"/>
      <c r="BD109" s="59" t="s">
        <v>230</v>
      </c>
      <c r="BE109" s="59">
        <f>AVERAGE(BE107:BE108)</f>
        <v>11.673056088897919</v>
      </c>
      <c r="BF109" s="59">
        <f>AVERAGE(BF107:BF108)</f>
        <v>11.321622713140686</v>
      </c>
      <c r="BG109" s="9"/>
      <c r="BH109" s="45"/>
      <c r="BI109" s="45"/>
      <c r="BJ109" s="45"/>
      <c r="BK109" s="45"/>
      <c r="BL109" s="45"/>
      <c r="BM109" s="45"/>
      <c r="BN109" s="45"/>
      <c r="BO109" s="45"/>
      <c r="BR109" s="59"/>
      <c r="BS109" s="59" t="s">
        <v>230</v>
      </c>
      <c r="BT109" s="59">
        <f>AVERAGE(BT107:BT108)</f>
        <v>30.159912109375</v>
      </c>
      <c r="BU109" s="59">
        <f>AVERAGE(BU107:BU108)</f>
        <v>30.98896312713623</v>
      </c>
      <c r="BV109" s="60"/>
      <c r="BW109" s="59" t="s">
        <v>230</v>
      </c>
      <c r="BX109" s="59">
        <f>AVERAGE(BX107:BX108)</f>
        <v>26.765250205993652</v>
      </c>
      <c r="BY109" s="59">
        <f>AVERAGE(BY107:BY108)</f>
        <v>26.872199058532715</v>
      </c>
      <c r="BZ109" s="59"/>
      <c r="CA109" s="59" t="s">
        <v>230</v>
      </c>
      <c r="CB109" s="59">
        <f>AVERAGE(CB107:CB108)</f>
        <v>9.6878824908407548</v>
      </c>
      <c r="CC109" s="59">
        <f>AVERAGE(CC107:CC108)</f>
        <v>5.7942174334825465</v>
      </c>
      <c r="CD109" s="9"/>
      <c r="CE109" s="45"/>
      <c r="CF109" s="45"/>
      <c r="CG109" s="45"/>
      <c r="CH109" s="45"/>
      <c r="CI109" s="45"/>
      <c r="CJ109" s="45"/>
      <c r="CK109" s="45"/>
      <c r="CL109" s="45"/>
    </row>
    <row r="110" spans="1:90" x14ac:dyDescent="0.2">
      <c r="A110" s="59"/>
      <c r="B110" s="59" t="s">
        <v>40</v>
      </c>
      <c r="C110" s="59">
        <f>STDEVP(C107:C108)</f>
        <v>1.7179718017578125</v>
      </c>
      <c r="D110" s="59">
        <f>STDEVP(D107:D108)</f>
        <v>1.7804346084594727</v>
      </c>
      <c r="E110" s="60"/>
      <c r="F110" s="59" t="s">
        <v>40</v>
      </c>
      <c r="G110" s="59">
        <f>STDEVP(G107:G108)</f>
        <v>1.2808771133422852</v>
      </c>
      <c r="H110" s="59">
        <f>STDEVP(H107:H108)</f>
        <v>1.2699155807495117</v>
      </c>
      <c r="I110" s="59"/>
      <c r="J110" s="59" t="s">
        <v>40</v>
      </c>
      <c r="K110" s="59">
        <f>STDEVP(K107:K108)</f>
        <v>3.3523253772212445</v>
      </c>
      <c r="L110" s="59">
        <f>STDEVP(L107:L108)</f>
        <v>5.8365025047161376</v>
      </c>
      <c r="M110" s="9"/>
      <c r="N110" s="45"/>
      <c r="O110" s="45"/>
      <c r="P110" s="45"/>
      <c r="Q110" s="45"/>
      <c r="R110" s="45"/>
      <c r="S110" s="45"/>
      <c r="T110" s="45"/>
      <c r="U110" s="45"/>
      <c r="X110" s="59"/>
      <c r="Y110" s="59" t="s">
        <v>40</v>
      </c>
      <c r="Z110" s="59">
        <f>STDEVP(Z107:Z108)</f>
        <v>1.8268356323242188</v>
      </c>
      <c r="AA110" s="59">
        <f>STDEVP(AA107:AA108)</f>
        <v>2.1755943298339844</v>
      </c>
      <c r="AB110" s="60"/>
      <c r="AC110" s="59" t="s">
        <v>40</v>
      </c>
      <c r="AD110" s="59">
        <f>STDEVP(AD107:AD108)</f>
        <v>1.2808771133422852</v>
      </c>
      <c r="AE110" s="59">
        <f>STDEVP(AE107:AE108)</f>
        <v>1.2699155807495117</v>
      </c>
      <c r="AF110" s="59"/>
      <c r="AG110" s="59" t="s">
        <v>40</v>
      </c>
      <c r="AH110" s="59">
        <f>STDEVP(AH107:AH108)</f>
        <v>2.0346891969363008</v>
      </c>
      <c r="AI110" s="59">
        <f>STDEVP(AI107:AI108)</f>
        <v>2.5752568220584253</v>
      </c>
      <c r="AJ110" s="9"/>
      <c r="AK110" s="45"/>
      <c r="AL110" s="45"/>
      <c r="AM110" s="45"/>
      <c r="AN110" s="45"/>
      <c r="AO110" s="45"/>
      <c r="AP110" s="45"/>
      <c r="AQ110" s="45"/>
      <c r="AR110" s="45"/>
      <c r="AU110" s="59"/>
      <c r="AV110" s="59" t="s">
        <v>40</v>
      </c>
      <c r="AW110" s="59">
        <f>STDEVP(AW107:AW108)</f>
        <v>1.7828388214111328</v>
      </c>
      <c r="AX110" s="59">
        <f>STDEVP(AX107:AX108)</f>
        <v>1.6913881301879883</v>
      </c>
      <c r="AY110" s="60"/>
      <c r="AZ110" s="59" t="s">
        <v>40</v>
      </c>
      <c r="BA110" s="59">
        <f>STDEVP(BA107:BA108)</f>
        <v>1.2808771133422852</v>
      </c>
      <c r="BB110" s="59">
        <f>STDEVP(BB107:BB108)</f>
        <v>1.2699155807495117</v>
      </c>
      <c r="BC110" s="59"/>
      <c r="BD110" s="59" t="s">
        <v>40</v>
      </c>
      <c r="BE110" s="59">
        <f>STDEVP(BE107:BE108)</f>
        <v>3.9051211545290161</v>
      </c>
      <c r="BF110" s="59">
        <f>STDEVP(BF107:BF108)</f>
        <v>3.2165362309454282</v>
      </c>
      <c r="BG110" s="9"/>
      <c r="BH110" s="45"/>
      <c r="BI110" s="45"/>
      <c r="BJ110" s="45"/>
      <c r="BK110" s="45"/>
      <c r="BL110" s="45"/>
      <c r="BM110" s="45"/>
      <c r="BN110" s="45"/>
      <c r="BO110" s="45"/>
      <c r="BR110" s="59"/>
      <c r="BS110" s="59" t="s">
        <v>40</v>
      </c>
      <c r="BT110" s="59">
        <f>STDEVP(BT107:BT108)</f>
        <v>1.5607967376708984</v>
      </c>
      <c r="BU110" s="59">
        <f>STDEVP(BU107:BU108)</f>
        <v>1.1224679946899414</v>
      </c>
      <c r="BV110" s="60"/>
      <c r="BW110" s="59" t="s">
        <v>40</v>
      </c>
      <c r="BX110" s="59">
        <f>STDEVP(BX107:BX108)</f>
        <v>1.2808771133422852</v>
      </c>
      <c r="BY110" s="59">
        <f>STDEVP(BY107:BY108)</f>
        <v>1.2699155807495117</v>
      </c>
      <c r="BZ110" s="59"/>
      <c r="CA110" s="59" t="s">
        <v>40</v>
      </c>
      <c r="CB110" s="59">
        <f>STDEVP(CB107:CB108)</f>
        <v>1.856458473394806</v>
      </c>
      <c r="CC110" s="59">
        <f>STDEVP(CC107:CC108)</f>
        <v>0.59013240152373725</v>
      </c>
      <c r="CD110" s="9"/>
      <c r="CE110" s="45"/>
      <c r="CF110" s="45"/>
      <c r="CG110" s="45"/>
      <c r="CH110" s="45"/>
      <c r="CI110" s="45"/>
      <c r="CJ110" s="45"/>
      <c r="CK110" s="45"/>
      <c r="CL110" s="45"/>
    </row>
    <row r="111" spans="1:90" x14ac:dyDescent="0.2">
      <c r="A111" s="59"/>
      <c r="B111" s="59" t="s">
        <v>41</v>
      </c>
      <c r="C111" s="59">
        <f>C110/SQRT(4)</f>
        <v>0.85898590087890625</v>
      </c>
      <c r="D111" s="59">
        <f t="shared" ref="D111" si="168">D110/SQRT(4)</f>
        <v>0.89021730422973633</v>
      </c>
      <c r="E111" s="60"/>
      <c r="F111" s="59" t="s">
        <v>41</v>
      </c>
      <c r="G111" s="59">
        <f>G110/SQRT(4)</f>
        <v>0.64043855667114258</v>
      </c>
      <c r="H111" s="59">
        <f t="shared" ref="H111" si="169">H110/SQRT(4)</f>
        <v>0.63495779037475586</v>
      </c>
      <c r="I111" s="59"/>
      <c r="J111" s="59" t="s">
        <v>41</v>
      </c>
      <c r="K111" s="59">
        <f>K110/SQRT(4)</f>
        <v>1.6761626886106222</v>
      </c>
      <c r="L111" s="59">
        <f t="shared" ref="L111" si="170">L110/SQRT(4)</f>
        <v>2.9182512523580688</v>
      </c>
      <c r="M111" s="9"/>
      <c r="N111" s="45"/>
      <c r="O111" s="45"/>
      <c r="P111" s="45"/>
      <c r="Q111" s="45"/>
      <c r="R111" s="45"/>
      <c r="S111" s="45"/>
      <c r="T111" s="45"/>
      <c r="U111" s="45"/>
      <c r="X111" s="59"/>
      <c r="Y111" s="59" t="s">
        <v>41</v>
      </c>
      <c r="Z111" s="59">
        <f>Z110/SQRT(4)</f>
        <v>0.91341781616210938</v>
      </c>
      <c r="AA111" s="59">
        <f t="shared" ref="AA111" si="171">AA110/SQRT(4)</f>
        <v>1.0877971649169922</v>
      </c>
      <c r="AB111" s="60"/>
      <c r="AC111" s="59" t="s">
        <v>41</v>
      </c>
      <c r="AD111" s="59">
        <f>AD110/SQRT(4)</f>
        <v>0.64043855667114258</v>
      </c>
      <c r="AE111" s="59">
        <f t="shared" ref="AE111" si="172">AE110/SQRT(4)</f>
        <v>0.63495779037475586</v>
      </c>
      <c r="AF111" s="59"/>
      <c r="AG111" s="59" t="s">
        <v>41</v>
      </c>
      <c r="AH111" s="59">
        <f>AH110/SQRT(4)</f>
        <v>1.0173445984681504</v>
      </c>
      <c r="AI111" s="59">
        <f t="shared" ref="AI111" si="173">AI110/SQRT(4)</f>
        <v>1.2876284110292127</v>
      </c>
      <c r="AJ111" s="9"/>
      <c r="AK111" s="45"/>
      <c r="AL111" s="45"/>
      <c r="AM111" s="45"/>
      <c r="AN111" s="45"/>
      <c r="AO111" s="45"/>
      <c r="AP111" s="45"/>
      <c r="AQ111" s="45"/>
      <c r="AR111" s="45"/>
      <c r="AU111" s="59"/>
      <c r="AV111" s="59" t="s">
        <v>41</v>
      </c>
      <c r="AW111" s="59">
        <f>AW110/SQRT(4)</f>
        <v>0.89141941070556641</v>
      </c>
      <c r="AX111" s="59">
        <f t="shared" ref="AX111" si="174">AX110/SQRT(4)</f>
        <v>0.84569406509399414</v>
      </c>
      <c r="AY111" s="60"/>
      <c r="AZ111" s="59" t="s">
        <v>41</v>
      </c>
      <c r="BA111" s="59">
        <f>BA110/SQRT(4)</f>
        <v>0.64043855667114258</v>
      </c>
      <c r="BB111" s="59">
        <f t="shared" ref="BB111" si="175">BB110/SQRT(4)</f>
        <v>0.63495779037475586</v>
      </c>
      <c r="BC111" s="59"/>
      <c r="BD111" s="59" t="s">
        <v>41</v>
      </c>
      <c r="BE111" s="59">
        <f>BE110/SQRT(4)</f>
        <v>1.952560577264508</v>
      </c>
      <c r="BF111" s="59">
        <f t="shared" ref="BF111" si="176">BF110/SQRT(4)</f>
        <v>1.6082681154727141</v>
      </c>
      <c r="BG111" s="9"/>
      <c r="BH111" s="45"/>
      <c r="BI111" s="45"/>
      <c r="BJ111" s="45"/>
      <c r="BK111" s="45"/>
      <c r="BL111" s="45"/>
      <c r="BM111" s="45"/>
      <c r="BN111" s="45"/>
      <c r="BO111" s="45"/>
      <c r="BR111" s="59"/>
      <c r="BS111" s="59" t="s">
        <v>41</v>
      </c>
      <c r="BT111" s="59">
        <f>BT110/SQRT(4)</f>
        <v>0.78039836883544922</v>
      </c>
      <c r="BU111" s="59">
        <f t="shared" ref="BU111" si="177">BU110/SQRT(4)</f>
        <v>0.5612339973449707</v>
      </c>
      <c r="BV111" s="60"/>
      <c r="BW111" s="59" t="s">
        <v>41</v>
      </c>
      <c r="BX111" s="59">
        <f>BX110/SQRT(4)</f>
        <v>0.64043855667114258</v>
      </c>
      <c r="BY111" s="59">
        <f t="shared" ref="BY111" si="178">BY110/SQRT(4)</f>
        <v>0.63495779037475586</v>
      </c>
      <c r="BZ111" s="59"/>
      <c r="CA111" s="59" t="s">
        <v>41</v>
      </c>
      <c r="CB111" s="59">
        <f>CB110/SQRT(4)</f>
        <v>0.92822923669740298</v>
      </c>
      <c r="CC111" s="59">
        <f t="shared" ref="CC111" si="179">CC110/SQRT(4)</f>
        <v>0.29506620076186862</v>
      </c>
      <c r="CD111" s="9"/>
      <c r="CE111" s="45"/>
      <c r="CF111" s="45"/>
      <c r="CG111" s="45"/>
      <c r="CH111" s="45"/>
      <c r="CI111" s="45"/>
      <c r="CJ111" s="45"/>
      <c r="CK111" s="45"/>
      <c r="CL111" s="45"/>
    </row>
    <row r="112" spans="1:90" x14ac:dyDescent="0.4">
      <c r="A112" s="44"/>
      <c r="B112" s="23"/>
      <c r="C112" s="23"/>
      <c r="D112" s="45"/>
      <c r="E112" s="23"/>
      <c r="F112" s="45"/>
      <c r="G112" s="44"/>
      <c r="H112" s="44"/>
      <c r="I112" s="44"/>
      <c r="J112" s="44"/>
      <c r="K112" s="44"/>
      <c r="L112" s="44"/>
      <c r="M112" s="9"/>
      <c r="N112" s="45"/>
      <c r="O112" s="45"/>
      <c r="P112" s="45"/>
      <c r="Q112" s="45"/>
      <c r="R112" s="45"/>
      <c r="S112" s="45"/>
      <c r="T112" s="45"/>
      <c r="U112" s="45"/>
      <c r="X112" s="44"/>
      <c r="Y112" s="44"/>
      <c r="Z112" s="44"/>
      <c r="AA112" s="44"/>
      <c r="AB112" s="45"/>
      <c r="AC112" s="45"/>
      <c r="AD112" s="44"/>
      <c r="AE112" s="44"/>
      <c r="AF112" s="44"/>
      <c r="AG112" s="44"/>
      <c r="AH112" s="44"/>
      <c r="AI112" s="44"/>
      <c r="AJ112" s="44"/>
      <c r="AK112" s="45"/>
      <c r="AL112" s="45"/>
      <c r="AM112" s="45"/>
      <c r="AN112" s="45"/>
      <c r="AO112" s="45"/>
      <c r="AP112" s="45"/>
      <c r="AQ112" s="45"/>
      <c r="AR112" s="45"/>
      <c r="AU112" s="44"/>
      <c r="AV112" s="44"/>
      <c r="AW112" s="23"/>
      <c r="AX112" s="23"/>
      <c r="AY112" s="45"/>
      <c r="AZ112" s="45"/>
      <c r="BA112" s="44"/>
      <c r="BB112" s="44"/>
      <c r="BC112" s="44"/>
      <c r="BD112" s="44"/>
      <c r="BE112" s="44"/>
      <c r="BF112" s="44"/>
      <c r="BG112" s="44"/>
      <c r="BH112" s="45"/>
      <c r="BI112" s="45"/>
      <c r="BJ112" s="45"/>
      <c r="BK112" s="45"/>
      <c r="BL112" s="45"/>
      <c r="BM112" s="45"/>
      <c r="BN112" s="45"/>
      <c r="BO112" s="45"/>
      <c r="BR112" s="44"/>
      <c r="BS112" s="44"/>
      <c r="BT112" s="23"/>
      <c r="BU112" s="23"/>
      <c r="BV112" s="45"/>
      <c r="BW112" s="45"/>
      <c r="BX112" s="44"/>
      <c r="BY112" s="44"/>
      <c r="BZ112" s="44"/>
      <c r="CA112" s="44"/>
      <c r="CB112" s="44"/>
      <c r="CC112" s="44"/>
      <c r="CD112" s="44"/>
      <c r="CE112" s="45"/>
      <c r="CF112" s="45"/>
      <c r="CG112" s="45"/>
      <c r="CH112" s="45"/>
      <c r="CI112" s="45"/>
      <c r="CJ112" s="45"/>
      <c r="CK112" s="45"/>
      <c r="CL112" s="45"/>
    </row>
    <row r="113" spans="1:90" x14ac:dyDescent="0.4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4"/>
      <c r="N113" s="45"/>
      <c r="O113" s="45"/>
      <c r="P113" s="45"/>
      <c r="Q113" s="45"/>
      <c r="R113" s="45"/>
      <c r="S113" s="45"/>
      <c r="T113" s="45"/>
      <c r="U113" s="45"/>
      <c r="X113" s="44"/>
      <c r="Y113" s="44"/>
      <c r="Z113" s="23"/>
      <c r="AA113" s="23"/>
      <c r="AB113" s="45"/>
      <c r="AC113" s="45"/>
      <c r="AD113" s="44"/>
      <c r="AE113" s="44"/>
      <c r="AF113" s="44"/>
      <c r="AG113" s="44"/>
      <c r="AH113" s="44"/>
      <c r="AI113" s="44"/>
      <c r="AJ113" s="44"/>
      <c r="AK113" s="45"/>
      <c r="AL113" s="45"/>
      <c r="AM113" s="45"/>
      <c r="AN113" s="45"/>
      <c r="AO113" s="45"/>
      <c r="AP113" s="45"/>
      <c r="AQ113" s="45"/>
      <c r="AR113" s="45"/>
      <c r="AU113" s="44"/>
      <c r="AV113" s="44"/>
      <c r="AW113" s="23"/>
      <c r="AX113" s="23"/>
      <c r="AY113" s="45"/>
      <c r="AZ113" s="45"/>
      <c r="BA113" s="44"/>
      <c r="BB113" s="44"/>
      <c r="BC113" s="44"/>
      <c r="BD113" s="44"/>
      <c r="BE113" s="44"/>
      <c r="BF113" s="44"/>
      <c r="BG113" s="44"/>
      <c r="BH113" s="45"/>
      <c r="BI113" s="45"/>
      <c r="BJ113" s="45"/>
      <c r="BK113" s="45"/>
      <c r="BL113" s="45"/>
      <c r="BM113" s="45"/>
      <c r="BN113" s="45"/>
      <c r="BO113" s="45"/>
      <c r="BR113" s="44"/>
      <c r="BS113" s="44"/>
      <c r="BT113" s="23"/>
      <c r="BU113" s="23"/>
      <c r="BV113" s="45"/>
      <c r="BW113" s="45"/>
      <c r="BX113" s="44"/>
      <c r="BY113" s="44"/>
      <c r="BZ113" s="44"/>
      <c r="CA113" s="44"/>
      <c r="CB113" s="44"/>
      <c r="CC113" s="44"/>
      <c r="CD113" s="44"/>
      <c r="CE113" s="45"/>
      <c r="CF113" s="45"/>
      <c r="CG113" s="45"/>
      <c r="CH113" s="45"/>
      <c r="CI113" s="45"/>
      <c r="CJ113" s="45"/>
      <c r="CK113" s="45"/>
      <c r="CL113" s="45"/>
    </row>
    <row r="114" spans="1:90" x14ac:dyDescent="0.2">
      <c r="A114" s="11" t="s">
        <v>67</v>
      </c>
      <c r="B114" s="46"/>
      <c r="C114" s="59" t="s">
        <v>257</v>
      </c>
      <c r="D114" s="59" t="s">
        <v>90</v>
      </c>
      <c r="E114" s="59"/>
      <c r="F114" s="60" t="s">
        <v>295</v>
      </c>
      <c r="G114" s="59" t="s">
        <v>257</v>
      </c>
      <c r="H114" s="59" t="s">
        <v>90</v>
      </c>
      <c r="I114" s="59"/>
      <c r="J114" s="59" t="s">
        <v>296</v>
      </c>
      <c r="K114" s="59" t="s">
        <v>257</v>
      </c>
      <c r="L114" s="59" t="s">
        <v>90</v>
      </c>
      <c r="M114" s="44"/>
      <c r="N114" s="45"/>
      <c r="O114" s="45"/>
      <c r="P114" s="45"/>
      <c r="Q114" s="45"/>
      <c r="R114" s="45"/>
      <c r="S114" s="45"/>
      <c r="T114" s="45"/>
      <c r="U114" s="45"/>
      <c r="X114" s="11" t="s">
        <v>67</v>
      </c>
      <c r="Y114" s="46"/>
      <c r="Z114" s="59" t="s">
        <v>257</v>
      </c>
      <c r="AA114" s="59" t="s">
        <v>90</v>
      </c>
      <c r="AB114" s="59"/>
      <c r="AC114" s="60" t="s">
        <v>295</v>
      </c>
      <c r="AD114" s="59" t="s">
        <v>257</v>
      </c>
      <c r="AE114" s="59" t="s">
        <v>90</v>
      </c>
      <c r="AF114" s="59"/>
      <c r="AG114" s="59" t="s">
        <v>296</v>
      </c>
      <c r="AH114" s="59" t="s">
        <v>257</v>
      </c>
      <c r="AI114" s="59" t="s">
        <v>90</v>
      </c>
      <c r="AJ114" s="44"/>
      <c r="AK114" s="45"/>
      <c r="AL114" s="45"/>
      <c r="AM114" s="45"/>
      <c r="AN114" s="45"/>
      <c r="AO114" s="45"/>
      <c r="AP114" s="45"/>
      <c r="AQ114" s="45"/>
      <c r="AR114" s="45"/>
      <c r="AU114" s="11" t="s">
        <v>67</v>
      </c>
      <c r="AV114" s="46"/>
      <c r="AW114" s="59" t="s">
        <v>257</v>
      </c>
      <c r="AX114" s="59" t="s">
        <v>90</v>
      </c>
      <c r="AY114" s="59"/>
      <c r="AZ114" s="60" t="s">
        <v>295</v>
      </c>
      <c r="BA114" s="59" t="s">
        <v>257</v>
      </c>
      <c r="BB114" s="59" t="s">
        <v>90</v>
      </c>
      <c r="BC114" s="59"/>
      <c r="BD114" s="59" t="s">
        <v>296</v>
      </c>
      <c r="BE114" s="59" t="s">
        <v>257</v>
      </c>
      <c r="BF114" s="59" t="s">
        <v>90</v>
      </c>
      <c r="BG114" s="44"/>
      <c r="BH114" s="45"/>
      <c r="BI114" s="45"/>
      <c r="BJ114" s="45"/>
      <c r="BK114" s="45"/>
      <c r="BL114" s="45"/>
      <c r="BM114" s="45"/>
      <c r="BN114" s="45"/>
      <c r="BO114" s="45"/>
      <c r="BR114" s="11" t="s">
        <v>67</v>
      </c>
      <c r="BS114" s="46"/>
      <c r="BT114" s="59" t="s">
        <v>257</v>
      </c>
      <c r="BU114" s="59" t="s">
        <v>90</v>
      </c>
      <c r="BV114" s="59"/>
      <c r="BW114" s="60" t="s">
        <v>295</v>
      </c>
      <c r="BX114" s="59" t="s">
        <v>257</v>
      </c>
      <c r="BY114" s="59" t="s">
        <v>90</v>
      </c>
      <c r="BZ114" s="59"/>
      <c r="CA114" s="59" t="s">
        <v>296</v>
      </c>
      <c r="CB114" s="59" t="s">
        <v>257</v>
      </c>
      <c r="CC114" s="59" t="s">
        <v>90</v>
      </c>
      <c r="CD114" s="44"/>
      <c r="CE114" s="45"/>
      <c r="CF114" s="45"/>
      <c r="CG114" s="45"/>
      <c r="CH114" s="45"/>
      <c r="CI114" s="45"/>
      <c r="CJ114" s="45"/>
      <c r="CK114" s="45"/>
      <c r="CL114" s="45"/>
    </row>
    <row r="115" spans="1:90" x14ac:dyDescent="0.4">
      <c r="A115" s="59"/>
      <c r="B115" s="60" t="s">
        <v>297</v>
      </c>
      <c r="C115" s="61">
        <v>28.659469604492188</v>
      </c>
      <c r="D115" s="61">
        <v>28.441322326660156</v>
      </c>
      <c r="E115" s="46"/>
      <c r="F115" s="60" t="s">
        <v>297</v>
      </c>
      <c r="G115" s="61">
        <v>25.51182746887207</v>
      </c>
      <c r="H115" s="61">
        <v>25.494983673095703</v>
      </c>
      <c r="I115" s="60"/>
      <c r="J115" s="60" t="s">
        <v>297</v>
      </c>
      <c r="K115" s="59">
        <f>POWER(2,(G115-C115))*100</f>
        <v>11.284057786996629</v>
      </c>
      <c r="L115" s="59">
        <f>POWER(2,(H115-D115))*100</f>
        <v>12.973695121124299</v>
      </c>
      <c r="M115" s="44"/>
      <c r="N115" s="45"/>
      <c r="O115" s="45"/>
      <c r="P115" s="45"/>
      <c r="Q115" s="45"/>
      <c r="R115" s="45"/>
      <c r="S115" s="45"/>
      <c r="T115" s="45"/>
      <c r="U115" s="45"/>
      <c r="X115" s="59"/>
      <c r="Y115" s="60" t="s">
        <v>297</v>
      </c>
      <c r="Z115" s="61">
        <v>29.197174072265625</v>
      </c>
      <c r="AA115" s="61">
        <v>29.559885025024414</v>
      </c>
      <c r="AB115" s="60"/>
      <c r="AC115" s="60" t="s">
        <v>297</v>
      </c>
      <c r="AD115" s="61">
        <v>25.51182746887207</v>
      </c>
      <c r="AE115" s="61">
        <v>25.494983673095703</v>
      </c>
      <c r="AF115" s="60"/>
      <c r="AG115" s="60" t="s">
        <v>297</v>
      </c>
      <c r="AH115" s="59">
        <f>POWER(2,(AD115-Z115))*100</f>
        <v>7.7732051182750714</v>
      </c>
      <c r="AI115" s="59">
        <f>POWER(2,(AE115-AA115))*100</f>
        <v>5.9750667819134593</v>
      </c>
      <c r="AJ115" s="44"/>
      <c r="AK115" s="45"/>
      <c r="AL115" s="45"/>
      <c r="AM115" s="45"/>
      <c r="AN115" s="45"/>
      <c r="AO115" s="45"/>
      <c r="AP115" s="45"/>
      <c r="AQ115" s="45"/>
      <c r="AR115" s="45"/>
      <c r="AU115" s="59"/>
      <c r="AV115" s="60" t="s">
        <v>297</v>
      </c>
      <c r="AW115" s="61">
        <v>28.28813362121582</v>
      </c>
      <c r="AX115" s="61">
        <v>28.243257522583008</v>
      </c>
      <c r="AY115" s="60"/>
      <c r="AZ115" s="60" t="s">
        <v>297</v>
      </c>
      <c r="BA115" s="61">
        <v>25.51182746887207</v>
      </c>
      <c r="BB115" s="61">
        <v>25.494983673095703</v>
      </c>
      <c r="BC115" s="60"/>
      <c r="BD115" s="60" t="s">
        <v>297</v>
      </c>
      <c r="BE115" s="59">
        <f>POWER(2,(BA115-AW115))*100</f>
        <v>14.596494601803309</v>
      </c>
      <c r="BF115" s="59">
        <f>POWER(2,(BB115-AX115))*100</f>
        <v>14.882885309399461</v>
      </c>
      <c r="BG115" s="44"/>
      <c r="BH115" s="45"/>
      <c r="BI115" s="45"/>
      <c r="BJ115" s="45"/>
      <c r="BK115" s="45"/>
      <c r="BL115" s="45"/>
      <c r="BM115" s="45"/>
      <c r="BN115" s="45"/>
      <c r="BO115" s="45"/>
      <c r="BR115" s="59"/>
      <c r="BS115" s="60" t="s">
        <v>297</v>
      </c>
      <c r="BT115" s="61">
        <v>28.634098052978516</v>
      </c>
      <c r="BU115" s="61">
        <v>29.473840713500977</v>
      </c>
      <c r="BV115" s="60"/>
      <c r="BW115" s="60" t="s">
        <v>297</v>
      </c>
      <c r="BX115" s="61">
        <v>25.51182746887207</v>
      </c>
      <c r="BY115" s="61">
        <v>25.494983673095703</v>
      </c>
      <c r="BZ115" s="60"/>
      <c r="CA115" s="60" t="s">
        <v>297</v>
      </c>
      <c r="CB115" s="59">
        <f>POWER(2,(BX115-BT115))*100</f>
        <v>11.484256916153541</v>
      </c>
      <c r="CC115" s="59">
        <f>POWER(2,(BY115-BU115))*100</f>
        <v>6.342269353402</v>
      </c>
      <c r="CD115" s="44"/>
      <c r="CE115" s="45"/>
      <c r="CF115" s="45"/>
      <c r="CG115" s="45"/>
      <c r="CH115" s="45"/>
      <c r="CI115" s="45"/>
      <c r="CJ115" s="45"/>
      <c r="CK115" s="45"/>
      <c r="CL115" s="45"/>
    </row>
    <row r="116" spans="1:90" x14ac:dyDescent="0.4">
      <c r="A116" s="59"/>
      <c r="B116" s="60" t="s">
        <v>298</v>
      </c>
      <c r="C116" s="61">
        <v>28.0640869140625</v>
      </c>
      <c r="D116" s="61">
        <v>27.935354232788086</v>
      </c>
      <c r="E116" s="60"/>
      <c r="F116" s="60" t="s">
        <v>298</v>
      </c>
      <c r="G116" s="61">
        <v>25.420219421386719</v>
      </c>
      <c r="H116" s="61">
        <v>25.472871780395508</v>
      </c>
      <c r="I116" s="60"/>
      <c r="J116" s="60" t="s">
        <v>298</v>
      </c>
      <c r="K116" s="59">
        <f>POWER(2,(G116-C116))*100</f>
        <v>15.999874647307053</v>
      </c>
      <c r="L116" s="59">
        <f>POWER(2,(H116-D116))*100</f>
        <v>18.143410137053301</v>
      </c>
      <c r="M116" s="44"/>
      <c r="N116" s="45"/>
      <c r="O116" s="45"/>
      <c r="P116" s="45"/>
      <c r="Q116" s="45"/>
      <c r="R116" s="45"/>
      <c r="S116" s="45"/>
      <c r="T116" s="45"/>
      <c r="U116" s="45"/>
      <c r="X116" s="59"/>
      <c r="Y116" s="60" t="s">
        <v>298</v>
      </c>
      <c r="Z116" s="61">
        <v>29.227958679199219</v>
      </c>
      <c r="AA116" s="61">
        <v>30.419687271118164</v>
      </c>
      <c r="AB116" s="60"/>
      <c r="AC116" s="60" t="s">
        <v>298</v>
      </c>
      <c r="AD116" s="61">
        <v>25.420219421386719</v>
      </c>
      <c r="AE116" s="61">
        <v>25.472871780395508</v>
      </c>
      <c r="AF116" s="60"/>
      <c r="AG116" s="60" t="s">
        <v>298</v>
      </c>
      <c r="AH116" s="59">
        <f>POWER(2,(AD116-Z116))*100</f>
        <v>7.1409545302626176</v>
      </c>
      <c r="AI116" s="59">
        <f>POWER(2,(AE116-AA116))*100</f>
        <v>3.2423519464040416</v>
      </c>
      <c r="AJ116" s="44"/>
      <c r="AK116" s="45"/>
      <c r="AL116" s="45"/>
      <c r="AM116" s="45"/>
      <c r="AN116" s="45"/>
      <c r="AO116" s="45"/>
      <c r="AP116" s="45"/>
      <c r="AQ116" s="45"/>
      <c r="AR116" s="45"/>
      <c r="AU116" s="59"/>
      <c r="AV116" s="60" t="s">
        <v>298</v>
      </c>
      <c r="AW116" s="61">
        <v>28.425827026367188</v>
      </c>
      <c r="AX116" s="61">
        <v>28.520166397094727</v>
      </c>
      <c r="AY116" s="60"/>
      <c r="AZ116" s="60" t="s">
        <v>298</v>
      </c>
      <c r="BA116" s="61">
        <v>25.420219421386719</v>
      </c>
      <c r="BB116" s="61">
        <v>25.472871780395508</v>
      </c>
      <c r="BC116" s="60"/>
      <c r="BD116" s="60" t="s">
        <v>298</v>
      </c>
      <c r="BE116" s="59">
        <f>POWER(2,(BA116-AW116))*100</f>
        <v>12.451508107738176</v>
      </c>
      <c r="BF116" s="59">
        <f>POWER(2,(BB116-AX116))*100</f>
        <v>12.096867249578862</v>
      </c>
      <c r="BG116" s="44"/>
      <c r="BH116" s="45"/>
      <c r="BI116" s="45"/>
      <c r="BJ116" s="45"/>
      <c r="BK116" s="45"/>
      <c r="BL116" s="45"/>
      <c r="BM116" s="45"/>
      <c r="BN116" s="45"/>
      <c r="BO116" s="45"/>
      <c r="BR116" s="59"/>
      <c r="BS116" s="60" t="s">
        <v>298</v>
      </c>
      <c r="BT116" s="61">
        <v>28.846231460571289</v>
      </c>
      <c r="BU116" s="61">
        <v>29.237922668457031</v>
      </c>
      <c r="BV116" s="60"/>
      <c r="BW116" s="60" t="s">
        <v>298</v>
      </c>
      <c r="BX116" s="61">
        <v>25.420219421386719</v>
      </c>
      <c r="BY116" s="61">
        <v>25.472871780395508</v>
      </c>
      <c r="BZ116" s="60"/>
      <c r="CA116" s="60" t="s">
        <v>298</v>
      </c>
      <c r="CB116" s="59">
        <f>POWER(2,(BX116-BT116))*100</f>
        <v>9.3039552036414115</v>
      </c>
      <c r="CC116" s="59">
        <f>POWER(2,(BY116-BU116))*100</f>
        <v>7.3554076563623987</v>
      </c>
      <c r="CD116" s="44"/>
      <c r="CE116" s="45"/>
      <c r="CF116" s="45"/>
      <c r="CG116" s="45"/>
      <c r="CH116" s="45"/>
      <c r="CI116" s="45"/>
      <c r="CJ116" s="45"/>
      <c r="CK116" s="45"/>
      <c r="CL116" s="45"/>
    </row>
    <row r="117" spans="1:90" x14ac:dyDescent="0.2">
      <c r="A117" s="59"/>
      <c r="B117" s="59" t="s">
        <v>230</v>
      </c>
      <c r="C117" s="59">
        <f>AVERAGE(C115:C116)</f>
        <v>28.361778259277344</v>
      </c>
      <c r="D117" s="59">
        <f>AVERAGE(D115:D116)</f>
        <v>28.188338279724121</v>
      </c>
      <c r="E117" s="60"/>
      <c r="F117" s="59" t="s">
        <v>230</v>
      </c>
      <c r="G117" s="59">
        <f>AVERAGE(G115:G116)</f>
        <v>25.466023445129395</v>
      </c>
      <c r="H117" s="59">
        <f>AVERAGE(H115:H116)</f>
        <v>25.483927726745605</v>
      </c>
      <c r="I117" s="59"/>
      <c r="J117" s="59" t="s">
        <v>230</v>
      </c>
      <c r="K117" s="59">
        <f>AVERAGE(K115:K116)</f>
        <v>13.64196621715184</v>
      </c>
      <c r="L117" s="59">
        <f>AVERAGE(L115:L116)</f>
        <v>15.558552629088801</v>
      </c>
      <c r="M117" s="44"/>
      <c r="N117" s="45"/>
      <c r="O117" s="45"/>
      <c r="P117" s="45"/>
      <c r="Q117" s="45"/>
      <c r="R117" s="45"/>
      <c r="S117" s="45"/>
      <c r="T117" s="45"/>
      <c r="U117" s="45"/>
      <c r="X117" s="59"/>
      <c r="Y117" s="59" t="s">
        <v>230</v>
      </c>
      <c r="Z117" s="59">
        <f>AVERAGE(Z115:Z116)</f>
        <v>29.212566375732422</v>
      </c>
      <c r="AA117" s="59">
        <f>AVERAGE(AA115:AA116)</f>
        <v>29.989786148071289</v>
      </c>
      <c r="AB117" s="60"/>
      <c r="AC117" s="59" t="s">
        <v>230</v>
      </c>
      <c r="AD117" s="59">
        <f>AVERAGE(AD115:AD116)</f>
        <v>25.466023445129395</v>
      </c>
      <c r="AE117" s="59">
        <f>AVERAGE(AE115:AE116)</f>
        <v>25.483927726745605</v>
      </c>
      <c r="AF117" s="59"/>
      <c r="AG117" s="59" t="s">
        <v>230</v>
      </c>
      <c r="AH117" s="59">
        <f>AVERAGE(AH115:AH116)</f>
        <v>7.4570798242688445</v>
      </c>
      <c r="AI117" s="59">
        <f>AVERAGE(AI115:AI116)</f>
        <v>4.6087093641587504</v>
      </c>
      <c r="AJ117" s="44"/>
      <c r="AK117" s="45"/>
      <c r="AL117" s="45"/>
      <c r="AM117" s="45"/>
      <c r="AN117" s="45"/>
      <c r="AO117" s="45"/>
      <c r="AP117" s="45"/>
      <c r="AQ117" s="45"/>
      <c r="AR117" s="45"/>
      <c r="AU117" s="59"/>
      <c r="AV117" s="59" t="s">
        <v>230</v>
      </c>
      <c r="AW117" s="59">
        <f>AVERAGE(AW115:AW116)</f>
        <v>28.356980323791504</v>
      </c>
      <c r="AX117" s="59">
        <f>AVERAGE(AX115:AX116)</f>
        <v>28.381711959838867</v>
      </c>
      <c r="AY117" s="60"/>
      <c r="AZ117" s="59" t="s">
        <v>230</v>
      </c>
      <c r="BA117" s="59">
        <f>AVERAGE(BA115:BA116)</f>
        <v>25.466023445129395</v>
      </c>
      <c r="BB117" s="59">
        <f>AVERAGE(BB115:BB116)</f>
        <v>25.483927726745605</v>
      </c>
      <c r="BC117" s="59"/>
      <c r="BD117" s="59" t="s">
        <v>230</v>
      </c>
      <c r="BE117" s="59">
        <f>AVERAGE(BE115:BE116)</f>
        <v>13.524001354770743</v>
      </c>
      <c r="BF117" s="59">
        <f>AVERAGE(BF115:BF116)</f>
        <v>13.489876279489161</v>
      </c>
      <c r="BG117" s="44"/>
      <c r="BH117" s="45"/>
      <c r="BI117" s="45"/>
      <c r="BJ117" s="45"/>
      <c r="BK117" s="45"/>
      <c r="BL117" s="45"/>
      <c r="BM117" s="45"/>
      <c r="BN117" s="45"/>
      <c r="BO117" s="45"/>
      <c r="BR117" s="59"/>
      <c r="BS117" s="59" t="s">
        <v>230</v>
      </c>
      <c r="BT117" s="59">
        <f>AVERAGE(BT115:BT116)</f>
        <v>28.740164756774902</v>
      </c>
      <c r="BU117" s="59">
        <f>AVERAGE(BU115:BU116)</f>
        <v>29.355881690979004</v>
      </c>
      <c r="BV117" s="60"/>
      <c r="BW117" s="59" t="s">
        <v>230</v>
      </c>
      <c r="BX117" s="59">
        <f>AVERAGE(BX115:BX116)</f>
        <v>25.466023445129395</v>
      </c>
      <c r="BY117" s="59">
        <f>AVERAGE(BY115:BY116)</f>
        <v>25.483927726745605</v>
      </c>
      <c r="BZ117" s="59"/>
      <c r="CA117" s="59" t="s">
        <v>230</v>
      </c>
      <c r="CB117" s="59">
        <f>AVERAGE(CB115:CB116)</f>
        <v>10.394106059897476</v>
      </c>
      <c r="CC117" s="59">
        <f>AVERAGE(CC115:CC116)</f>
        <v>6.8488385048821989</v>
      </c>
      <c r="CD117" s="44"/>
      <c r="CE117" s="45"/>
      <c r="CF117" s="45"/>
      <c r="CG117" s="45"/>
      <c r="CH117" s="45"/>
      <c r="CI117" s="45"/>
      <c r="CJ117" s="45"/>
      <c r="CK117" s="45"/>
      <c r="CL117" s="45"/>
    </row>
    <row r="118" spans="1:90" x14ac:dyDescent="0.2">
      <c r="A118" s="59"/>
      <c r="B118" s="59" t="s">
        <v>40</v>
      </c>
      <c r="C118" s="59">
        <f>STDEVP(C115:C116)</f>
        <v>0.29769134521484375</v>
      </c>
      <c r="D118" s="59">
        <f>STDEVP(D115:D116)</f>
        <v>0.25298404693603516</v>
      </c>
      <c r="E118" s="60"/>
      <c r="F118" s="59" t="s">
        <v>40</v>
      </c>
      <c r="G118" s="59">
        <f>STDEVP(G115:G116)</f>
        <v>4.5804023742675781E-2</v>
      </c>
      <c r="H118" s="59">
        <f>STDEVP(H115:H116)</f>
        <v>1.1055946350097656E-2</v>
      </c>
      <c r="I118" s="59"/>
      <c r="J118" s="59" t="s">
        <v>40</v>
      </c>
      <c r="K118" s="59">
        <f>STDEVP(K115:K116)</f>
        <v>2.3579084301552209</v>
      </c>
      <c r="L118" s="59">
        <f>STDEVP(L115:L116)</f>
        <v>2.5848575079644882</v>
      </c>
      <c r="M118" s="44"/>
      <c r="N118" s="45"/>
      <c r="O118" s="45"/>
      <c r="P118" s="45"/>
      <c r="Q118" s="45"/>
      <c r="R118" s="45"/>
      <c r="S118" s="45"/>
      <c r="T118" s="45"/>
      <c r="U118" s="45"/>
      <c r="X118" s="59"/>
      <c r="Y118" s="59" t="s">
        <v>40</v>
      </c>
      <c r="Z118" s="59">
        <f>STDEVP(Z115:Z116)</f>
        <v>1.5392303466796875E-2</v>
      </c>
      <c r="AA118" s="59">
        <f>STDEVP(AA115:AA116)</f>
        <v>0.429901123046875</v>
      </c>
      <c r="AB118" s="60"/>
      <c r="AC118" s="59" t="s">
        <v>40</v>
      </c>
      <c r="AD118" s="59">
        <f>STDEVP(AD115:AD116)</f>
        <v>4.5804023742675781E-2</v>
      </c>
      <c r="AE118" s="59">
        <f>STDEVP(AE115:AE116)</f>
        <v>1.1055946350097656E-2</v>
      </c>
      <c r="AF118" s="59"/>
      <c r="AG118" s="59" t="s">
        <v>40</v>
      </c>
      <c r="AH118" s="59">
        <f>STDEVP(AH115:AH116)</f>
        <v>0.31612529400622691</v>
      </c>
      <c r="AI118" s="59">
        <f>STDEVP(AI115:AI116)</f>
        <v>1.3663574177547093</v>
      </c>
      <c r="AJ118" s="44"/>
      <c r="AK118" s="45"/>
      <c r="AL118" s="45"/>
      <c r="AM118" s="45"/>
      <c r="AN118" s="45"/>
      <c r="AO118" s="45"/>
      <c r="AP118" s="45"/>
      <c r="AQ118" s="45"/>
      <c r="AR118" s="45"/>
      <c r="AU118" s="59"/>
      <c r="AV118" s="59" t="s">
        <v>40</v>
      </c>
      <c r="AW118" s="59">
        <f>STDEVP(AW115:AW116)</f>
        <v>6.8846702575683594E-2</v>
      </c>
      <c r="AX118" s="59">
        <f>STDEVP(AX115:AX116)</f>
        <v>0.13845443725585938</v>
      </c>
      <c r="AY118" s="60"/>
      <c r="AZ118" s="59" t="s">
        <v>40</v>
      </c>
      <c r="BA118" s="59">
        <f>STDEVP(BA115:BA116)</f>
        <v>4.5804023742675781E-2</v>
      </c>
      <c r="BB118" s="59">
        <f>STDEVP(BB115:BB116)</f>
        <v>1.1055946350097656E-2</v>
      </c>
      <c r="BC118" s="59"/>
      <c r="BD118" s="59" t="s">
        <v>40</v>
      </c>
      <c r="BE118" s="59">
        <f>STDEVP(BE115:BE116)</f>
        <v>1.0724932470325665</v>
      </c>
      <c r="BF118" s="59">
        <f>STDEVP(BF115:BF116)</f>
        <v>1.3930090299102926</v>
      </c>
      <c r="BG118" s="44"/>
      <c r="BH118" s="45"/>
      <c r="BI118" s="45"/>
      <c r="BJ118" s="45"/>
      <c r="BK118" s="45"/>
      <c r="BL118" s="45"/>
      <c r="BM118" s="45"/>
      <c r="BN118" s="45"/>
      <c r="BO118" s="45"/>
      <c r="BR118" s="59"/>
      <c r="BS118" s="59" t="s">
        <v>40</v>
      </c>
      <c r="BT118" s="59">
        <f>STDEVP(BT115:BT116)</f>
        <v>0.10606670379638672</v>
      </c>
      <c r="BU118" s="59">
        <f>STDEVP(BU115:BU116)</f>
        <v>0.11795902252197266</v>
      </c>
      <c r="BV118" s="60"/>
      <c r="BW118" s="59" t="s">
        <v>40</v>
      </c>
      <c r="BX118" s="59">
        <f>STDEVP(BX115:BX116)</f>
        <v>4.5804023742675781E-2</v>
      </c>
      <c r="BY118" s="59">
        <f>STDEVP(BY115:BY116)</f>
        <v>1.1055946350097656E-2</v>
      </c>
      <c r="BZ118" s="59"/>
      <c r="CA118" s="59" t="s">
        <v>40</v>
      </c>
      <c r="CB118" s="59">
        <f>STDEVP(CB115:CB116)</f>
        <v>1.0901508562560609</v>
      </c>
      <c r="CC118" s="59">
        <f>STDEVP(CC115:CC116)</f>
        <v>0.50656915148019932</v>
      </c>
      <c r="CD118" s="44"/>
      <c r="CE118" s="45"/>
      <c r="CF118" s="45"/>
      <c r="CG118" s="45"/>
      <c r="CH118" s="45"/>
      <c r="CI118" s="45"/>
      <c r="CJ118" s="45"/>
      <c r="CK118" s="45"/>
      <c r="CL118" s="45"/>
    </row>
    <row r="119" spans="1:90" x14ac:dyDescent="0.2">
      <c r="A119" s="59"/>
      <c r="B119" s="59" t="s">
        <v>41</v>
      </c>
      <c r="C119" s="59">
        <f>C118/SQRT(4)</f>
        <v>0.14884567260742188</v>
      </c>
      <c r="D119" s="59">
        <f t="shared" ref="D119" si="180">D118/SQRT(4)</f>
        <v>0.12649202346801758</v>
      </c>
      <c r="E119" s="60"/>
      <c r="F119" s="59" t="s">
        <v>41</v>
      </c>
      <c r="G119" s="59">
        <f>G118/SQRT(4)</f>
        <v>2.2902011871337891E-2</v>
      </c>
      <c r="H119" s="59">
        <f t="shared" ref="H119" si="181">H118/SQRT(4)</f>
        <v>5.5279731750488281E-3</v>
      </c>
      <c r="I119" s="59"/>
      <c r="J119" s="59" t="s">
        <v>41</v>
      </c>
      <c r="K119" s="59">
        <f>K118/SQRT(4)</f>
        <v>1.1789542150776104</v>
      </c>
      <c r="L119" s="59">
        <f t="shared" ref="L119" si="182">L118/SQRT(4)</f>
        <v>1.2924287539822441</v>
      </c>
      <c r="M119" s="44"/>
      <c r="N119" s="45"/>
      <c r="O119" s="45"/>
      <c r="P119" s="45"/>
      <c r="Q119" s="45"/>
      <c r="R119" s="45"/>
      <c r="S119" s="45"/>
      <c r="T119" s="45"/>
      <c r="U119" s="45"/>
      <c r="X119" s="59"/>
      <c r="Y119" s="59" t="s">
        <v>41</v>
      </c>
      <c r="Z119" s="59">
        <f>Z118/SQRT(4)</f>
        <v>7.6961517333984375E-3</v>
      </c>
      <c r="AA119" s="59">
        <f t="shared" ref="AA119" si="183">AA118/SQRT(4)</f>
        <v>0.2149505615234375</v>
      </c>
      <c r="AB119" s="60"/>
      <c r="AC119" s="59" t="s">
        <v>41</v>
      </c>
      <c r="AD119" s="59">
        <f>AD118/SQRT(4)</f>
        <v>2.2902011871337891E-2</v>
      </c>
      <c r="AE119" s="59">
        <f t="shared" ref="AE119" si="184">AE118/SQRT(4)</f>
        <v>5.5279731750488281E-3</v>
      </c>
      <c r="AF119" s="59"/>
      <c r="AG119" s="59" t="s">
        <v>41</v>
      </c>
      <c r="AH119" s="59">
        <f>AH118/SQRT(4)</f>
        <v>0.15806264700311345</v>
      </c>
      <c r="AI119" s="59">
        <f t="shared" ref="AI119" si="185">AI118/SQRT(4)</f>
        <v>0.68317870887735466</v>
      </c>
      <c r="AJ119" s="44"/>
      <c r="AK119" s="45"/>
      <c r="AL119" s="45"/>
      <c r="AM119" s="45"/>
      <c r="AN119" s="45"/>
      <c r="AO119" s="45"/>
      <c r="AP119" s="45"/>
      <c r="AQ119" s="45"/>
      <c r="AR119" s="45"/>
      <c r="AU119" s="59"/>
      <c r="AV119" s="59" t="s">
        <v>41</v>
      </c>
      <c r="AW119" s="59">
        <f>AW118/SQRT(4)</f>
        <v>3.4423351287841797E-2</v>
      </c>
      <c r="AX119" s="59">
        <f t="shared" ref="AX119" si="186">AX118/SQRT(4)</f>
        <v>6.9227218627929688E-2</v>
      </c>
      <c r="AY119" s="60"/>
      <c r="AZ119" s="59" t="s">
        <v>41</v>
      </c>
      <c r="BA119" s="59">
        <f>BA118/SQRT(4)</f>
        <v>2.2902011871337891E-2</v>
      </c>
      <c r="BB119" s="59">
        <f t="shared" ref="BB119" si="187">BB118/SQRT(4)</f>
        <v>5.5279731750488281E-3</v>
      </c>
      <c r="BC119" s="59"/>
      <c r="BD119" s="59" t="s">
        <v>41</v>
      </c>
      <c r="BE119" s="59">
        <f>BE118/SQRT(4)</f>
        <v>0.53624662351628327</v>
      </c>
      <c r="BF119" s="59">
        <f t="shared" ref="BF119" si="188">BF118/SQRT(4)</f>
        <v>0.69650451495514631</v>
      </c>
      <c r="BG119" s="44"/>
      <c r="BH119" s="45"/>
      <c r="BI119" s="45"/>
      <c r="BJ119" s="45"/>
      <c r="BK119" s="45"/>
      <c r="BL119" s="45"/>
      <c r="BM119" s="45"/>
      <c r="BN119" s="45"/>
      <c r="BO119" s="45"/>
      <c r="BR119" s="59"/>
      <c r="BS119" s="59" t="s">
        <v>41</v>
      </c>
      <c r="BT119" s="59">
        <f>BT118/SQRT(4)</f>
        <v>5.3033351898193359E-2</v>
      </c>
      <c r="BU119" s="59">
        <f t="shared" ref="BU119" si="189">BU118/SQRT(4)</f>
        <v>5.8979511260986328E-2</v>
      </c>
      <c r="BV119" s="60"/>
      <c r="BW119" s="59" t="s">
        <v>41</v>
      </c>
      <c r="BX119" s="59">
        <f>BX118/SQRT(4)</f>
        <v>2.2902011871337891E-2</v>
      </c>
      <c r="BY119" s="59">
        <f t="shared" ref="BY119" si="190">BY118/SQRT(4)</f>
        <v>5.5279731750488281E-3</v>
      </c>
      <c r="BZ119" s="59"/>
      <c r="CA119" s="59" t="s">
        <v>41</v>
      </c>
      <c r="CB119" s="59">
        <f>CB118/SQRT(4)</f>
        <v>0.54507542812803045</v>
      </c>
      <c r="CC119" s="59">
        <f t="shared" ref="CC119" si="191">CC118/SQRT(4)</f>
        <v>0.25328457574009966</v>
      </c>
      <c r="CD119" s="44"/>
      <c r="CE119" s="45"/>
      <c r="CF119" s="45"/>
      <c r="CG119" s="45"/>
      <c r="CH119" s="45"/>
      <c r="CI119" s="45"/>
      <c r="CJ119" s="45"/>
      <c r="CK119" s="45"/>
      <c r="CL119" s="45"/>
    </row>
    <row r="120" spans="1:90" x14ac:dyDescent="0.2">
      <c r="A120" s="44"/>
      <c r="B120" s="62"/>
      <c r="C120" s="62"/>
      <c r="D120" s="62"/>
      <c r="E120" s="62"/>
      <c r="F120" s="62"/>
      <c r="G120" s="62"/>
      <c r="H120" s="62"/>
      <c r="I120" s="44"/>
      <c r="J120" s="44"/>
      <c r="K120" s="44"/>
      <c r="L120" s="44"/>
      <c r="M120" s="45"/>
      <c r="N120" s="45"/>
      <c r="O120" s="45"/>
      <c r="P120" s="45"/>
      <c r="Q120" s="45"/>
      <c r="R120" s="45"/>
      <c r="S120" s="45"/>
      <c r="T120" s="45"/>
      <c r="U120" s="45"/>
      <c r="X120" s="44"/>
      <c r="Y120" s="62"/>
      <c r="Z120" s="62"/>
      <c r="AA120" s="62"/>
      <c r="AB120" s="62"/>
      <c r="AC120" s="62"/>
      <c r="AD120" s="62"/>
      <c r="AE120" s="62"/>
      <c r="AF120" s="44"/>
      <c r="AG120" s="44"/>
      <c r="AH120" s="44"/>
      <c r="AI120" s="44"/>
      <c r="AJ120" s="44"/>
      <c r="AK120" s="45"/>
      <c r="AL120" s="45"/>
      <c r="AM120" s="45"/>
      <c r="AN120" s="45"/>
      <c r="AO120" s="45"/>
      <c r="AP120" s="45"/>
      <c r="AQ120" s="45"/>
      <c r="AR120" s="45"/>
      <c r="AU120" s="44"/>
      <c r="AV120" s="62"/>
      <c r="AW120" s="62"/>
      <c r="AX120" s="62"/>
      <c r="AY120" s="62"/>
      <c r="AZ120" s="62"/>
      <c r="BA120" s="62"/>
      <c r="BB120" s="62"/>
      <c r="BC120" s="44"/>
      <c r="BD120" s="44"/>
      <c r="BE120" s="44"/>
      <c r="BF120" s="44"/>
      <c r="BG120" s="44"/>
      <c r="BH120" s="45"/>
      <c r="BI120" s="45"/>
      <c r="BJ120" s="45"/>
      <c r="BK120" s="45"/>
      <c r="BL120" s="45"/>
      <c r="BM120" s="45"/>
      <c r="BN120" s="45"/>
      <c r="BO120" s="45"/>
      <c r="BR120" s="9"/>
      <c r="BS120" s="11"/>
      <c r="BT120" s="11"/>
      <c r="BU120" s="11"/>
      <c r="BV120" s="11"/>
      <c r="BW120" s="11"/>
      <c r="BX120" s="11"/>
      <c r="BY120" s="11"/>
      <c r="BZ120" s="9"/>
      <c r="CA120" s="9"/>
      <c r="CB120" s="9"/>
      <c r="CC120" s="9"/>
      <c r="CD120" s="44"/>
      <c r="CE120" s="45"/>
      <c r="CF120" s="45"/>
      <c r="CG120" s="45"/>
      <c r="CH120" s="45"/>
      <c r="CI120" s="45"/>
      <c r="CJ120" s="45"/>
      <c r="CK120" s="45"/>
      <c r="CL120" s="45"/>
    </row>
    <row r="121" spans="1:90" x14ac:dyDescent="0.4">
      <c r="M121" s="9"/>
      <c r="N121" s="45"/>
      <c r="O121" s="45"/>
      <c r="P121" s="45"/>
      <c r="Q121" s="45"/>
      <c r="R121" s="45"/>
      <c r="S121" s="45"/>
      <c r="T121" s="45"/>
      <c r="U121" s="45"/>
      <c r="AJ121" s="9"/>
      <c r="AK121" s="45"/>
      <c r="AL121" s="45"/>
      <c r="AM121" s="45"/>
      <c r="AN121" s="45"/>
      <c r="AO121" s="45"/>
      <c r="AP121" s="45"/>
      <c r="AQ121" s="45"/>
      <c r="AR121" s="45"/>
      <c r="BG121" s="9"/>
      <c r="BH121" s="45"/>
      <c r="BI121" s="45"/>
      <c r="BJ121" s="45"/>
      <c r="BK121" s="45"/>
      <c r="BL121" s="45"/>
      <c r="BM121" s="45"/>
      <c r="BN121" s="45"/>
      <c r="BO121" s="45"/>
      <c r="CD121" s="9"/>
      <c r="CE121" s="45"/>
      <c r="CF121" s="45"/>
      <c r="CG121" s="45"/>
      <c r="CH121" s="45"/>
      <c r="CI121" s="45"/>
      <c r="CJ121" s="45"/>
      <c r="CK121" s="45"/>
      <c r="CL121" s="45"/>
    </row>
    <row r="122" spans="1:90" x14ac:dyDescent="0.4">
      <c r="M122" s="9"/>
      <c r="N122" s="45"/>
      <c r="O122" s="45"/>
      <c r="P122" s="45"/>
      <c r="Q122" s="45"/>
      <c r="R122" s="45"/>
      <c r="S122" s="45"/>
      <c r="T122" s="45"/>
      <c r="U122" s="45"/>
      <c r="AJ122" s="9"/>
      <c r="AK122" s="45"/>
      <c r="AL122" s="45"/>
      <c r="AM122" s="45"/>
      <c r="AN122" s="45"/>
      <c r="AO122" s="45"/>
      <c r="AP122" s="45"/>
      <c r="AQ122" s="45"/>
      <c r="AR122" s="45"/>
      <c r="BG122" s="9"/>
      <c r="BH122" s="45"/>
      <c r="BI122" s="45"/>
      <c r="BJ122" s="45"/>
      <c r="BK122" s="45"/>
      <c r="BL122" s="45"/>
      <c r="BM122" s="45"/>
      <c r="BN122" s="45"/>
      <c r="BO122" s="45"/>
      <c r="CD122" s="9"/>
      <c r="CE122" s="45"/>
      <c r="CF122" s="45"/>
      <c r="CG122" s="45"/>
      <c r="CH122" s="45"/>
      <c r="CI122" s="45"/>
      <c r="CJ122" s="45"/>
      <c r="CK122" s="45"/>
      <c r="CL122" s="45"/>
    </row>
    <row r="123" spans="1:90" x14ac:dyDescent="0.4">
      <c r="M123" s="9"/>
      <c r="N123" s="45"/>
      <c r="O123" s="45"/>
      <c r="P123" s="45"/>
      <c r="Q123" s="45"/>
      <c r="R123" s="45"/>
      <c r="S123" s="45"/>
      <c r="T123" s="45"/>
      <c r="U123" s="45"/>
      <c r="AJ123" s="9"/>
      <c r="AK123" s="45"/>
      <c r="AL123" s="45"/>
      <c r="AM123" s="45"/>
      <c r="AN123" s="45"/>
      <c r="AO123" s="45"/>
      <c r="AP123" s="45"/>
      <c r="AQ123" s="45"/>
      <c r="AR123" s="45"/>
      <c r="BG123" s="9"/>
      <c r="BH123" s="45"/>
      <c r="BI123" s="45"/>
      <c r="BJ123" s="45"/>
      <c r="BK123" s="45"/>
      <c r="BL123" s="45"/>
      <c r="BM123" s="45"/>
      <c r="BN123" s="45"/>
      <c r="BO123" s="45"/>
      <c r="CD123" s="9"/>
      <c r="CE123" s="45"/>
      <c r="CF123" s="45"/>
      <c r="CG123" s="45"/>
      <c r="CH123" s="45"/>
      <c r="CI123" s="45"/>
      <c r="CJ123" s="45"/>
      <c r="CK123" s="45"/>
      <c r="CL123" s="45"/>
    </row>
    <row r="124" spans="1:90" x14ac:dyDescent="0.4">
      <c r="M124" s="9"/>
      <c r="N124" s="45"/>
      <c r="O124" s="45"/>
      <c r="P124" s="45"/>
      <c r="Q124" s="45"/>
      <c r="R124" s="45"/>
      <c r="S124" s="45"/>
      <c r="T124" s="45"/>
      <c r="U124" s="45"/>
      <c r="AJ124" s="9"/>
      <c r="AK124" s="45"/>
      <c r="AL124" s="45"/>
      <c r="AM124" s="45"/>
      <c r="AN124" s="45"/>
      <c r="AO124" s="45"/>
      <c r="AP124" s="45"/>
      <c r="AQ124" s="45"/>
      <c r="AR124" s="45"/>
      <c r="BG124" s="9"/>
      <c r="BH124" s="45"/>
      <c r="BI124" s="45"/>
      <c r="BJ124" s="45"/>
      <c r="BK124" s="45"/>
      <c r="BL124" s="45"/>
      <c r="BM124" s="45"/>
      <c r="BN124" s="45"/>
      <c r="BO124" s="45"/>
      <c r="CD124" s="9"/>
      <c r="CE124" s="45"/>
      <c r="CF124" s="45"/>
      <c r="CG124" s="45"/>
      <c r="CH124" s="45"/>
      <c r="CI124" s="45"/>
      <c r="CJ124" s="45"/>
      <c r="CK124" s="45"/>
      <c r="CL124" s="45"/>
    </row>
    <row r="125" spans="1:90" x14ac:dyDescent="0.4">
      <c r="M125" s="9"/>
      <c r="N125" s="45"/>
      <c r="O125" s="45"/>
      <c r="P125" s="45"/>
      <c r="Q125" s="45"/>
      <c r="R125" s="45"/>
      <c r="S125" s="45"/>
      <c r="T125" s="45"/>
      <c r="U125" s="45"/>
      <c r="AJ125" s="9"/>
      <c r="AK125" s="45"/>
      <c r="AL125" s="45"/>
      <c r="AM125" s="45"/>
      <c r="AN125" s="45"/>
      <c r="AO125" s="45"/>
      <c r="AP125" s="45"/>
      <c r="AQ125" s="45"/>
      <c r="AR125" s="45"/>
      <c r="BG125" s="9"/>
      <c r="BH125" s="45"/>
      <c r="BI125" s="45"/>
      <c r="BJ125" s="45"/>
      <c r="BK125" s="45"/>
      <c r="BL125" s="45"/>
      <c r="BM125" s="45"/>
      <c r="BN125" s="45"/>
      <c r="BO125" s="45"/>
      <c r="CD125" s="9"/>
      <c r="CE125" s="45"/>
      <c r="CF125" s="45"/>
      <c r="CG125" s="45"/>
      <c r="CH125" s="45"/>
      <c r="CI125" s="45"/>
      <c r="CJ125" s="45"/>
      <c r="CK125" s="45"/>
      <c r="CL125" s="45"/>
    </row>
    <row r="126" spans="1:90" x14ac:dyDescent="0.4">
      <c r="M126" s="9"/>
      <c r="N126" s="45"/>
      <c r="O126" s="45"/>
      <c r="P126" s="45"/>
      <c r="Q126" s="45"/>
      <c r="R126" s="45"/>
      <c r="S126" s="45"/>
      <c r="T126" s="45"/>
      <c r="U126" s="45"/>
      <c r="AJ126" s="9"/>
      <c r="AK126" s="45"/>
      <c r="AL126" s="45"/>
      <c r="AM126" s="45"/>
      <c r="AN126" s="45"/>
      <c r="AO126" s="45"/>
      <c r="AP126" s="45"/>
      <c r="AQ126" s="45"/>
      <c r="AR126" s="45"/>
      <c r="BG126" s="9"/>
      <c r="BH126" s="45"/>
      <c r="BI126" s="45"/>
      <c r="BJ126" s="45"/>
      <c r="BK126" s="45"/>
      <c r="BL126" s="45"/>
      <c r="BM126" s="45"/>
      <c r="BN126" s="45"/>
      <c r="BO126" s="45"/>
      <c r="CD126" s="9"/>
      <c r="CE126" s="45"/>
      <c r="CF126" s="45"/>
      <c r="CG126" s="45"/>
      <c r="CH126" s="45"/>
      <c r="CI126" s="45"/>
      <c r="CJ126" s="45"/>
      <c r="CK126" s="45"/>
      <c r="CL126" s="45"/>
    </row>
    <row r="127" spans="1:90" x14ac:dyDescent="0.4">
      <c r="M127" s="44"/>
      <c r="N127" s="45"/>
      <c r="O127" s="45"/>
      <c r="P127" s="45"/>
      <c r="Q127" s="45"/>
      <c r="R127" s="45"/>
      <c r="S127" s="45"/>
      <c r="T127" s="45"/>
      <c r="U127" s="45"/>
      <c r="AJ127" s="44"/>
      <c r="AK127" s="45"/>
      <c r="AL127" s="45"/>
      <c r="AM127" s="45"/>
      <c r="AN127" s="45"/>
      <c r="AO127" s="45"/>
      <c r="AP127" s="45"/>
      <c r="AQ127" s="45"/>
      <c r="AR127" s="45"/>
      <c r="BG127" s="44"/>
      <c r="BH127" s="45"/>
      <c r="BI127" s="45"/>
      <c r="BJ127" s="45"/>
      <c r="BK127" s="45"/>
      <c r="BL127" s="45"/>
      <c r="BM127" s="45"/>
      <c r="BN127" s="45"/>
      <c r="BO127" s="45"/>
      <c r="CD127" s="9"/>
      <c r="CE127" s="45"/>
      <c r="CF127" s="45"/>
      <c r="CG127" s="45"/>
      <c r="CH127" s="45"/>
      <c r="CI127" s="45"/>
      <c r="CJ127" s="45"/>
      <c r="CK127" s="45"/>
      <c r="CL127" s="45"/>
    </row>
  </sheetData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62DE-F61B-4908-A970-5CA1C5B7731C}">
  <dimension ref="A1:CL119"/>
  <sheetViews>
    <sheetView zoomScale="70" zoomScaleNormal="70" workbookViewId="0">
      <selection activeCell="B1" sqref="B1"/>
    </sheetView>
  </sheetViews>
  <sheetFormatPr defaultRowHeight="18.75" x14ac:dyDescent="0.4"/>
  <sheetData>
    <row r="1" spans="1:90" x14ac:dyDescent="0.2">
      <c r="A1" s="64" t="s">
        <v>90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9"/>
      <c r="N1" s="44"/>
      <c r="O1" s="44"/>
      <c r="P1" s="11" t="s">
        <v>257</v>
      </c>
      <c r="Q1" s="11" t="s">
        <v>90</v>
      </c>
      <c r="R1" s="45"/>
      <c r="S1" s="45"/>
      <c r="T1" s="11" t="s">
        <v>257</v>
      </c>
      <c r="U1" s="11" t="s">
        <v>90</v>
      </c>
      <c r="X1" s="64" t="s">
        <v>42</v>
      </c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9"/>
      <c r="AK1" s="44"/>
      <c r="AL1" s="44"/>
      <c r="AM1" s="11" t="s">
        <v>257</v>
      </c>
      <c r="AN1" s="11" t="s">
        <v>90</v>
      </c>
      <c r="AO1" s="45"/>
      <c r="AP1" s="45"/>
      <c r="AQ1" s="11" t="s">
        <v>257</v>
      </c>
      <c r="AR1" s="11" t="s">
        <v>90</v>
      </c>
      <c r="AU1" s="64" t="s">
        <v>125</v>
      </c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9"/>
      <c r="BH1" s="44"/>
      <c r="BI1" s="44"/>
      <c r="BJ1" s="11" t="s">
        <v>257</v>
      </c>
      <c r="BK1" s="11" t="s">
        <v>90</v>
      </c>
      <c r="BL1" s="45"/>
      <c r="BM1" s="45"/>
      <c r="BN1" s="11" t="s">
        <v>257</v>
      </c>
      <c r="BO1" s="11" t="s">
        <v>90</v>
      </c>
      <c r="BR1" s="64" t="s">
        <v>127</v>
      </c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9"/>
      <c r="CE1" s="44"/>
      <c r="CF1" s="44"/>
      <c r="CG1" s="11" t="s">
        <v>257</v>
      </c>
      <c r="CH1" s="11" t="s">
        <v>90</v>
      </c>
      <c r="CI1" s="45"/>
      <c r="CJ1" s="45"/>
      <c r="CK1" s="11" t="s">
        <v>257</v>
      </c>
      <c r="CL1" s="11" t="s">
        <v>90</v>
      </c>
    </row>
    <row r="2" spans="1:90" x14ac:dyDescent="0.2">
      <c r="A2" s="11" t="s">
        <v>72</v>
      </c>
      <c r="B2" s="46"/>
      <c r="C2" s="59" t="s">
        <v>257</v>
      </c>
      <c r="D2" s="59" t="s">
        <v>90</v>
      </c>
      <c r="E2" s="59"/>
      <c r="F2" s="60" t="s">
        <v>295</v>
      </c>
      <c r="G2" s="59" t="s">
        <v>257</v>
      </c>
      <c r="H2" s="59" t="s">
        <v>90</v>
      </c>
      <c r="I2" s="59"/>
      <c r="J2" s="59" t="s">
        <v>296</v>
      </c>
      <c r="K2" s="59" t="s">
        <v>257</v>
      </c>
      <c r="L2" s="59" t="s">
        <v>90</v>
      </c>
      <c r="M2" s="9"/>
      <c r="N2" s="44"/>
      <c r="O2" s="11" t="s">
        <v>72</v>
      </c>
      <c r="P2" s="59">
        <v>13.437269449960326</v>
      </c>
      <c r="Q2" s="59">
        <v>21.163009499102241</v>
      </c>
      <c r="R2" s="46"/>
      <c r="S2" s="11" t="s">
        <v>72</v>
      </c>
      <c r="T2" s="9">
        <f>P2/AVERAGE(P2:Q2)</f>
        <v>0.77671451549522164</v>
      </c>
      <c r="U2" s="9">
        <f>Q2/AVERAGE(P2:Q2)</f>
        <v>1.2232854845047783</v>
      </c>
      <c r="X2" s="11" t="s">
        <v>72</v>
      </c>
      <c r="Y2" s="46"/>
      <c r="Z2" s="59" t="s">
        <v>257</v>
      </c>
      <c r="AA2" s="59" t="s">
        <v>90</v>
      </c>
      <c r="AB2" s="59"/>
      <c r="AC2" s="60" t="s">
        <v>295</v>
      </c>
      <c r="AD2" s="59" t="s">
        <v>257</v>
      </c>
      <c r="AE2" s="59" t="s">
        <v>90</v>
      </c>
      <c r="AF2" s="59"/>
      <c r="AG2" s="59" t="s">
        <v>296</v>
      </c>
      <c r="AH2" s="59" t="s">
        <v>257</v>
      </c>
      <c r="AI2" s="59" t="s">
        <v>90</v>
      </c>
      <c r="AJ2" s="9"/>
      <c r="AK2" s="44"/>
      <c r="AL2" s="11" t="s">
        <v>72</v>
      </c>
      <c r="AM2" s="59">
        <v>5.7392766705687874</v>
      </c>
      <c r="AN2" s="59">
        <v>6.2424291536875165</v>
      </c>
      <c r="AO2" s="46"/>
      <c r="AP2" s="11" t="s">
        <v>72</v>
      </c>
      <c r="AQ2" s="9">
        <f>AM2/AVERAGE(AM2:AN2)</f>
        <v>0.95800660686393047</v>
      </c>
      <c r="AR2" s="9">
        <f>AN2/AVERAGE(AM2:AN2)</f>
        <v>1.0419933931360696</v>
      </c>
      <c r="AU2" s="11" t="s">
        <v>72</v>
      </c>
      <c r="AV2" s="46"/>
      <c r="AW2" s="59" t="s">
        <v>257</v>
      </c>
      <c r="AX2" s="59" t="s">
        <v>90</v>
      </c>
      <c r="AY2" s="59"/>
      <c r="AZ2" s="60" t="s">
        <v>295</v>
      </c>
      <c r="BA2" s="59" t="s">
        <v>257</v>
      </c>
      <c r="BB2" s="59" t="s">
        <v>90</v>
      </c>
      <c r="BC2" s="59"/>
      <c r="BD2" s="59" t="s">
        <v>296</v>
      </c>
      <c r="BE2" s="59" t="s">
        <v>257</v>
      </c>
      <c r="BF2" s="59" t="s">
        <v>90</v>
      </c>
      <c r="BG2" s="9"/>
      <c r="BH2" s="44"/>
      <c r="BI2" s="11" t="s">
        <v>72</v>
      </c>
      <c r="BJ2" s="59">
        <v>14.364523170192786</v>
      </c>
      <c r="BK2" s="59">
        <v>15.292101855040928</v>
      </c>
      <c r="BL2" s="46"/>
      <c r="BM2" s="11" t="s">
        <v>72</v>
      </c>
      <c r="BN2" s="9">
        <f>BJ2/AVERAGE(BJ2:BK2)</f>
        <v>0.9687227159510261</v>
      </c>
      <c r="BO2" s="9">
        <f>BK2/AVERAGE(BJ2:BK2)</f>
        <v>1.0312772840489739</v>
      </c>
      <c r="BR2" s="11" t="s">
        <v>72</v>
      </c>
      <c r="BS2" s="46"/>
      <c r="BT2" s="59" t="s">
        <v>257</v>
      </c>
      <c r="BU2" s="59" t="s">
        <v>90</v>
      </c>
      <c r="BV2" s="59"/>
      <c r="BW2" s="60" t="s">
        <v>295</v>
      </c>
      <c r="BX2" s="59" t="s">
        <v>257</v>
      </c>
      <c r="BY2" s="59" t="s">
        <v>90</v>
      </c>
      <c r="BZ2" s="59"/>
      <c r="CA2" s="59" t="s">
        <v>296</v>
      </c>
      <c r="CB2" s="59" t="s">
        <v>257</v>
      </c>
      <c r="CC2" s="59" t="s">
        <v>90</v>
      </c>
      <c r="CD2" s="9"/>
      <c r="CE2" s="44"/>
      <c r="CF2" s="11" t="s">
        <v>72</v>
      </c>
      <c r="CG2" s="59">
        <v>3.7126265928442375</v>
      </c>
      <c r="CH2" s="59">
        <v>5.4137603452113412</v>
      </c>
      <c r="CI2" s="46"/>
      <c r="CJ2" s="11" t="s">
        <v>72</v>
      </c>
      <c r="CK2" s="9">
        <f>CG2/AVERAGE(CG2:CH2)</f>
        <v>0.81360271442429788</v>
      </c>
      <c r="CL2" s="9">
        <f>CH2/AVERAGE(CG2:CH2)</f>
        <v>1.1863972855757021</v>
      </c>
    </row>
    <row r="3" spans="1:90" x14ac:dyDescent="0.4">
      <c r="A3" s="59"/>
      <c r="B3" s="60" t="s">
        <v>297</v>
      </c>
      <c r="C3" s="61">
        <v>27.65806770324707</v>
      </c>
      <c r="D3" s="61">
        <v>27.26219367980957</v>
      </c>
      <c r="E3" s="60"/>
      <c r="F3" s="60" t="s">
        <v>297</v>
      </c>
      <c r="G3" s="61">
        <v>25.059904098510742</v>
      </c>
      <c r="H3" s="61">
        <v>25.215377807617188</v>
      </c>
      <c r="I3" s="60"/>
      <c r="J3" s="60" t="s">
        <v>297</v>
      </c>
      <c r="K3" s="59">
        <f>POWER(2,(G3-C3))*100</f>
        <v>16.514857144032856</v>
      </c>
      <c r="L3" s="59">
        <f>POWER(2,(H3-D3))*100</f>
        <v>24.201764290046171</v>
      </c>
      <c r="M3" s="9"/>
      <c r="N3" s="44"/>
      <c r="O3" s="11" t="s">
        <v>74</v>
      </c>
      <c r="P3" s="59">
        <v>17.218035805000056</v>
      </c>
      <c r="Q3" s="59">
        <v>16.078577460501055</v>
      </c>
      <c r="R3" s="46"/>
      <c r="S3" s="11" t="s">
        <v>74</v>
      </c>
      <c r="T3" s="9">
        <f t="shared" ref="T3:T15" si="0">P3/AVERAGE(P3:Q3)</f>
        <v>1.0342214487525554</v>
      </c>
      <c r="U3" s="9">
        <f t="shared" ref="U3:U15" si="1">Q3/AVERAGE(P3:Q3)</f>
        <v>0.96577855124744472</v>
      </c>
      <c r="X3" s="59"/>
      <c r="Y3" s="60" t="s">
        <v>297</v>
      </c>
      <c r="Z3" s="61">
        <v>29.189437866210938</v>
      </c>
      <c r="AA3" s="61">
        <v>29.344766616821289</v>
      </c>
      <c r="AB3" s="60"/>
      <c r="AC3" s="60" t="s">
        <v>297</v>
      </c>
      <c r="AD3" s="61">
        <v>25.059904098510742</v>
      </c>
      <c r="AE3" s="61">
        <v>25.215377807617188</v>
      </c>
      <c r="AF3" s="60"/>
      <c r="AG3" s="60" t="s">
        <v>297</v>
      </c>
      <c r="AH3" s="59">
        <f>POWER(2,(AD3-Z3))*100</f>
        <v>5.7132926167119003</v>
      </c>
      <c r="AI3" s="59">
        <f>POWER(2,(AE3-AA3))*100</f>
        <v>5.7138667033280317</v>
      </c>
      <c r="AJ3" s="9"/>
      <c r="AK3" s="44"/>
      <c r="AL3" s="11" t="s">
        <v>74</v>
      </c>
      <c r="AM3" s="59">
        <v>8.9315165800365115</v>
      </c>
      <c r="AN3" s="59">
        <v>6.3746802607957092</v>
      </c>
      <c r="AO3" s="46"/>
      <c r="AP3" s="11" t="s">
        <v>74</v>
      </c>
      <c r="AQ3" s="9">
        <f t="shared" ref="AQ3:AQ15" si="2">AM3/AVERAGE(AM3:AN3)</f>
        <v>1.1670458276362909</v>
      </c>
      <c r="AR3" s="9">
        <f t="shared" ref="AR3:AR15" si="3">AN3/AVERAGE(AM3:AN3)</f>
        <v>0.83295417236370883</v>
      </c>
      <c r="AU3" s="59"/>
      <c r="AV3" s="60" t="s">
        <v>297</v>
      </c>
      <c r="AW3" s="61">
        <v>27.770708084106445</v>
      </c>
      <c r="AX3" s="61">
        <v>28.321434020996094</v>
      </c>
      <c r="AY3" s="60"/>
      <c r="AZ3" s="60" t="s">
        <v>297</v>
      </c>
      <c r="BA3" s="61">
        <v>25.059904098510742</v>
      </c>
      <c r="BB3" s="61">
        <v>25.215377807617188</v>
      </c>
      <c r="BC3" s="60"/>
      <c r="BD3" s="60" t="s">
        <v>297</v>
      </c>
      <c r="BE3" s="59">
        <f>POWER(2,(BA3-AW3))*100</f>
        <v>15.27448892635924</v>
      </c>
      <c r="BF3" s="59">
        <f>POWER(2,(BB3-AX3))*100</f>
        <v>11.614055887561257</v>
      </c>
      <c r="BG3" s="9"/>
      <c r="BH3" s="44"/>
      <c r="BI3" s="11" t="s">
        <v>74</v>
      </c>
      <c r="BJ3" s="59">
        <v>12.470215769466876</v>
      </c>
      <c r="BK3" s="59">
        <v>11.134993181087971</v>
      </c>
      <c r="BL3" s="46"/>
      <c r="BM3" s="11" t="s">
        <v>74</v>
      </c>
      <c r="BN3" s="9">
        <f t="shared" ref="BN3:BN15" si="4">BJ3/AVERAGE(BJ3:BK3)</f>
        <v>1.0565647434503018</v>
      </c>
      <c r="BO3" s="9">
        <f t="shared" ref="BO3:BO15" si="5">BK3/AVERAGE(BJ3:BK3)</f>
        <v>0.94343525654969806</v>
      </c>
      <c r="BR3" s="59"/>
      <c r="BS3" s="60" t="s">
        <v>297</v>
      </c>
      <c r="BT3" s="61">
        <v>27.846027374267578</v>
      </c>
      <c r="BU3" s="61">
        <v>29.187267303466797</v>
      </c>
      <c r="BV3" s="60"/>
      <c r="BW3" s="60" t="s">
        <v>297</v>
      </c>
      <c r="BX3" s="61">
        <v>25.059904098510742</v>
      </c>
      <c r="BY3" s="61">
        <v>25.215377807617188</v>
      </c>
      <c r="BZ3" s="60"/>
      <c r="CA3" s="60" t="s">
        <v>297</v>
      </c>
      <c r="CB3" s="59">
        <v>5.3670440159633976</v>
      </c>
      <c r="CC3" s="59">
        <v>7.8069241116033234</v>
      </c>
      <c r="CD3" s="9"/>
      <c r="CE3" s="44"/>
      <c r="CF3" s="11" t="s">
        <v>74</v>
      </c>
      <c r="CG3" s="59">
        <v>11.034498264206777</v>
      </c>
      <c r="CH3" s="59">
        <v>7.2872764677942161</v>
      </c>
      <c r="CI3" s="46"/>
      <c r="CJ3" s="11" t="s">
        <v>74</v>
      </c>
      <c r="CK3" s="9">
        <f t="shared" ref="CK3:CK15" si="6">CG3/AVERAGE(CG3:CH3)</f>
        <v>1.2045228615253971</v>
      </c>
      <c r="CL3" s="9">
        <f t="shared" ref="CL3:CL15" si="7">CH3/AVERAGE(CG3:CH3)</f>
        <v>0.79547713847460277</v>
      </c>
    </row>
    <row r="4" spans="1:90" x14ac:dyDescent="0.4">
      <c r="A4" s="59"/>
      <c r="B4" s="60" t="s">
        <v>298</v>
      </c>
      <c r="C4" s="61">
        <v>28.97064208984375</v>
      </c>
      <c r="D4" s="61">
        <v>28.401330947875977</v>
      </c>
      <c r="E4" s="60"/>
      <c r="F4" s="60" t="s">
        <v>298</v>
      </c>
      <c r="G4" s="61">
        <v>25.69969367980957</v>
      </c>
      <c r="H4" s="61">
        <v>25.937324523925781</v>
      </c>
      <c r="I4" s="60"/>
      <c r="J4" s="60" t="s">
        <v>298</v>
      </c>
      <c r="K4" s="59">
        <f>POWER(2,(G4-C4))*100</f>
        <v>10.359681755887793</v>
      </c>
      <c r="L4" s="59">
        <f>POWER(2,(H4-D4))*100</f>
        <v>18.124254708158311</v>
      </c>
      <c r="M4" s="9"/>
      <c r="N4" s="44"/>
      <c r="O4" s="11" t="s">
        <v>75</v>
      </c>
      <c r="P4" s="59">
        <v>21.444385884008401</v>
      </c>
      <c r="Q4" s="59">
        <v>39.81882718869474</v>
      </c>
      <c r="R4" s="46"/>
      <c r="S4" s="11" t="s">
        <v>75</v>
      </c>
      <c r="T4" s="9">
        <f t="shared" si="0"/>
        <v>0.70007382272162644</v>
      </c>
      <c r="U4" s="9">
        <f t="shared" si="1"/>
        <v>1.2999261772783737</v>
      </c>
      <c r="X4" s="59"/>
      <c r="Y4" s="60" t="s">
        <v>298</v>
      </c>
      <c r="Z4" s="61">
        <v>29.816164016723633</v>
      </c>
      <c r="AA4" s="61">
        <v>29.821813583374023</v>
      </c>
      <c r="AB4" s="60"/>
      <c r="AC4" s="60" t="s">
        <v>298</v>
      </c>
      <c r="AD4" s="61">
        <v>25.69969367980957</v>
      </c>
      <c r="AE4" s="61">
        <v>25.937324523925781</v>
      </c>
      <c r="AF4" s="60"/>
      <c r="AG4" s="60" t="s">
        <v>298</v>
      </c>
      <c r="AH4" s="59">
        <f>POWER(2,(AD4-Z4))*100</f>
        <v>5.7652607244256746</v>
      </c>
      <c r="AI4" s="59">
        <f>POWER(2,(AE4-AA4))*100</f>
        <v>6.7709916040470013</v>
      </c>
      <c r="AJ4" s="9"/>
      <c r="AK4" s="44"/>
      <c r="AL4" s="11" t="s">
        <v>75</v>
      </c>
      <c r="AM4" s="59">
        <v>17.113449242872019</v>
      </c>
      <c r="AN4" s="59">
        <v>21.524676070875451</v>
      </c>
      <c r="AO4" s="46"/>
      <c r="AP4" s="11" t="s">
        <v>75</v>
      </c>
      <c r="AQ4" s="9">
        <f t="shared" si="2"/>
        <v>0.88583227596619674</v>
      </c>
      <c r="AR4" s="9">
        <f t="shared" si="3"/>
        <v>1.1141677240338035</v>
      </c>
      <c r="AU4" s="59"/>
      <c r="AV4" s="60" t="s">
        <v>298</v>
      </c>
      <c r="AW4" s="61">
        <v>28.593526840209961</v>
      </c>
      <c r="AX4" s="61">
        <v>28.335521697998047</v>
      </c>
      <c r="AY4" s="60"/>
      <c r="AZ4" s="60" t="s">
        <v>298</v>
      </c>
      <c r="BA4" s="61">
        <v>25.69969367980957</v>
      </c>
      <c r="BB4" s="61">
        <v>25.937324523925781</v>
      </c>
      <c r="BC4" s="60"/>
      <c r="BD4" s="60" t="s">
        <v>298</v>
      </c>
      <c r="BE4" s="59">
        <f>POWER(2,(BA4-AW4))*100</f>
        <v>13.454557414026331</v>
      </c>
      <c r="BF4" s="59">
        <f>POWER(2,(BB4-AX4))*100</f>
        <v>18.970147822520598</v>
      </c>
      <c r="BG4" s="9"/>
      <c r="BH4" s="44"/>
      <c r="BI4" s="11" t="s">
        <v>75</v>
      </c>
      <c r="BJ4" s="59">
        <v>17.364202840842452</v>
      </c>
      <c r="BK4" s="59">
        <v>24.45012456151952</v>
      </c>
      <c r="BL4" s="46"/>
      <c r="BM4" s="11" t="s">
        <v>75</v>
      </c>
      <c r="BN4" s="9">
        <f t="shared" si="4"/>
        <v>0.8305384263988711</v>
      </c>
      <c r="BO4" s="9">
        <f t="shared" si="5"/>
        <v>1.1694615736011291</v>
      </c>
      <c r="BR4" s="59"/>
      <c r="BS4" s="60" t="s">
        <v>298</v>
      </c>
      <c r="BT4" s="61">
        <v>28.43379020690918</v>
      </c>
      <c r="BU4" s="61">
        <v>30.00666618347168</v>
      </c>
      <c r="BV4" s="60"/>
      <c r="BW4" s="60" t="s">
        <v>298</v>
      </c>
      <c r="BX4" s="61">
        <v>25.69969367980957</v>
      </c>
      <c r="BY4" s="61">
        <v>25.937324523925781</v>
      </c>
      <c r="BZ4" s="60"/>
      <c r="CA4" s="60" t="s">
        <v>298</v>
      </c>
      <c r="CB4" s="59">
        <v>2.0582091697250773</v>
      </c>
      <c r="CC4" s="59">
        <v>3.0205965788193594</v>
      </c>
      <c r="CD4" s="9"/>
      <c r="CE4" s="44"/>
      <c r="CF4" s="11" t="s">
        <v>75</v>
      </c>
      <c r="CG4" s="59">
        <v>17.820171307339471</v>
      </c>
      <c r="CH4" s="59">
        <v>16.283437545008404</v>
      </c>
      <c r="CI4" s="46"/>
      <c r="CJ4" s="11" t="s">
        <v>75</v>
      </c>
      <c r="CK4" s="9">
        <f t="shared" si="6"/>
        <v>1.0450607373836704</v>
      </c>
      <c r="CL4" s="9">
        <f t="shared" si="7"/>
        <v>0.95493926261632955</v>
      </c>
    </row>
    <row r="5" spans="1:90" x14ac:dyDescent="0.2">
      <c r="A5" s="59"/>
      <c r="B5" s="59" t="s">
        <v>230</v>
      </c>
      <c r="C5" s="59">
        <f>AVERAGE(C3:C4)</f>
        <v>28.31435489654541</v>
      </c>
      <c r="D5" s="59">
        <f>AVERAGE(D3:D4)</f>
        <v>27.831762313842773</v>
      </c>
      <c r="E5" s="60"/>
      <c r="F5" s="59" t="s">
        <v>230</v>
      </c>
      <c r="G5" s="59">
        <f>AVERAGE(G3:G4)</f>
        <v>25.379798889160156</v>
      </c>
      <c r="H5" s="59">
        <f>AVERAGE(H3:H4)</f>
        <v>25.576351165771484</v>
      </c>
      <c r="I5" s="59"/>
      <c r="J5" s="59" t="s">
        <v>230</v>
      </c>
      <c r="K5" s="59">
        <f>AVERAGE(K3:K4)</f>
        <v>13.437269449960326</v>
      </c>
      <c r="L5" s="59">
        <f>AVERAGE(L3:L4)</f>
        <v>21.163009499102241</v>
      </c>
      <c r="M5" s="9"/>
      <c r="N5" s="44"/>
      <c r="O5" s="11" t="s">
        <v>76</v>
      </c>
      <c r="P5" s="59">
        <v>15.572417965973127</v>
      </c>
      <c r="Q5" s="59">
        <v>11.993808117766141</v>
      </c>
      <c r="R5" s="46"/>
      <c r="S5" s="11" t="s">
        <v>76</v>
      </c>
      <c r="T5" s="9">
        <f t="shared" si="0"/>
        <v>1.1298186352145583</v>
      </c>
      <c r="U5" s="9">
        <f t="shared" si="1"/>
        <v>0.87018136478544195</v>
      </c>
      <c r="X5" s="59"/>
      <c r="Y5" s="59" t="s">
        <v>230</v>
      </c>
      <c r="Z5" s="59">
        <f>AVERAGE(Z3:Z4)</f>
        <v>29.502800941467285</v>
      </c>
      <c r="AA5" s="59">
        <f>AVERAGE(AA3:AA4)</f>
        <v>29.583290100097656</v>
      </c>
      <c r="AB5" s="60"/>
      <c r="AC5" s="59" t="s">
        <v>230</v>
      </c>
      <c r="AD5" s="59">
        <f>AVERAGE(AD3:AD4)</f>
        <v>25.379798889160156</v>
      </c>
      <c r="AE5" s="59">
        <f>AVERAGE(AE3:AE4)</f>
        <v>25.576351165771484</v>
      </c>
      <c r="AF5" s="59"/>
      <c r="AG5" s="59" t="s">
        <v>230</v>
      </c>
      <c r="AH5" s="59">
        <f>AVERAGE(AH3:AH4)</f>
        <v>5.7392766705687874</v>
      </c>
      <c r="AI5" s="59">
        <f>AVERAGE(AI3:AI4)</f>
        <v>6.2424291536875165</v>
      </c>
      <c r="AJ5" s="9"/>
      <c r="AK5" s="44"/>
      <c r="AL5" s="11" t="s">
        <v>76</v>
      </c>
      <c r="AM5" s="59">
        <v>8.8324627252057972</v>
      </c>
      <c r="AN5" s="59">
        <v>4.3008338966027058</v>
      </c>
      <c r="AO5" s="46"/>
      <c r="AP5" s="11" t="s">
        <v>76</v>
      </c>
      <c r="AQ5" s="9">
        <f t="shared" si="2"/>
        <v>1.3450488448633753</v>
      </c>
      <c r="AR5" s="9">
        <f t="shared" si="3"/>
        <v>0.65495115513662483</v>
      </c>
      <c r="AU5" s="59"/>
      <c r="AV5" s="59" t="s">
        <v>230</v>
      </c>
      <c r="AW5" s="59">
        <f>AVERAGE(AW3:AW4)</f>
        <v>28.182117462158203</v>
      </c>
      <c r="AX5" s="59">
        <f>AVERAGE(AX3:AX4)</f>
        <v>28.32847785949707</v>
      </c>
      <c r="AY5" s="60"/>
      <c r="AZ5" s="59" t="s">
        <v>230</v>
      </c>
      <c r="BA5" s="59">
        <f>AVERAGE(BA3:BA4)</f>
        <v>25.379798889160156</v>
      </c>
      <c r="BB5" s="59">
        <f>AVERAGE(BB3:BB4)</f>
        <v>25.576351165771484</v>
      </c>
      <c r="BC5" s="59"/>
      <c r="BD5" s="59" t="s">
        <v>230</v>
      </c>
      <c r="BE5" s="59">
        <f>AVERAGE(BE3:BE4)</f>
        <v>14.364523170192786</v>
      </c>
      <c r="BF5" s="59">
        <f>AVERAGE(BF3:BF4)</f>
        <v>15.292101855040928</v>
      </c>
      <c r="BG5" s="9"/>
      <c r="BH5" s="44"/>
      <c r="BI5" s="11" t="s">
        <v>76</v>
      </c>
      <c r="BJ5" s="59">
        <v>12.150152707109672</v>
      </c>
      <c r="BK5" s="59">
        <v>9.7881080750240059</v>
      </c>
      <c r="BL5" s="46"/>
      <c r="BM5" s="11" t="s">
        <v>76</v>
      </c>
      <c r="BN5" s="9">
        <f t="shared" si="4"/>
        <v>1.1076678163115508</v>
      </c>
      <c r="BO5" s="9">
        <f t="shared" si="5"/>
        <v>0.89233218368844924</v>
      </c>
      <c r="BR5" s="59"/>
      <c r="BS5" s="59" t="s">
        <v>230</v>
      </c>
      <c r="BT5" s="59">
        <f>AVERAGE(BT3:BT4)</f>
        <v>28.139908790588379</v>
      </c>
      <c r="BU5" s="59">
        <f>AVERAGE(BU3:BU4)</f>
        <v>29.596966743469238</v>
      </c>
      <c r="BV5" s="60"/>
      <c r="BW5" s="59" t="s">
        <v>230</v>
      </c>
      <c r="BX5" s="59">
        <f>AVERAGE(BX3:BX4)</f>
        <v>25.379798889160156</v>
      </c>
      <c r="BY5" s="59">
        <f>AVERAGE(BY3:BY4)</f>
        <v>25.576351165771484</v>
      </c>
      <c r="BZ5" s="59"/>
      <c r="CA5" s="59" t="s">
        <v>230</v>
      </c>
      <c r="CB5" s="59">
        <v>3.7126265928442375</v>
      </c>
      <c r="CC5" s="59">
        <v>5.4137603452113412</v>
      </c>
      <c r="CD5" s="9"/>
      <c r="CE5" s="44"/>
      <c r="CF5" s="11" t="s">
        <v>76</v>
      </c>
      <c r="CG5" s="59">
        <v>10.166411902380723</v>
      </c>
      <c r="CH5" s="59">
        <v>5.4507006224047778</v>
      </c>
      <c r="CI5" s="46"/>
      <c r="CJ5" s="11" t="s">
        <v>76</v>
      </c>
      <c r="CK5" s="9">
        <f t="shared" si="6"/>
        <v>1.3019579498125384</v>
      </c>
      <c r="CL5" s="9">
        <f t="shared" si="7"/>
        <v>0.69804205018746157</v>
      </c>
    </row>
    <row r="6" spans="1:90" x14ac:dyDescent="0.2">
      <c r="A6" s="59"/>
      <c r="B6" s="59" t="s">
        <v>40</v>
      </c>
      <c r="C6" s="59">
        <f>STDEVP(C3:C4)</f>
        <v>0.65628719329833984</v>
      </c>
      <c r="D6" s="59">
        <f>STDEVP(D3:D4)</f>
        <v>0.56956863403320313</v>
      </c>
      <c r="E6" s="60"/>
      <c r="F6" s="59" t="s">
        <v>40</v>
      </c>
      <c r="G6" s="59">
        <f>STDEVP(G3:G4)</f>
        <v>0.31989479064941406</v>
      </c>
      <c r="H6" s="59">
        <f>STDEVP(H3:H4)</f>
        <v>0.36097335815429688</v>
      </c>
      <c r="I6" s="59"/>
      <c r="J6" s="59" t="s">
        <v>40</v>
      </c>
      <c r="K6" s="59">
        <f>STDEVP(K3:K4)</f>
        <v>3.0775876940725233</v>
      </c>
      <c r="L6" s="59">
        <f>STDEVP(L3:L4)</f>
        <v>3.0387547909439325</v>
      </c>
      <c r="M6" s="9"/>
      <c r="N6" s="44"/>
      <c r="O6" s="11" t="s">
        <v>77</v>
      </c>
      <c r="P6" s="59">
        <v>11.372312651252283</v>
      </c>
      <c r="Q6" s="59">
        <v>16.044985645747555</v>
      </c>
      <c r="R6" s="46"/>
      <c r="S6" s="11" t="s">
        <v>77</v>
      </c>
      <c r="T6" s="9">
        <f t="shared" si="0"/>
        <v>0.82957208460592258</v>
      </c>
      <c r="U6" s="9">
        <f t="shared" si="1"/>
        <v>1.1704279153940775</v>
      </c>
      <c r="X6" s="59"/>
      <c r="Y6" s="59" t="s">
        <v>40</v>
      </c>
      <c r="Z6" s="59">
        <f>STDEVP(Z3:Z4)</f>
        <v>0.31336307525634766</v>
      </c>
      <c r="AA6" s="59">
        <f>STDEVP(AA3:AA4)</f>
        <v>0.23852348327636719</v>
      </c>
      <c r="AB6" s="60"/>
      <c r="AC6" s="59" t="s">
        <v>40</v>
      </c>
      <c r="AD6" s="59">
        <f>STDEVP(AD3:AD4)</f>
        <v>0.31989479064941406</v>
      </c>
      <c r="AE6" s="59">
        <f>STDEVP(AE3:AE4)</f>
        <v>0.36097335815429688</v>
      </c>
      <c r="AF6" s="59"/>
      <c r="AG6" s="59" t="s">
        <v>40</v>
      </c>
      <c r="AH6" s="59">
        <f>STDEVP(AH3:AH4)</f>
        <v>2.5984053856887179E-2</v>
      </c>
      <c r="AI6" s="59">
        <f>STDEVP(AI3:AI4)</f>
        <v>0.52856245035948479</v>
      </c>
      <c r="AJ6" s="9"/>
      <c r="AK6" s="44"/>
      <c r="AL6" s="11" t="s">
        <v>77</v>
      </c>
      <c r="AM6" s="59">
        <v>4.9929908363501694</v>
      </c>
      <c r="AN6" s="59">
        <v>3.2518302559895584</v>
      </c>
      <c r="AO6" s="46"/>
      <c r="AP6" s="11" t="s">
        <v>77</v>
      </c>
      <c r="AQ6" s="9">
        <f t="shared" si="2"/>
        <v>1.2111823362641945</v>
      </c>
      <c r="AR6" s="9">
        <f t="shared" si="3"/>
        <v>0.78881766373580564</v>
      </c>
      <c r="AU6" s="59"/>
      <c r="AV6" s="59" t="s">
        <v>40</v>
      </c>
      <c r="AW6" s="59">
        <f>STDEVP(AW3:AW4)</f>
        <v>0.41140937805175781</v>
      </c>
      <c r="AX6" s="59">
        <f>STDEVP(AX3:AX4)</f>
        <v>7.0438385009765625E-3</v>
      </c>
      <c r="AY6" s="60"/>
      <c r="AZ6" s="59" t="s">
        <v>40</v>
      </c>
      <c r="BA6" s="59">
        <f>STDEVP(BA3:BA4)</f>
        <v>0.31989479064941406</v>
      </c>
      <c r="BB6" s="59">
        <f>STDEVP(BB3:BB4)</f>
        <v>0.36097335815429688</v>
      </c>
      <c r="BC6" s="59"/>
      <c r="BD6" s="59" t="s">
        <v>40</v>
      </c>
      <c r="BE6" s="59">
        <f>STDEVP(BE3:BE4)</f>
        <v>0.90996575616645448</v>
      </c>
      <c r="BF6" s="59">
        <f>STDEVP(BF3:BF4)</f>
        <v>3.6780459674796719</v>
      </c>
      <c r="BG6" s="9"/>
      <c r="BH6" s="44"/>
      <c r="BI6" s="11" t="s">
        <v>77</v>
      </c>
      <c r="BJ6" s="59">
        <v>12.640056863723281</v>
      </c>
      <c r="BK6" s="59">
        <v>8.5374736250681007</v>
      </c>
      <c r="BL6" s="46"/>
      <c r="BM6" s="11" t="s">
        <v>77</v>
      </c>
      <c r="BN6" s="9">
        <f t="shared" si="4"/>
        <v>1.1937234013581777</v>
      </c>
      <c r="BO6" s="9">
        <f t="shared" si="5"/>
        <v>0.80627659864182211</v>
      </c>
      <c r="BR6" s="59"/>
      <c r="BS6" s="59" t="s">
        <v>40</v>
      </c>
      <c r="BT6" s="59">
        <f>STDEVP(BT3:BT4)</f>
        <v>0.29388141632080078</v>
      </c>
      <c r="BU6" s="59">
        <f>STDEVP(BU3:BU4)</f>
        <v>0.40969944000244141</v>
      </c>
      <c r="BV6" s="60"/>
      <c r="BW6" s="59" t="s">
        <v>40</v>
      </c>
      <c r="BX6" s="59">
        <f>STDEVP(BX3:BX4)</f>
        <v>0.31989479064941406</v>
      </c>
      <c r="BY6" s="59">
        <f>STDEVP(BY3:BY4)</f>
        <v>0.36097335815429688</v>
      </c>
      <c r="BZ6" s="59"/>
      <c r="CA6" s="59" t="s">
        <v>40</v>
      </c>
      <c r="CB6" s="59">
        <v>1.6544174231191593</v>
      </c>
      <c r="CC6" s="59">
        <v>2.3931637663919823</v>
      </c>
      <c r="CD6" s="9"/>
      <c r="CE6" s="44"/>
      <c r="CF6" s="11" t="s">
        <v>77</v>
      </c>
      <c r="CG6" s="59">
        <v>8.1427308620781069</v>
      </c>
      <c r="CH6" s="59">
        <v>7.1099697512817084</v>
      </c>
      <c r="CI6" s="46"/>
      <c r="CJ6" s="11" t="s">
        <v>77</v>
      </c>
      <c r="CK6" s="9">
        <f t="shared" si="6"/>
        <v>1.0677100493201712</v>
      </c>
      <c r="CL6" s="9">
        <f t="shared" si="7"/>
        <v>0.93228995067982878</v>
      </c>
    </row>
    <row r="7" spans="1:90" x14ac:dyDescent="0.2">
      <c r="A7" s="59"/>
      <c r="B7" s="59" t="s">
        <v>41</v>
      </c>
      <c r="C7" s="59">
        <f>C6/SQRT(4)</f>
        <v>0.32814359664916992</v>
      </c>
      <c r="D7" s="59">
        <f t="shared" ref="D7" si="8">D6/SQRT(4)</f>
        <v>0.28478431701660156</v>
      </c>
      <c r="E7" s="60"/>
      <c r="F7" s="59" t="s">
        <v>41</v>
      </c>
      <c r="G7" s="59">
        <f>G6/SQRT(4)</f>
        <v>0.15994739532470703</v>
      </c>
      <c r="H7" s="59">
        <f t="shared" ref="H7" si="9">H6/SQRT(4)</f>
        <v>0.18048667907714844</v>
      </c>
      <c r="I7" s="59"/>
      <c r="J7" s="59" t="s">
        <v>41</v>
      </c>
      <c r="K7" s="59">
        <f>K6/SQRT(4)</f>
        <v>1.5387938470362617</v>
      </c>
      <c r="L7" s="59">
        <f t="shared" ref="L7" si="10">L6/SQRT(4)</f>
        <v>1.5193773954719663</v>
      </c>
      <c r="M7" s="9"/>
      <c r="N7" s="44"/>
      <c r="O7" s="11" t="s">
        <v>78</v>
      </c>
      <c r="P7" s="59">
        <v>15.927333645735796</v>
      </c>
      <c r="Q7" s="59">
        <v>95.884565591717717</v>
      </c>
      <c r="R7" s="46"/>
      <c r="S7" s="11" t="s">
        <v>78</v>
      </c>
      <c r="T7" s="9">
        <f t="shared" si="0"/>
        <v>0.28489514540686084</v>
      </c>
      <c r="U7" s="9">
        <f t="shared" si="1"/>
        <v>1.7151048545931391</v>
      </c>
      <c r="X7" s="59"/>
      <c r="Y7" s="59" t="s">
        <v>41</v>
      </c>
      <c r="Z7" s="59">
        <f>Z6/SQRT(4)</f>
        <v>0.15668153762817383</v>
      </c>
      <c r="AA7" s="59">
        <f t="shared" ref="AA7" si="11">AA6/SQRT(4)</f>
        <v>0.11926174163818359</v>
      </c>
      <c r="AB7" s="60"/>
      <c r="AC7" s="59" t="s">
        <v>41</v>
      </c>
      <c r="AD7" s="59">
        <f>AD6/SQRT(4)</f>
        <v>0.15994739532470703</v>
      </c>
      <c r="AE7" s="59">
        <f t="shared" ref="AE7" si="12">AE6/SQRT(4)</f>
        <v>0.18048667907714844</v>
      </c>
      <c r="AF7" s="59"/>
      <c r="AG7" s="59" t="s">
        <v>41</v>
      </c>
      <c r="AH7" s="59">
        <f>AH6/SQRT(4)</f>
        <v>1.299202692844359E-2</v>
      </c>
      <c r="AI7" s="59">
        <f t="shared" ref="AI7" si="13">AI6/SQRT(4)</f>
        <v>0.2642812251797424</v>
      </c>
      <c r="AJ7" s="9"/>
      <c r="AK7" s="44"/>
      <c r="AL7" s="11" t="s">
        <v>78</v>
      </c>
      <c r="AM7" s="59">
        <v>7.812195430579723</v>
      </c>
      <c r="AN7" s="59">
        <v>6.779823782387183</v>
      </c>
      <c r="AO7" s="46"/>
      <c r="AP7" s="11" t="s">
        <v>78</v>
      </c>
      <c r="AQ7" s="9">
        <f t="shared" si="2"/>
        <v>1.0707490603682281</v>
      </c>
      <c r="AR7" s="9">
        <f t="shared" si="3"/>
        <v>0.92925093963177186</v>
      </c>
      <c r="AU7" s="59"/>
      <c r="AV7" s="59" t="s">
        <v>41</v>
      </c>
      <c r="AW7" s="59">
        <f>AW6/SQRT(4)</f>
        <v>0.20570468902587891</v>
      </c>
      <c r="AX7" s="59">
        <f t="shared" ref="AX7" si="14">AX6/SQRT(4)</f>
        <v>3.5219192504882813E-3</v>
      </c>
      <c r="AY7" s="60"/>
      <c r="AZ7" s="59" t="s">
        <v>41</v>
      </c>
      <c r="BA7" s="59">
        <f>BA6/SQRT(4)</f>
        <v>0.15994739532470703</v>
      </c>
      <c r="BB7" s="59">
        <f t="shared" ref="BB7" si="15">BB6/SQRT(4)</f>
        <v>0.18048667907714844</v>
      </c>
      <c r="BC7" s="59"/>
      <c r="BD7" s="59" t="s">
        <v>41</v>
      </c>
      <c r="BE7" s="59">
        <f>BE6/SQRT(4)</f>
        <v>0.45498287808322724</v>
      </c>
      <c r="BF7" s="59">
        <f t="shared" ref="BF7" si="16">BF6/SQRT(4)</f>
        <v>1.839022983739836</v>
      </c>
      <c r="BG7" s="9"/>
      <c r="BH7" s="44"/>
      <c r="BI7" s="11" t="s">
        <v>78</v>
      </c>
      <c r="BJ7" s="59">
        <v>13.727070203101192</v>
      </c>
      <c r="BK7" s="59">
        <v>15.547258654568964</v>
      </c>
      <c r="BL7" s="46"/>
      <c r="BM7" s="11" t="s">
        <v>78</v>
      </c>
      <c r="BN7" s="9">
        <f t="shared" si="4"/>
        <v>0.93782305103159125</v>
      </c>
      <c r="BO7" s="9">
        <f t="shared" si="5"/>
        <v>1.0621769489684088</v>
      </c>
      <c r="BR7" s="59"/>
      <c r="BS7" s="59" t="s">
        <v>41</v>
      </c>
      <c r="BT7" s="59">
        <f>BT6/SQRT(4)</f>
        <v>0.14694070816040039</v>
      </c>
      <c r="BU7" s="59">
        <f t="shared" ref="BU7" si="17">BU6/SQRT(4)</f>
        <v>0.2048497200012207</v>
      </c>
      <c r="BV7" s="60"/>
      <c r="BW7" s="59" t="s">
        <v>41</v>
      </c>
      <c r="BX7" s="59">
        <f>BX6/SQRT(4)</f>
        <v>0.15994739532470703</v>
      </c>
      <c r="BY7" s="59">
        <f t="shared" ref="BY7" si="18">BY6/SQRT(4)</f>
        <v>0.18048667907714844</v>
      </c>
      <c r="BZ7" s="59"/>
      <c r="CA7" s="59" t="s">
        <v>41</v>
      </c>
      <c r="CB7" s="59">
        <v>0.82720871155957965</v>
      </c>
      <c r="CC7" s="59">
        <v>1.1965818831959911</v>
      </c>
      <c r="CD7" s="9"/>
      <c r="CE7" s="44"/>
      <c r="CF7" s="11" t="s">
        <v>78</v>
      </c>
      <c r="CG7" s="59">
        <v>10.897944621337018</v>
      </c>
      <c r="CH7" s="59">
        <v>6.3494708917478277</v>
      </c>
      <c r="CI7" s="46"/>
      <c r="CJ7" s="11" t="s">
        <v>78</v>
      </c>
      <c r="CK7" s="9">
        <f t="shared" si="6"/>
        <v>1.2637191483059282</v>
      </c>
      <c r="CL7" s="9">
        <f t="shared" si="7"/>
        <v>0.73628085169407176</v>
      </c>
    </row>
    <row r="8" spans="1:90" x14ac:dyDescent="0.4">
      <c r="A8" s="44"/>
      <c r="B8" s="23"/>
      <c r="C8" s="23"/>
      <c r="D8" s="45"/>
      <c r="E8" s="23"/>
      <c r="F8" s="45"/>
      <c r="G8" s="44"/>
      <c r="H8" s="44"/>
      <c r="I8" s="44"/>
      <c r="J8" s="44"/>
      <c r="K8" s="44"/>
      <c r="L8" s="44"/>
      <c r="M8" s="9"/>
      <c r="N8" s="44"/>
      <c r="O8" s="11" t="s">
        <v>79</v>
      </c>
      <c r="P8" s="59">
        <v>16.809070776999718</v>
      </c>
      <c r="Q8" s="59">
        <v>110.7055810510026</v>
      </c>
      <c r="R8" s="46"/>
      <c r="S8" s="11" t="s">
        <v>79</v>
      </c>
      <c r="T8" s="9">
        <f t="shared" si="0"/>
        <v>0.26364140176883477</v>
      </c>
      <c r="U8" s="9">
        <f t="shared" si="1"/>
        <v>1.7363585982311653</v>
      </c>
      <c r="X8" s="44"/>
      <c r="Y8" s="44"/>
      <c r="Z8" s="44"/>
      <c r="AA8" s="44"/>
      <c r="AB8" s="45"/>
      <c r="AC8" s="45"/>
      <c r="AD8" s="44"/>
      <c r="AE8" s="44"/>
      <c r="AF8" s="44"/>
      <c r="AG8" s="44"/>
      <c r="AH8" s="44"/>
      <c r="AI8" s="44"/>
      <c r="AJ8" s="44"/>
      <c r="AK8" s="44"/>
      <c r="AL8" s="11" t="s">
        <v>79</v>
      </c>
      <c r="AM8" s="59">
        <v>9.4389414735923971</v>
      </c>
      <c r="AN8" s="59">
        <v>7.9427692105240615</v>
      </c>
      <c r="AO8" s="46"/>
      <c r="AP8" s="11" t="s">
        <v>79</v>
      </c>
      <c r="AQ8" s="9">
        <f t="shared" si="2"/>
        <v>1.0860773884837209</v>
      </c>
      <c r="AR8" s="9">
        <f t="shared" si="3"/>
        <v>0.91392261151627896</v>
      </c>
      <c r="AU8" s="44"/>
      <c r="AV8" s="44"/>
      <c r="AW8" s="23"/>
      <c r="AX8" s="23"/>
      <c r="AY8" s="45"/>
      <c r="AZ8" s="45"/>
      <c r="BA8" s="44"/>
      <c r="BB8" s="44"/>
      <c r="BC8" s="44"/>
      <c r="BD8" s="44"/>
      <c r="BE8" s="44"/>
      <c r="BF8" s="44"/>
      <c r="BG8" s="9"/>
      <c r="BH8" s="44"/>
      <c r="BI8" s="11" t="s">
        <v>79</v>
      </c>
      <c r="BJ8" s="59">
        <v>16.123040562850697</v>
      </c>
      <c r="BK8" s="59">
        <v>16.443845029648632</v>
      </c>
      <c r="BL8" s="46"/>
      <c r="BM8" s="11" t="s">
        <v>79</v>
      </c>
      <c r="BN8" s="9">
        <f t="shared" si="4"/>
        <v>0.9901493661134172</v>
      </c>
      <c r="BO8" s="9">
        <f t="shared" si="5"/>
        <v>1.0098506338865825</v>
      </c>
      <c r="BR8" s="44"/>
      <c r="BS8" s="44"/>
      <c r="BT8" s="23"/>
      <c r="BU8" s="23"/>
      <c r="BV8" s="45"/>
      <c r="BW8" s="45"/>
      <c r="BX8" s="44"/>
      <c r="BY8" s="44"/>
      <c r="BZ8" s="44"/>
      <c r="CA8" s="44"/>
      <c r="CB8" s="44"/>
      <c r="CC8" s="44"/>
      <c r="CD8" s="44"/>
      <c r="CE8" s="44"/>
      <c r="CF8" s="11" t="s">
        <v>79</v>
      </c>
      <c r="CG8" s="59">
        <v>16.222911158835558</v>
      </c>
      <c r="CH8" s="59">
        <v>9.6353786441245255</v>
      </c>
      <c r="CI8" s="46"/>
      <c r="CJ8" s="11" t="s">
        <v>79</v>
      </c>
      <c r="CK8" s="9">
        <f t="shared" si="6"/>
        <v>1.2547551506657233</v>
      </c>
      <c r="CL8" s="9">
        <f t="shared" si="7"/>
        <v>0.7452448493342767</v>
      </c>
    </row>
    <row r="9" spans="1:90" x14ac:dyDescent="0.4">
      <c r="A9" s="44"/>
      <c r="B9" s="23"/>
      <c r="C9" s="23"/>
      <c r="D9" s="45"/>
      <c r="E9" s="23"/>
      <c r="F9" s="45"/>
      <c r="G9" s="44"/>
      <c r="H9" s="44"/>
      <c r="I9" s="44"/>
      <c r="J9" s="44"/>
      <c r="K9" s="44"/>
      <c r="L9" s="44"/>
      <c r="M9" s="44"/>
      <c r="N9" s="44"/>
      <c r="O9" s="11" t="s">
        <v>80</v>
      </c>
      <c r="P9" s="59">
        <v>14.273242021520016</v>
      </c>
      <c r="Q9" s="59">
        <v>14.588469078820159</v>
      </c>
      <c r="R9" s="46"/>
      <c r="S9" s="11" t="s">
        <v>80</v>
      </c>
      <c r="T9" s="9">
        <f t="shared" si="0"/>
        <v>0.9890780191027404</v>
      </c>
      <c r="U9" s="9">
        <f t="shared" si="1"/>
        <v>1.0109219808972598</v>
      </c>
      <c r="X9" s="44"/>
      <c r="Y9" s="44"/>
      <c r="Z9" s="23"/>
      <c r="AA9" s="23"/>
      <c r="AB9" s="45"/>
      <c r="AC9" s="45"/>
      <c r="AD9" s="44"/>
      <c r="AE9" s="44"/>
      <c r="AF9" s="44"/>
      <c r="AG9" s="44"/>
      <c r="AH9" s="44"/>
      <c r="AI9" s="44"/>
      <c r="AJ9" s="44"/>
      <c r="AK9" s="44"/>
      <c r="AL9" s="11" t="s">
        <v>80</v>
      </c>
      <c r="AM9" s="59">
        <v>10.392816171546913</v>
      </c>
      <c r="AN9" s="59">
        <v>8.4232885155272506</v>
      </c>
      <c r="AO9" s="46"/>
      <c r="AP9" s="11" t="s">
        <v>80</v>
      </c>
      <c r="AQ9" s="9">
        <f t="shared" si="2"/>
        <v>1.1046724435675914</v>
      </c>
      <c r="AR9" s="9">
        <f t="shared" si="3"/>
        <v>0.89532755643240847</v>
      </c>
      <c r="AU9" s="44"/>
      <c r="AV9" s="44"/>
      <c r="AW9" s="23"/>
      <c r="AX9" s="23"/>
      <c r="AY9" s="45"/>
      <c r="AZ9" s="45"/>
      <c r="BA9" s="44"/>
      <c r="BB9" s="44"/>
      <c r="BC9" s="44"/>
      <c r="BD9" s="44"/>
      <c r="BE9" s="44"/>
      <c r="BF9" s="44"/>
      <c r="BG9" s="44"/>
      <c r="BH9" s="44"/>
      <c r="BI9" s="11" t="s">
        <v>80</v>
      </c>
      <c r="BJ9" s="59">
        <v>13.427312341697149</v>
      </c>
      <c r="BK9" s="59">
        <v>10.65323170886775</v>
      </c>
      <c r="BL9" s="46"/>
      <c r="BM9" s="11" t="s">
        <v>80</v>
      </c>
      <c r="BN9" s="9">
        <f t="shared" si="4"/>
        <v>1.1152000813189402</v>
      </c>
      <c r="BO9" s="9">
        <f t="shared" si="5"/>
        <v>0.88479991868105978</v>
      </c>
      <c r="BR9" s="44"/>
      <c r="BS9" s="44"/>
      <c r="BT9" s="23"/>
      <c r="BU9" s="23"/>
      <c r="BV9" s="45"/>
      <c r="BW9" s="45"/>
      <c r="BX9" s="44"/>
      <c r="BY9" s="44"/>
      <c r="BZ9" s="44"/>
      <c r="CA9" s="44"/>
      <c r="CB9" s="44"/>
      <c r="CC9" s="44"/>
      <c r="CD9" s="44"/>
      <c r="CE9" s="44"/>
      <c r="CF9" s="11" t="s">
        <v>80</v>
      </c>
      <c r="CG9" s="59">
        <v>12.375137487441354</v>
      </c>
      <c r="CH9" s="59">
        <v>6.6250366077984104</v>
      </c>
      <c r="CI9" s="46"/>
      <c r="CJ9" s="11" t="s">
        <v>80</v>
      </c>
      <c r="CK9" s="9">
        <f t="shared" si="6"/>
        <v>1.3026341153938981</v>
      </c>
      <c r="CL9" s="9">
        <f t="shared" si="7"/>
        <v>0.69736588460610194</v>
      </c>
    </row>
    <row r="10" spans="1:90" x14ac:dyDescent="0.2">
      <c r="A10" s="11" t="s">
        <v>74</v>
      </c>
      <c r="B10" s="46"/>
      <c r="C10" s="59" t="s">
        <v>257</v>
      </c>
      <c r="D10" s="59" t="s">
        <v>90</v>
      </c>
      <c r="E10" s="59"/>
      <c r="F10" s="60" t="s">
        <v>295</v>
      </c>
      <c r="G10" s="59" t="s">
        <v>257</v>
      </c>
      <c r="H10" s="59" t="s">
        <v>90</v>
      </c>
      <c r="I10" s="59"/>
      <c r="J10" s="59" t="s">
        <v>296</v>
      </c>
      <c r="K10" s="59" t="s">
        <v>257</v>
      </c>
      <c r="L10" s="59" t="s">
        <v>90</v>
      </c>
      <c r="M10" s="44"/>
      <c r="N10" s="44"/>
      <c r="O10" s="11" t="s">
        <v>81</v>
      </c>
      <c r="P10" s="59">
        <v>16.884234932305112</v>
      </c>
      <c r="Q10" s="59">
        <v>22.590620386086499</v>
      </c>
      <c r="R10" s="46"/>
      <c r="S10" s="11" t="s">
        <v>81</v>
      </c>
      <c r="T10" s="9">
        <f t="shared" si="0"/>
        <v>0.85544252391160147</v>
      </c>
      <c r="U10" s="9">
        <f t="shared" si="1"/>
        <v>1.1445574760883985</v>
      </c>
      <c r="X10" s="11" t="s">
        <v>74</v>
      </c>
      <c r="Y10" s="46"/>
      <c r="Z10" s="59" t="s">
        <v>257</v>
      </c>
      <c r="AA10" s="59" t="s">
        <v>90</v>
      </c>
      <c r="AB10" s="59"/>
      <c r="AC10" s="60" t="s">
        <v>295</v>
      </c>
      <c r="AD10" s="59" t="s">
        <v>257</v>
      </c>
      <c r="AE10" s="59" t="s">
        <v>90</v>
      </c>
      <c r="AF10" s="59"/>
      <c r="AG10" s="59" t="s">
        <v>296</v>
      </c>
      <c r="AH10" s="59" t="s">
        <v>257</v>
      </c>
      <c r="AI10" s="59" t="s">
        <v>90</v>
      </c>
      <c r="AJ10" s="44"/>
      <c r="AK10" s="44"/>
      <c r="AL10" s="11" t="s">
        <v>81</v>
      </c>
      <c r="AM10" s="59">
        <v>9.8721029566466285</v>
      </c>
      <c r="AN10" s="59">
        <v>6.6414263195558085</v>
      </c>
      <c r="AO10" s="46"/>
      <c r="AP10" s="11" t="s">
        <v>81</v>
      </c>
      <c r="AQ10" s="9">
        <f t="shared" si="2"/>
        <v>1.1956381693492095</v>
      </c>
      <c r="AR10" s="9">
        <f t="shared" si="3"/>
        <v>0.80436183065079059</v>
      </c>
      <c r="AU10" s="11" t="s">
        <v>74</v>
      </c>
      <c r="AV10" s="46"/>
      <c r="AW10" s="59" t="s">
        <v>257</v>
      </c>
      <c r="AX10" s="59" t="s">
        <v>90</v>
      </c>
      <c r="AY10" s="59"/>
      <c r="AZ10" s="60" t="s">
        <v>295</v>
      </c>
      <c r="BA10" s="59" t="s">
        <v>257</v>
      </c>
      <c r="BB10" s="59" t="s">
        <v>90</v>
      </c>
      <c r="BC10" s="59"/>
      <c r="BD10" s="59" t="s">
        <v>296</v>
      </c>
      <c r="BE10" s="59" t="s">
        <v>257</v>
      </c>
      <c r="BF10" s="59" t="s">
        <v>90</v>
      </c>
      <c r="BG10" s="44"/>
      <c r="BH10" s="44"/>
      <c r="BI10" s="11" t="s">
        <v>81</v>
      </c>
      <c r="BJ10" s="59">
        <v>13.396820796809514</v>
      </c>
      <c r="BK10" s="59">
        <v>16.967805759735466</v>
      </c>
      <c r="BL10" s="46"/>
      <c r="BM10" s="11" t="s">
        <v>81</v>
      </c>
      <c r="BN10" s="9">
        <f t="shared" si="4"/>
        <v>0.88239654598497808</v>
      </c>
      <c r="BO10" s="9">
        <f t="shared" si="5"/>
        <v>1.1176034540150219</v>
      </c>
      <c r="BR10" s="11" t="s">
        <v>74</v>
      </c>
      <c r="BS10" s="46"/>
      <c r="BT10" s="59" t="s">
        <v>257</v>
      </c>
      <c r="BU10" s="59" t="s">
        <v>90</v>
      </c>
      <c r="BV10" s="59"/>
      <c r="BW10" s="60" t="s">
        <v>295</v>
      </c>
      <c r="BX10" s="59" t="s">
        <v>257</v>
      </c>
      <c r="BY10" s="59" t="s">
        <v>90</v>
      </c>
      <c r="BZ10" s="59"/>
      <c r="CA10" s="59" t="s">
        <v>296</v>
      </c>
      <c r="CB10" s="59" t="s">
        <v>257</v>
      </c>
      <c r="CC10" s="59" t="s">
        <v>90</v>
      </c>
      <c r="CD10" s="44"/>
      <c r="CE10" s="44"/>
      <c r="CF10" s="11" t="s">
        <v>81</v>
      </c>
      <c r="CG10" s="59">
        <v>10.810018614166289</v>
      </c>
      <c r="CH10" s="59">
        <v>8.1970494541869794</v>
      </c>
      <c r="CI10" s="46"/>
      <c r="CJ10" s="11" t="s">
        <v>81</v>
      </c>
      <c r="CK10" s="9">
        <f t="shared" si="6"/>
        <v>1.1374735519745887</v>
      </c>
      <c r="CL10" s="9">
        <f t="shared" si="7"/>
        <v>0.86252644802541112</v>
      </c>
    </row>
    <row r="11" spans="1:90" x14ac:dyDescent="0.4">
      <c r="A11" s="59"/>
      <c r="B11" s="60" t="s">
        <v>297</v>
      </c>
      <c r="C11" s="61">
        <v>27.853122711181641</v>
      </c>
      <c r="D11" s="61">
        <v>27.629486083984375</v>
      </c>
      <c r="E11" s="60"/>
      <c r="F11" s="60" t="s">
        <v>297</v>
      </c>
      <c r="G11" s="61">
        <v>25.315900802612305</v>
      </c>
      <c r="H11" s="61">
        <v>25.086496353149414</v>
      </c>
      <c r="I11" s="60"/>
      <c r="J11" s="60" t="s">
        <v>297</v>
      </c>
      <c r="K11" s="59">
        <f>POWER(2,(G11-C11))*100</f>
        <v>17.227414368496834</v>
      </c>
      <c r="L11" s="59">
        <f>POWER(2,(H11-D11))*100</f>
        <v>17.158677526452614</v>
      </c>
      <c r="M11" s="44"/>
      <c r="N11" s="44"/>
      <c r="O11" s="11" t="s">
        <v>82</v>
      </c>
      <c r="P11" s="59">
        <v>15.891710398728764</v>
      </c>
      <c r="Q11" s="59">
        <v>18.547879039895371</v>
      </c>
      <c r="R11" s="46"/>
      <c r="S11" s="11" t="s">
        <v>82</v>
      </c>
      <c r="T11" s="9">
        <f t="shared" si="0"/>
        <v>0.92287455557795639</v>
      </c>
      <c r="U11" s="9">
        <f t="shared" si="1"/>
        <v>1.0771254444220437</v>
      </c>
      <c r="X11" s="59"/>
      <c r="Y11" s="60" t="s">
        <v>297</v>
      </c>
      <c r="Z11" s="61">
        <v>28.824382781982422</v>
      </c>
      <c r="AA11" s="61">
        <v>29.361625671386719</v>
      </c>
      <c r="AB11" s="60"/>
      <c r="AC11" s="60" t="s">
        <v>297</v>
      </c>
      <c r="AD11" s="61">
        <v>25.315900802612305</v>
      </c>
      <c r="AE11" s="61">
        <v>25.086496353149414</v>
      </c>
      <c r="AF11" s="60"/>
      <c r="AG11" s="60" t="s">
        <v>297</v>
      </c>
      <c r="AH11" s="59">
        <f>POWER(2,(AD11-Z11))*100</f>
        <v>8.7870214177113173</v>
      </c>
      <c r="AI11" s="59">
        <f>POWER(2,(AE11-AA11))*100</f>
        <v>5.1648515081322257</v>
      </c>
      <c r="AJ11" s="44"/>
      <c r="AK11" s="44"/>
      <c r="AL11" s="11" t="s">
        <v>82</v>
      </c>
      <c r="AM11" s="59">
        <v>6.5337557141512885</v>
      </c>
      <c r="AN11" s="59">
        <v>5.0699464944779953</v>
      </c>
      <c r="AO11" s="46"/>
      <c r="AP11" s="11" t="s">
        <v>82</v>
      </c>
      <c r="AQ11" s="9">
        <f t="shared" si="2"/>
        <v>1.1261501883928655</v>
      </c>
      <c r="AR11" s="9">
        <f t="shared" si="3"/>
        <v>0.8738498116071346</v>
      </c>
      <c r="AU11" s="59"/>
      <c r="AV11" s="60" t="s">
        <v>297</v>
      </c>
      <c r="AW11" s="61">
        <v>28.212265014648438</v>
      </c>
      <c r="AX11" s="61">
        <v>28.452510833740234</v>
      </c>
      <c r="AY11" s="60"/>
      <c r="AZ11" s="60" t="s">
        <v>297</v>
      </c>
      <c r="BA11" s="61">
        <v>25.315900802612305</v>
      </c>
      <c r="BB11" s="61">
        <v>25.086496353149414</v>
      </c>
      <c r="BC11" s="60"/>
      <c r="BD11" s="60" t="s">
        <v>297</v>
      </c>
      <c r="BE11" s="59">
        <f>POWER(2,(BA11-AW11))*100</f>
        <v>13.43097354919704</v>
      </c>
      <c r="BF11" s="59">
        <f>POWER(2,(BB11-AX11))*100</f>
        <v>9.6990383269468303</v>
      </c>
      <c r="BG11" s="44"/>
      <c r="BH11" s="44"/>
      <c r="BI11" s="11" t="s">
        <v>82</v>
      </c>
      <c r="BJ11" s="59">
        <v>10.196795881157435</v>
      </c>
      <c r="BK11" s="59">
        <v>13.196221200684452</v>
      </c>
      <c r="BL11" s="46"/>
      <c r="BM11" s="11" t="s">
        <v>82</v>
      </c>
      <c r="BN11" s="9">
        <f t="shared" si="4"/>
        <v>0.8717811683275678</v>
      </c>
      <c r="BO11" s="9">
        <f t="shared" si="5"/>
        <v>1.1282188316724322</v>
      </c>
      <c r="BR11" s="59"/>
      <c r="BS11" s="60" t="s">
        <v>297</v>
      </c>
      <c r="BT11" s="61">
        <v>28.265380859375</v>
      </c>
      <c r="BU11" s="61">
        <v>29.064489364624023</v>
      </c>
      <c r="BV11" s="60"/>
      <c r="BW11" s="60" t="s">
        <v>297</v>
      </c>
      <c r="BX11" s="61">
        <v>25.315900802612305</v>
      </c>
      <c r="BY11" s="61">
        <v>25.086496353149414</v>
      </c>
      <c r="BZ11" s="60"/>
      <c r="CA11" s="60" t="s">
        <v>297</v>
      </c>
      <c r="CB11" s="59">
        <f>POWER(2,(BX11-BT11))*100</f>
        <v>12.945476220639323</v>
      </c>
      <c r="CC11" s="59">
        <f>POWER(2,(BY11-BU11))*100</f>
        <v>6.3460688712036504</v>
      </c>
      <c r="CD11" s="44"/>
      <c r="CE11" s="44"/>
      <c r="CF11" s="11" t="s">
        <v>82</v>
      </c>
      <c r="CG11" s="59">
        <v>11.199154616006581</v>
      </c>
      <c r="CH11" s="59">
        <v>6.1183704554932881</v>
      </c>
      <c r="CI11" s="46"/>
      <c r="CJ11" s="11" t="s">
        <v>82</v>
      </c>
      <c r="CK11" s="9">
        <f t="shared" si="6"/>
        <v>1.2933897389803661</v>
      </c>
      <c r="CL11" s="9">
        <f t="shared" si="7"/>
        <v>0.70661026101963387</v>
      </c>
    </row>
    <row r="12" spans="1:90" x14ac:dyDescent="0.4">
      <c r="A12" s="59"/>
      <c r="B12" s="60" t="s">
        <v>298</v>
      </c>
      <c r="C12" s="61">
        <v>27.927118301391602</v>
      </c>
      <c r="D12" s="61">
        <v>27.942941665649414</v>
      </c>
      <c r="E12" s="60"/>
      <c r="F12" s="60" t="s">
        <v>298</v>
      </c>
      <c r="G12" s="61">
        <v>25.388324737548828</v>
      </c>
      <c r="H12" s="61">
        <v>25.205829620361328</v>
      </c>
      <c r="I12" s="60"/>
      <c r="J12" s="60" t="s">
        <v>298</v>
      </c>
      <c r="K12" s="59">
        <f>POWER(2,(G12-C12))*100</f>
        <v>17.208657241503282</v>
      </c>
      <c r="L12" s="59">
        <f>POWER(2,(H12-D12))*100</f>
        <v>14.998477394549498</v>
      </c>
      <c r="M12" s="44"/>
      <c r="N12" s="44"/>
      <c r="O12" s="11" t="s">
        <v>83</v>
      </c>
      <c r="P12" s="59">
        <v>18.684346510877099</v>
      </c>
      <c r="Q12" s="59">
        <v>24.764659470269244</v>
      </c>
      <c r="R12" s="46"/>
      <c r="S12" s="11" t="s">
        <v>83</v>
      </c>
      <c r="T12" s="9">
        <f t="shared" si="0"/>
        <v>0.86005864065036264</v>
      </c>
      <c r="U12" s="9">
        <f t="shared" si="1"/>
        <v>1.1399413593496375</v>
      </c>
      <c r="X12" s="59"/>
      <c r="Y12" s="60" t="s">
        <v>298</v>
      </c>
      <c r="Z12" s="61">
        <v>28.850122451782227</v>
      </c>
      <c r="AA12" s="61">
        <v>28.926630020141602</v>
      </c>
      <c r="AB12" s="60"/>
      <c r="AC12" s="60" t="s">
        <v>298</v>
      </c>
      <c r="AD12" s="61">
        <v>25.388324737548828</v>
      </c>
      <c r="AE12" s="61">
        <v>25.205829620361328</v>
      </c>
      <c r="AF12" s="60"/>
      <c r="AG12" s="60" t="s">
        <v>298</v>
      </c>
      <c r="AH12" s="59">
        <f>POWER(2,(AD12-Z12))*100</f>
        <v>9.0760117423617075</v>
      </c>
      <c r="AI12" s="59">
        <f>POWER(2,(AE12-AA12))*100</f>
        <v>7.5845090134591926</v>
      </c>
      <c r="AJ12" s="44"/>
      <c r="AK12" s="44"/>
      <c r="AL12" s="11" t="s">
        <v>83</v>
      </c>
      <c r="AM12" s="59">
        <v>9.0421277698581832</v>
      </c>
      <c r="AN12" s="59">
        <v>8.3594209520168299</v>
      </c>
      <c r="AO12" s="46"/>
      <c r="AP12" s="11" t="s">
        <v>83</v>
      </c>
      <c r="AQ12" s="9">
        <f t="shared" si="2"/>
        <v>1.0392325320437221</v>
      </c>
      <c r="AR12" s="9">
        <f t="shared" si="3"/>
        <v>0.96076746795627788</v>
      </c>
      <c r="AU12" s="59"/>
      <c r="AV12" s="60" t="s">
        <v>298</v>
      </c>
      <c r="AW12" s="61">
        <v>28.50743293762207</v>
      </c>
      <c r="AX12" s="61">
        <v>28.197664260864258</v>
      </c>
      <c r="AY12" s="60"/>
      <c r="AZ12" s="60" t="s">
        <v>298</v>
      </c>
      <c r="BA12" s="61">
        <v>25.388324737548828</v>
      </c>
      <c r="BB12" s="61">
        <v>25.205829620361328</v>
      </c>
      <c r="BC12" s="60"/>
      <c r="BD12" s="60" t="s">
        <v>298</v>
      </c>
      <c r="BE12" s="59">
        <f>POWER(2,(BA12-AW12))*100</f>
        <v>11.509457989736712</v>
      </c>
      <c r="BF12" s="59">
        <f>POWER(2,(BB12-AX12))*100</f>
        <v>12.570948035229112</v>
      </c>
      <c r="BG12" s="44"/>
      <c r="BH12" s="44"/>
      <c r="BI12" s="11" t="s">
        <v>83</v>
      </c>
      <c r="BJ12" s="59">
        <v>14.108635348646132</v>
      </c>
      <c r="BK12" s="59">
        <v>22.06328568344334</v>
      </c>
      <c r="BL12" s="46"/>
      <c r="BM12" s="11" t="s">
        <v>83</v>
      </c>
      <c r="BN12" s="9">
        <f t="shared" si="4"/>
        <v>0.78008770040882436</v>
      </c>
      <c r="BO12" s="9">
        <f t="shared" si="5"/>
        <v>1.2199122995911758</v>
      </c>
      <c r="BR12" s="59"/>
      <c r="BS12" s="60" t="s">
        <v>298</v>
      </c>
      <c r="BT12" s="61">
        <v>28.84259033203125</v>
      </c>
      <c r="BU12" s="61">
        <v>28.809059143066406</v>
      </c>
      <c r="BV12" s="60"/>
      <c r="BW12" s="60" t="s">
        <v>298</v>
      </c>
      <c r="BX12" s="61">
        <v>25.388324737548828</v>
      </c>
      <c r="BY12" s="61">
        <v>25.205829620361328</v>
      </c>
      <c r="BZ12" s="60"/>
      <c r="CA12" s="60" t="s">
        <v>298</v>
      </c>
      <c r="CB12" s="59">
        <f>POWER(2,(BX12-BT12))*100</f>
        <v>9.1235203077742302</v>
      </c>
      <c r="CC12" s="59">
        <f>POWER(2,(BY12-BU12))*100</f>
        <v>8.2284840643847819</v>
      </c>
      <c r="CD12" s="44"/>
      <c r="CE12" s="44"/>
      <c r="CF12" s="11" t="s">
        <v>83</v>
      </c>
      <c r="CG12" s="59">
        <v>10.206638142114098</v>
      </c>
      <c r="CH12" s="59">
        <v>6.0706905959215511</v>
      </c>
      <c r="CI12" s="46"/>
      <c r="CJ12" s="11" t="s">
        <v>83</v>
      </c>
      <c r="CK12" s="9">
        <f t="shared" si="6"/>
        <v>1.2540925241945857</v>
      </c>
      <c r="CL12" s="9">
        <f t="shared" si="7"/>
        <v>0.74590747580541439</v>
      </c>
    </row>
    <row r="13" spans="1:90" x14ac:dyDescent="0.2">
      <c r="A13" s="59"/>
      <c r="B13" s="59" t="s">
        <v>230</v>
      </c>
      <c r="C13" s="59">
        <f>AVERAGE(C11:C12)</f>
        <v>27.890120506286621</v>
      </c>
      <c r="D13" s="59">
        <f>AVERAGE(D11:D12)</f>
        <v>27.786213874816895</v>
      </c>
      <c r="E13" s="60"/>
      <c r="F13" s="59" t="s">
        <v>230</v>
      </c>
      <c r="G13" s="59">
        <f>AVERAGE(G11:G12)</f>
        <v>25.352112770080566</v>
      </c>
      <c r="H13" s="59">
        <f>AVERAGE(H11:H12)</f>
        <v>25.146162986755371</v>
      </c>
      <c r="I13" s="59"/>
      <c r="J13" s="59" t="s">
        <v>230</v>
      </c>
      <c r="K13" s="59">
        <f>AVERAGE(K11:K12)</f>
        <v>17.218035805000056</v>
      </c>
      <c r="L13" s="59">
        <f>AVERAGE(L11:L12)</f>
        <v>16.078577460501055</v>
      </c>
      <c r="M13" s="44"/>
      <c r="N13" s="44"/>
      <c r="O13" s="11" t="s">
        <v>84</v>
      </c>
      <c r="P13" s="59">
        <v>12.356680360970882</v>
      </c>
      <c r="Q13" s="59">
        <v>37.379436179523992</v>
      </c>
      <c r="R13" s="46"/>
      <c r="S13" s="11" t="s">
        <v>84</v>
      </c>
      <c r="T13" s="9">
        <f t="shared" si="0"/>
        <v>0.49688963354869659</v>
      </c>
      <c r="U13" s="9">
        <f t="shared" si="1"/>
        <v>1.5031103664513035</v>
      </c>
      <c r="X13" s="59"/>
      <c r="Y13" s="59" t="s">
        <v>230</v>
      </c>
      <c r="Z13" s="59">
        <f>AVERAGE(Z11:Z12)</f>
        <v>28.837252616882324</v>
      </c>
      <c r="AA13" s="59">
        <f>AVERAGE(AA11:AA12)</f>
        <v>29.14412784576416</v>
      </c>
      <c r="AB13" s="60"/>
      <c r="AC13" s="59" t="s">
        <v>230</v>
      </c>
      <c r="AD13" s="59">
        <f>AVERAGE(AD11:AD12)</f>
        <v>25.352112770080566</v>
      </c>
      <c r="AE13" s="59">
        <f>AVERAGE(AE11:AE12)</f>
        <v>25.146162986755371</v>
      </c>
      <c r="AF13" s="59"/>
      <c r="AG13" s="59" t="s">
        <v>230</v>
      </c>
      <c r="AH13" s="59">
        <f>AVERAGE(AH11:AH12)</f>
        <v>8.9315165800365115</v>
      </c>
      <c r="AI13" s="59">
        <f>AVERAGE(AI11:AI12)</f>
        <v>6.3746802607957092</v>
      </c>
      <c r="AJ13" s="44"/>
      <c r="AK13" s="44"/>
      <c r="AL13" s="11" t="s">
        <v>84</v>
      </c>
      <c r="AM13" s="59">
        <v>8.5761951326682482</v>
      </c>
      <c r="AN13" s="59">
        <v>21.964004077611165</v>
      </c>
      <c r="AO13" s="46"/>
      <c r="AP13" s="11" t="s">
        <v>84</v>
      </c>
      <c r="AQ13" s="9">
        <f t="shared" si="2"/>
        <v>0.5616332148731773</v>
      </c>
      <c r="AR13" s="9">
        <f t="shared" si="3"/>
        <v>1.4383667851268227</v>
      </c>
      <c r="AU13" s="59"/>
      <c r="AV13" s="59" t="s">
        <v>230</v>
      </c>
      <c r="AW13" s="59">
        <f>AVERAGE(AW11:AW12)</f>
        <v>28.359848976135254</v>
      </c>
      <c r="AX13" s="59">
        <f>AVERAGE(AX11:AX12)</f>
        <v>28.325087547302246</v>
      </c>
      <c r="AY13" s="60"/>
      <c r="AZ13" s="59" t="s">
        <v>230</v>
      </c>
      <c r="BA13" s="59">
        <f>AVERAGE(BA11:BA12)</f>
        <v>25.352112770080566</v>
      </c>
      <c r="BB13" s="59">
        <f>AVERAGE(BB11:BB12)</f>
        <v>25.146162986755371</v>
      </c>
      <c r="BC13" s="59"/>
      <c r="BD13" s="59" t="s">
        <v>230</v>
      </c>
      <c r="BE13" s="59">
        <f>AVERAGE(BE11:BE12)</f>
        <v>12.470215769466876</v>
      </c>
      <c r="BF13" s="59">
        <f>AVERAGE(BF11:BF12)</f>
        <v>11.134993181087971</v>
      </c>
      <c r="BG13" s="44"/>
      <c r="BH13" s="44"/>
      <c r="BI13" s="11" t="s">
        <v>84</v>
      </c>
      <c r="BJ13" s="59">
        <v>30.050697356156995</v>
      </c>
      <c r="BK13" s="59">
        <v>58.568046586489942</v>
      </c>
      <c r="BL13" s="46"/>
      <c r="BM13" s="11" t="s">
        <v>84</v>
      </c>
      <c r="BN13" s="9">
        <f t="shared" si="4"/>
        <v>0.67820183449238391</v>
      </c>
      <c r="BO13" s="9">
        <f t="shared" si="5"/>
        <v>1.3217981655076159</v>
      </c>
      <c r="BR13" s="59"/>
      <c r="BS13" s="59" t="s">
        <v>230</v>
      </c>
      <c r="BT13" s="59">
        <f>AVERAGE(BT11:BT12)</f>
        <v>28.553985595703125</v>
      </c>
      <c r="BU13" s="59">
        <f>AVERAGE(BU11:BU12)</f>
        <v>28.936774253845215</v>
      </c>
      <c r="BV13" s="60"/>
      <c r="BW13" s="59" t="s">
        <v>230</v>
      </c>
      <c r="BX13" s="59">
        <f>AVERAGE(BX11:BX12)</f>
        <v>25.352112770080566</v>
      </c>
      <c r="BY13" s="59">
        <f>AVERAGE(BY11:BY12)</f>
        <v>25.146162986755371</v>
      </c>
      <c r="BZ13" s="59"/>
      <c r="CA13" s="59" t="s">
        <v>230</v>
      </c>
      <c r="CB13" s="59">
        <f>AVERAGE(CB11:CB12)</f>
        <v>11.034498264206777</v>
      </c>
      <c r="CC13" s="59">
        <f>AVERAGE(CC11:CC12)</f>
        <v>7.2872764677942161</v>
      </c>
      <c r="CD13" s="44"/>
      <c r="CE13" s="44"/>
      <c r="CF13" s="11" t="s">
        <v>84</v>
      </c>
      <c r="CG13" s="59">
        <v>4.743707919226404</v>
      </c>
      <c r="CH13" s="59">
        <v>5.2567283391905493</v>
      </c>
      <c r="CI13" s="46"/>
      <c r="CJ13" s="11" t="s">
        <v>84</v>
      </c>
      <c r="CK13" s="9">
        <f t="shared" si="6"/>
        <v>0.94870019600071365</v>
      </c>
      <c r="CL13" s="9">
        <f t="shared" si="7"/>
        <v>1.0512998039992862</v>
      </c>
    </row>
    <row r="14" spans="1:90" x14ac:dyDescent="0.2">
      <c r="A14" s="59"/>
      <c r="B14" s="59" t="s">
        <v>40</v>
      </c>
      <c r="C14" s="59">
        <f>STDEVP(C11:C12)</f>
        <v>3.6997795104980469E-2</v>
      </c>
      <c r="D14" s="59">
        <f>STDEVP(D11:D12)</f>
        <v>0.15672779083251953</v>
      </c>
      <c r="E14" s="60"/>
      <c r="F14" s="59" t="s">
        <v>40</v>
      </c>
      <c r="G14" s="59">
        <f>STDEVP(G11:G12)</f>
        <v>3.6211967468261719E-2</v>
      </c>
      <c r="H14" s="59">
        <f>STDEVP(H11:H12)</f>
        <v>5.9666633605957031E-2</v>
      </c>
      <c r="I14" s="59"/>
      <c r="J14" s="59" t="s">
        <v>40</v>
      </c>
      <c r="K14" s="59">
        <f>STDEVP(K11:K12)</f>
        <v>9.3785634967762377E-3</v>
      </c>
      <c r="L14" s="59">
        <f>STDEVP(L11:L12)</f>
        <v>1.0801000659515578</v>
      </c>
      <c r="M14" s="44"/>
      <c r="N14" s="44"/>
      <c r="O14" s="11" t="s">
        <v>85</v>
      </c>
      <c r="P14" s="59">
        <v>19.171271881044838</v>
      </c>
      <c r="Q14" s="59">
        <v>30.273273612360164</v>
      </c>
      <c r="R14" s="46"/>
      <c r="S14" s="11" t="s">
        <v>85</v>
      </c>
      <c r="T14" s="9">
        <f t="shared" si="0"/>
        <v>0.77546559240197421</v>
      </c>
      <c r="U14" s="9">
        <f t="shared" si="1"/>
        <v>1.2245344075980258</v>
      </c>
      <c r="X14" s="59"/>
      <c r="Y14" s="59" t="s">
        <v>40</v>
      </c>
      <c r="Z14" s="59">
        <f>STDEVP(Z11:Z12)</f>
        <v>1.2869834899902344E-2</v>
      </c>
      <c r="AA14" s="59">
        <f>STDEVP(AA11:AA12)</f>
        <v>0.21749782562255859</v>
      </c>
      <c r="AB14" s="60"/>
      <c r="AC14" s="59" t="s">
        <v>40</v>
      </c>
      <c r="AD14" s="59">
        <f>STDEVP(AD11:AD12)</f>
        <v>3.6211967468261719E-2</v>
      </c>
      <c r="AE14" s="59">
        <f>STDEVP(AE11:AE12)</f>
        <v>5.9666633605957031E-2</v>
      </c>
      <c r="AF14" s="59"/>
      <c r="AG14" s="59" t="s">
        <v>40</v>
      </c>
      <c r="AH14" s="59">
        <f>STDEVP(AH11:AH12)</f>
        <v>0.1444951623251951</v>
      </c>
      <c r="AI14" s="59">
        <f>STDEVP(AI11:AI12)</f>
        <v>1.2098287526634828</v>
      </c>
      <c r="AJ14" s="44"/>
      <c r="AK14" s="44"/>
      <c r="AL14" s="11" t="s">
        <v>85</v>
      </c>
      <c r="AM14" s="59">
        <v>8.1662879063016618</v>
      </c>
      <c r="AN14" s="59">
        <v>8.0581712733695809</v>
      </c>
      <c r="AO14" s="46"/>
      <c r="AP14" s="11" t="s">
        <v>85</v>
      </c>
      <c r="AQ14" s="9">
        <f t="shared" si="2"/>
        <v>1.0066638050448886</v>
      </c>
      <c r="AR14" s="9">
        <f t="shared" si="3"/>
        <v>0.9933361949551115</v>
      </c>
      <c r="AU14" s="59"/>
      <c r="AV14" s="59" t="s">
        <v>40</v>
      </c>
      <c r="AW14" s="59">
        <f>STDEVP(AW11:AW12)</f>
        <v>0.14758396148681641</v>
      </c>
      <c r="AX14" s="59">
        <f>STDEVP(AX11:AX12)</f>
        <v>0.12742328643798828</v>
      </c>
      <c r="AY14" s="60"/>
      <c r="AZ14" s="59" t="s">
        <v>40</v>
      </c>
      <c r="BA14" s="59">
        <f>STDEVP(BA11:BA12)</f>
        <v>3.6211967468261719E-2</v>
      </c>
      <c r="BB14" s="59">
        <f>STDEVP(BB11:BB12)</f>
        <v>5.9666633605957031E-2</v>
      </c>
      <c r="BC14" s="59"/>
      <c r="BD14" s="59" t="s">
        <v>40</v>
      </c>
      <c r="BE14" s="59">
        <f>STDEVP(BE11:BE12)</f>
        <v>0.96075777973016407</v>
      </c>
      <c r="BF14" s="59">
        <f>STDEVP(BF11:BF12)</f>
        <v>1.4359548541411447</v>
      </c>
      <c r="BG14" s="44"/>
      <c r="BH14" s="44"/>
      <c r="BI14" s="11" t="s">
        <v>85</v>
      </c>
      <c r="BJ14" s="59">
        <v>15.437298241254478</v>
      </c>
      <c r="BK14" s="59">
        <v>26.929091008872273</v>
      </c>
      <c r="BL14" s="46"/>
      <c r="BM14" s="11" t="s">
        <v>85</v>
      </c>
      <c r="BN14" s="9">
        <f t="shared" si="4"/>
        <v>0.72875213179552667</v>
      </c>
      <c r="BO14" s="9">
        <f t="shared" si="5"/>
        <v>1.2712478682044732</v>
      </c>
      <c r="BR14" s="59"/>
      <c r="BS14" s="59" t="s">
        <v>40</v>
      </c>
      <c r="BT14" s="59">
        <f>STDEVP(BT11:BT12)</f>
        <v>0.288604736328125</v>
      </c>
      <c r="BU14" s="59">
        <f>STDEVP(BU11:BU12)</f>
        <v>0.12771511077880859</v>
      </c>
      <c r="BV14" s="60"/>
      <c r="BW14" s="59" t="s">
        <v>40</v>
      </c>
      <c r="BX14" s="59">
        <f>STDEVP(BX11:BX12)</f>
        <v>3.6211967468261719E-2</v>
      </c>
      <c r="BY14" s="59">
        <f>STDEVP(BY11:BY12)</f>
        <v>5.9666633605957031E-2</v>
      </c>
      <c r="BZ14" s="59"/>
      <c r="CA14" s="59" t="s">
        <v>40</v>
      </c>
      <c r="CB14" s="59">
        <f>STDEVP(CB11:CB12)</f>
        <v>1.9109779564325462</v>
      </c>
      <c r="CC14" s="59">
        <f>STDEVP(CC11:CC12)</f>
        <v>0.94120759659056963</v>
      </c>
      <c r="CD14" s="44"/>
      <c r="CE14" s="44"/>
      <c r="CF14" s="11" t="s">
        <v>85</v>
      </c>
      <c r="CG14" s="59">
        <v>13.568216707066547</v>
      </c>
      <c r="CH14" s="59">
        <v>5.2789030015731049</v>
      </c>
      <c r="CI14" s="46"/>
      <c r="CJ14" s="11" t="s">
        <v>85</v>
      </c>
      <c r="CK14" s="9">
        <f t="shared" si="6"/>
        <v>1.4398185947581985</v>
      </c>
      <c r="CL14" s="9">
        <f t="shared" si="7"/>
        <v>0.56018140524180127</v>
      </c>
    </row>
    <row r="15" spans="1:90" x14ac:dyDescent="0.2">
      <c r="A15" s="59"/>
      <c r="B15" s="59" t="s">
        <v>41</v>
      </c>
      <c r="C15" s="59">
        <f>C14/SQRT(4)</f>
        <v>1.8498897552490234E-2</v>
      </c>
      <c r="D15" s="59">
        <f t="shared" ref="D15" si="19">D14/SQRT(4)</f>
        <v>7.8363895416259766E-2</v>
      </c>
      <c r="E15" s="60"/>
      <c r="F15" s="59" t="s">
        <v>41</v>
      </c>
      <c r="G15" s="59">
        <f>G14/SQRT(4)</f>
        <v>1.8105983734130859E-2</v>
      </c>
      <c r="H15" s="59">
        <f t="shared" ref="H15" si="20">H14/SQRT(4)</f>
        <v>2.9833316802978516E-2</v>
      </c>
      <c r="I15" s="59"/>
      <c r="J15" s="59" t="s">
        <v>41</v>
      </c>
      <c r="K15" s="59">
        <f>K14/SQRT(4)</f>
        <v>4.6892817483881188E-3</v>
      </c>
      <c r="L15" s="59">
        <f t="shared" ref="L15" si="21">L14/SQRT(4)</f>
        <v>0.54005003297577892</v>
      </c>
      <c r="M15" s="44"/>
      <c r="N15" s="44"/>
      <c r="O15" s="11" t="s">
        <v>86</v>
      </c>
      <c r="P15" s="59">
        <v>13.673239345923999</v>
      </c>
      <c r="Q15" s="59">
        <v>17.072956833400706</v>
      </c>
      <c r="R15" s="46"/>
      <c r="S15" s="11" t="s">
        <v>86</v>
      </c>
      <c r="T15" s="9">
        <f t="shared" si="0"/>
        <v>0.88942640358995539</v>
      </c>
      <c r="U15" s="9">
        <f t="shared" si="1"/>
        <v>1.1105735964100447</v>
      </c>
      <c r="X15" s="59"/>
      <c r="Y15" s="59" t="s">
        <v>41</v>
      </c>
      <c r="Z15" s="59">
        <f>Z14/SQRT(4)</f>
        <v>6.4349174499511719E-3</v>
      </c>
      <c r="AA15" s="59">
        <f t="shared" ref="AA15" si="22">AA14/SQRT(4)</f>
        <v>0.1087489128112793</v>
      </c>
      <c r="AB15" s="60"/>
      <c r="AC15" s="59" t="s">
        <v>41</v>
      </c>
      <c r="AD15" s="59">
        <f>AD14/SQRT(4)</f>
        <v>1.8105983734130859E-2</v>
      </c>
      <c r="AE15" s="59">
        <f t="shared" ref="AE15" si="23">AE14/SQRT(4)</f>
        <v>2.9833316802978516E-2</v>
      </c>
      <c r="AF15" s="59"/>
      <c r="AG15" s="59" t="s">
        <v>41</v>
      </c>
      <c r="AH15" s="59">
        <f>AH14/SQRT(4)</f>
        <v>7.2247581162597552E-2</v>
      </c>
      <c r="AI15" s="59">
        <f t="shared" ref="AI15" si="24">AI14/SQRT(4)</f>
        <v>0.60491437633174139</v>
      </c>
      <c r="AJ15" s="44"/>
      <c r="AK15" s="44"/>
      <c r="AL15" s="11" t="s">
        <v>86</v>
      </c>
      <c r="AM15" s="59">
        <v>9.7150860821638183</v>
      </c>
      <c r="AN15" s="59">
        <v>4.8990104259910998</v>
      </c>
      <c r="AO15" s="46"/>
      <c r="AP15" s="11" t="s">
        <v>86</v>
      </c>
      <c r="AQ15" s="9">
        <f t="shared" si="2"/>
        <v>1.3295500103947764</v>
      </c>
      <c r="AR15" s="9">
        <f t="shared" si="3"/>
        <v>0.67044998960522362</v>
      </c>
      <c r="AU15" s="59"/>
      <c r="AV15" s="59" t="s">
        <v>41</v>
      </c>
      <c r="AW15" s="59">
        <f>AW14/SQRT(4)</f>
        <v>7.3791980743408203E-2</v>
      </c>
      <c r="AX15" s="59">
        <f t="shared" ref="AX15" si="25">AX14/SQRT(4)</f>
        <v>6.3711643218994141E-2</v>
      </c>
      <c r="AY15" s="60"/>
      <c r="AZ15" s="59" t="s">
        <v>41</v>
      </c>
      <c r="BA15" s="59">
        <f>BA14/SQRT(4)</f>
        <v>1.8105983734130859E-2</v>
      </c>
      <c r="BB15" s="59">
        <f t="shared" ref="BB15" si="26">BB14/SQRT(4)</f>
        <v>2.9833316802978516E-2</v>
      </c>
      <c r="BC15" s="59"/>
      <c r="BD15" s="59" t="s">
        <v>41</v>
      </c>
      <c r="BE15" s="59">
        <f>BE14/SQRT(4)</f>
        <v>0.48037888986508204</v>
      </c>
      <c r="BF15" s="59">
        <f t="shared" ref="BF15" si="27">BF14/SQRT(4)</f>
        <v>0.71797742707057233</v>
      </c>
      <c r="BG15" s="44"/>
      <c r="BH15" s="44"/>
      <c r="BI15" s="11" t="s">
        <v>86</v>
      </c>
      <c r="BJ15" s="59">
        <v>15.741046196456328</v>
      </c>
      <c r="BK15" s="59">
        <v>11.923693284131737</v>
      </c>
      <c r="BL15" s="46"/>
      <c r="BM15" s="11" t="s">
        <v>86</v>
      </c>
      <c r="BN15" s="9">
        <f t="shared" si="4"/>
        <v>1.137986223040458</v>
      </c>
      <c r="BO15" s="9">
        <f t="shared" si="5"/>
        <v>0.86201377695954196</v>
      </c>
      <c r="BR15" s="59"/>
      <c r="BS15" s="59" t="s">
        <v>41</v>
      </c>
      <c r="BT15" s="59">
        <f>BT14/SQRT(4)</f>
        <v>0.1443023681640625</v>
      </c>
      <c r="BU15" s="59">
        <f t="shared" ref="BU15" si="28">BU14/SQRT(4)</f>
        <v>6.3857555389404297E-2</v>
      </c>
      <c r="BV15" s="60"/>
      <c r="BW15" s="59" t="s">
        <v>41</v>
      </c>
      <c r="BX15" s="59">
        <f>BX14/SQRT(4)</f>
        <v>1.8105983734130859E-2</v>
      </c>
      <c r="BY15" s="59">
        <f t="shared" ref="BY15" si="29">BY14/SQRT(4)</f>
        <v>2.9833316802978516E-2</v>
      </c>
      <c r="BZ15" s="59"/>
      <c r="CA15" s="59" t="s">
        <v>41</v>
      </c>
      <c r="CB15" s="59">
        <f>CB14/SQRT(4)</f>
        <v>0.9554889782162731</v>
      </c>
      <c r="CC15" s="59">
        <f t="shared" ref="CC15" si="30">CC14/SQRT(4)</f>
        <v>0.47060379829528481</v>
      </c>
      <c r="CD15" s="44"/>
      <c r="CE15" s="44"/>
      <c r="CF15" s="11" t="s">
        <v>86</v>
      </c>
      <c r="CG15" s="59">
        <v>13.859740137948002</v>
      </c>
      <c r="CH15" s="59">
        <v>7.2566516890225126</v>
      </c>
      <c r="CI15" s="46"/>
      <c r="CJ15" s="11" t="s">
        <v>86</v>
      </c>
      <c r="CK15" s="9">
        <f t="shared" si="6"/>
        <v>1.3126996554634784</v>
      </c>
      <c r="CL15" s="9">
        <f t="shared" si="7"/>
        <v>0.68730034453652167</v>
      </c>
    </row>
    <row r="16" spans="1:90" x14ac:dyDescent="0.4">
      <c r="A16" s="9"/>
      <c r="B16" s="61"/>
      <c r="C16" s="61"/>
      <c r="D16" s="46"/>
      <c r="E16" s="61"/>
      <c r="F16" s="46"/>
      <c r="G16" s="9"/>
      <c r="H16" s="9"/>
      <c r="I16" s="9"/>
      <c r="J16" s="9"/>
      <c r="K16" s="9"/>
      <c r="L16" s="9"/>
      <c r="M16" s="9"/>
      <c r="N16" s="45"/>
      <c r="O16" s="45"/>
      <c r="P16" s="45"/>
      <c r="Q16" s="45"/>
      <c r="R16" s="45"/>
      <c r="S16" s="45"/>
      <c r="T16" s="45"/>
      <c r="U16" s="45"/>
      <c r="X16" s="9"/>
      <c r="Y16" s="9"/>
      <c r="Z16" s="9"/>
      <c r="AA16" s="9"/>
      <c r="AB16" s="46"/>
      <c r="AC16" s="46"/>
      <c r="AD16" s="9"/>
      <c r="AE16" s="9"/>
      <c r="AF16" s="9"/>
      <c r="AG16" s="9"/>
      <c r="AH16" s="9"/>
      <c r="AI16" s="9"/>
      <c r="AJ16" s="9"/>
      <c r="AK16" s="45"/>
      <c r="AL16" s="45"/>
      <c r="AM16" s="45"/>
      <c r="AN16" s="45"/>
      <c r="AO16" s="45"/>
      <c r="AP16" s="45"/>
      <c r="AQ16" s="45"/>
      <c r="AR16" s="45"/>
      <c r="AU16" s="9"/>
      <c r="AV16" s="9"/>
      <c r="AW16" s="61"/>
      <c r="AX16" s="61"/>
      <c r="AY16" s="46"/>
      <c r="AZ16" s="46"/>
      <c r="BA16" s="9"/>
      <c r="BB16" s="9"/>
      <c r="BC16" s="9"/>
      <c r="BD16" s="9"/>
      <c r="BE16" s="9"/>
      <c r="BF16" s="9"/>
      <c r="BG16" s="9"/>
      <c r="BH16" s="45"/>
      <c r="BI16" s="45"/>
      <c r="BJ16" s="45"/>
      <c r="BK16" s="45"/>
      <c r="BL16" s="45"/>
      <c r="BM16" s="45"/>
      <c r="BN16" s="45"/>
      <c r="BO16" s="45"/>
      <c r="BR16" s="9"/>
      <c r="BS16" s="9"/>
      <c r="BT16" s="61"/>
      <c r="BU16" s="61"/>
      <c r="BV16" s="46"/>
      <c r="BW16" s="46"/>
      <c r="BX16" s="9"/>
      <c r="BY16" s="9"/>
      <c r="BZ16" s="9"/>
      <c r="CA16" s="9"/>
      <c r="CB16" s="9"/>
      <c r="CC16" s="9"/>
      <c r="CD16" s="9"/>
      <c r="CE16" s="45"/>
      <c r="CF16" s="45"/>
      <c r="CG16" s="45"/>
      <c r="CH16" s="45"/>
      <c r="CI16" s="45"/>
      <c r="CJ16" s="45"/>
      <c r="CK16" s="45"/>
      <c r="CL16" s="45"/>
    </row>
    <row r="17" spans="1:90" x14ac:dyDescent="0.4">
      <c r="A17" s="9"/>
      <c r="B17" s="61"/>
      <c r="C17" s="61"/>
      <c r="D17" s="46"/>
      <c r="E17" s="61"/>
      <c r="F17" s="46"/>
      <c r="G17" s="9"/>
      <c r="H17" s="9"/>
      <c r="I17" s="9"/>
      <c r="J17" s="9"/>
      <c r="K17" s="9"/>
      <c r="L17" s="9"/>
      <c r="M17" s="9"/>
      <c r="N17" s="45"/>
      <c r="O17" s="45"/>
      <c r="P17" s="45"/>
      <c r="Q17" s="45"/>
      <c r="R17" s="45"/>
      <c r="S17" s="45"/>
      <c r="T17" s="45"/>
      <c r="U17" s="45"/>
      <c r="X17" s="9"/>
      <c r="Y17" s="9"/>
      <c r="Z17" s="61"/>
      <c r="AA17" s="61"/>
      <c r="AB17" s="46"/>
      <c r="AC17" s="46"/>
      <c r="AD17" s="9"/>
      <c r="AE17" s="9"/>
      <c r="AF17" s="9"/>
      <c r="AG17" s="9"/>
      <c r="AH17" s="9"/>
      <c r="AI17" s="9"/>
      <c r="AJ17" s="9"/>
      <c r="AK17" s="45"/>
      <c r="AL17" s="45"/>
      <c r="AM17" s="45"/>
      <c r="AN17" s="45"/>
      <c r="AO17" s="45"/>
      <c r="AP17" s="45"/>
      <c r="AQ17" s="45"/>
      <c r="AR17" s="45"/>
      <c r="AU17" s="9"/>
      <c r="AV17" s="9"/>
      <c r="AW17" s="61"/>
      <c r="AX17" s="61"/>
      <c r="AY17" s="46"/>
      <c r="AZ17" s="46"/>
      <c r="BA17" s="9"/>
      <c r="BB17" s="9"/>
      <c r="BC17" s="9"/>
      <c r="BD17" s="9"/>
      <c r="BE17" s="9"/>
      <c r="BF17" s="9"/>
      <c r="BG17" s="9"/>
      <c r="BH17" s="45"/>
      <c r="BI17" s="45"/>
      <c r="BJ17" s="45"/>
      <c r="BK17" s="45"/>
      <c r="BL17" s="45"/>
      <c r="BM17" s="45"/>
      <c r="BN17" s="45"/>
      <c r="BO17" s="45"/>
      <c r="BR17" s="9"/>
      <c r="BS17" s="9"/>
      <c r="BT17" s="61"/>
      <c r="BU17" s="61"/>
      <c r="BV17" s="46"/>
      <c r="BW17" s="46"/>
      <c r="BX17" s="9"/>
      <c r="BY17" s="9"/>
      <c r="BZ17" s="9"/>
      <c r="CA17" s="9"/>
      <c r="CB17" s="9"/>
      <c r="CC17" s="9"/>
      <c r="CD17" s="9"/>
      <c r="CE17" s="45"/>
      <c r="CF17" s="45"/>
      <c r="CG17" s="45"/>
      <c r="CH17" s="45"/>
      <c r="CI17" s="45"/>
      <c r="CJ17" s="45"/>
      <c r="CK17" s="45"/>
      <c r="CL17" s="45"/>
    </row>
    <row r="18" spans="1:90" x14ac:dyDescent="0.2">
      <c r="A18" s="11" t="s">
        <v>75</v>
      </c>
      <c r="B18" s="46"/>
      <c r="C18" s="59" t="s">
        <v>257</v>
      </c>
      <c r="D18" s="59" t="s">
        <v>90</v>
      </c>
      <c r="E18" s="59"/>
      <c r="F18" s="60" t="s">
        <v>295</v>
      </c>
      <c r="G18" s="59" t="s">
        <v>257</v>
      </c>
      <c r="H18" s="59" t="s">
        <v>90</v>
      </c>
      <c r="I18" s="59"/>
      <c r="J18" s="59" t="s">
        <v>296</v>
      </c>
      <c r="K18" s="59" t="s">
        <v>257</v>
      </c>
      <c r="L18" s="59" t="s">
        <v>90</v>
      </c>
      <c r="M18" s="9"/>
      <c r="N18" s="45"/>
      <c r="O18" s="45"/>
      <c r="P18" s="45"/>
      <c r="Q18" s="45"/>
      <c r="R18" s="45"/>
      <c r="S18" s="45"/>
      <c r="T18" s="45"/>
      <c r="U18" s="45"/>
      <c r="X18" s="11" t="s">
        <v>75</v>
      </c>
      <c r="Y18" s="46"/>
      <c r="Z18" s="59" t="s">
        <v>257</v>
      </c>
      <c r="AA18" s="59" t="s">
        <v>90</v>
      </c>
      <c r="AB18" s="59"/>
      <c r="AC18" s="60" t="s">
        <v>295</v>
      </c>
      <c r="AD18" s="59" t="s">
        <v>257</v>
      </c>
      <c r="AE18" s="59" t="s">
        <v>90</v>
      </c>
      <c r="AF18" s="59"/>
      <c r="AG18" s="59" t="s">
        <v>296</v>
      </c>
      <c r="AH18" s="59" t="s">
        <v>257</v>
      </c>
      <c r="AI18" s="59" t="s">
        <v>90</v>
      </c>
      <c r="AJ18" s="9"/>
      <c r="AK18" s="45"/>
      <c r="AL18" s="45"/>
      <c r="AM18" s="45"/>
      <c r="AN18" s="45"/>
      <c r="AO18" s="45"/>
      <c r="AP18" s="45"/>
      <c r="AQ18" s="45"/>
      <c r="AR18" s="45"/>
      <c r="AU18" s="11" t="s">
        <v>75</v>
      </c>
      <c r="AV18" s="46"/>
      <c r="AW18" s="59" t="s">
        <v>257</v>
      </c>
      <c r="AX18" s="59" t="s">
        <v>90</v>
      </c>
      <c r="AY18" s="59"/>
      <c r="AZ18" s="60" t="s">
        <v>295</v>
      </c>
      <c r="BA18" s="59" t="s">
        <v>257</v>
      </c>
      <c r="BB18" s="59" t="s">
        <v>90</v>
      </c>
      <c r="BC18" s="59"/>
      <c r="BD18" s="59" t="s">
        <v>296</v>
      </c>
      <c r="BE18" s="59" t="s">
        <v>257</v>
      </c>
      <c r="BF18" s="59" t="s">
        <v>90</v>
      </c>
      <c r="BG18" s="9"/>
      <c r="BH18" s="45"/>
      <c r="BI18" s="45"/>
      <c r="BJ18" s="45"/>
      <c r="BK18" s="45"/>
      <c r="BL18" s="45"/>
      <c r="BM18" s="45"/>
      <c r="BN18" s="45"/>
      <c r="BO18" s="45"/>
      <c r="BR18" s="11" t="s">
        <v>75</v>
      </c>
      <c r="BS18" s="46"/>
      <c r="BT18" s="59" t="s">
        <v>257</v>
      </c>
      <c r="BU18" s="59" t="s">
        <v>90</v>
      </c>
      <c r="BV18" s="59"/>
      <c r="BW18" s="60" t="s">
        <v>295</v>
      </c>
      <c r="BX18" s="59" t="s">
        <v>257</v>
      </c>
      <c r="BY18" s="59" t="s">
        <v>90</v>
      </c>
      <c r="BZ18" s="59"/>
      <c r="CA18" s="59" t="s">
        <v>296</v>
      </c>
      <c r="CB18" s="59" t="s">
        <v>257</v>
      </c>
      <c r="CC18" s="59" t="s">
        <v>90</v>
      </c>
      <c r="CD18" s="9"/>
      <c r="CE18" s="45"/>
      <c r="CF18" s="45"/>
      <c r="CG18" s="45"/>
      <c r="CH18" s="45"/>
      <c r="CI18" s="45"/>
      <c r="CJ18" s="45"/>
      <c r="CK18" s="45"/>
      <c r="CL18" s="45"/>
    </row>
    <row r="19" spans="1:90" x14ac:dyDescent="0.4">
      <c r="A19" s="59"/>
      <c r="B19" s="60" t="s">
        <v>297</v>
      </c>
      <c r="C19" s="61">
        <v>27.858951568603516</v>
      </c>
      <c r="D19" s="61">
        <v>27.673036575317383</v>
      </c>
      <c r="E19" s="60"/>
      <c r="F19" s="60" t="s">
        <v>297</v>
      </c>
      <c r="G19" s="61">
        <v>25.34880256652832</v>
      </c>
      <c r="H19" s="61">
        <v>25.238887786865234</v>
      </c>
      <c r="I19" s="60"/>
      <c r="J19" s="60" t="s">
        <v>297</v>
      </c>
      <c r="K19" s="59">
        <f>POWER(2,(G19-C19))*100</f>
        <v>17.553747895552245</v>
      </c>
      <c r="L19" s="59">
        <f>POWER(2,(H19-D19))*100</f>
        <v>18.503257843127592</v>
      </c>
      <c r="M19" s="9"/>
      <c r="N19" s="45"/>
      <c r="O19" s="45"/>
      <c r="P19" s="45"/>
      <c r="Q19" s="45"/>
      <c r="R19" s="45"/>
      <c r="S19" s="45"/>
      <c r="T19" s="45"/>
      <c r="U19" s="45"/>
      <c r="X19" s="59"/>
      <c r="Y19" s="60" t="s">
        <v>297</v>
      </c>
      <c r="Z19" s="61">
        <v>28.970525741577148</v>
      </c>
      <c r="AA19" s="61">
        <v>29.357725143432617</v>
      </c>
      <c r="AB19" s="60"/>
      <c r="AC19" s="60" t="s">
        <v>297</v>
      </c>
      <c r="AD19" s="61">
        <v>25.34880256652832</v>
      </c>
      <c r="AE19" s="61">
        <v>25.238887786865234</v>
      </c>
      <c r="AF19" s="60"/>
      <c r="AG19" s="60" t="s">
        <v>297</v>
      </c>
      <c r="AH19" s="59">
        <f>POWER(2,(AD19-Z19))*100</f>
        <v>8.1236777656255708</v>
      </c>
      <c r="AI19" s="59">
        <f>POWER(2,(AE19-AA19))*100</f>
        <v>5.7558094569518552</v>
      </c>
      <c r="AJ19" s="9"/>
      <c r="AK19" s="45"/>
      <c r="AL19" s="45"/>
      <c r="AM19" s="45"/>
      <c r="AN19" s="45"/>
      <c r="AO19" s="45"/>
      <c r="AP19" s="45"/>
      <c r="AQ19" s="45"/>
      <c r="AR19" s="45"/>
      <c r="AU19" s="59"/>
      <c r="AV19" s="60" t="s">
        <v>297</v>
      </c>
      <c r="AW19" s="61">
        <v>28.169788360595703</v>
      </c>
      <c r="AX19" s="61">
        <v>28.303403854370117</v>
      </c>
      <c r="AY19" s="60"/>
      <c r="AZ19" s="60" t="s">
        <v>297</v>
      </c>
      <c r="BA19" s="61">
        <v>25.34880256652832</v>
      </c>
      <c r="BB19" s="61">
        <v>25.238887786865234</v>
      </c>
      <c r="BC19" s="60"/>
      <c r="BD19" s="60" t="s">
        <v>297</v>
      </c>
      <c r="BE19" s="59">
        <f>POWER(2,(BA19-AW19))*100</f>
        <v>14.151375621493134</v>
      </c>
      <c r="BF19" s="59">
        <f>POWER(2,(BB19-AX19))*100</f>
        <v>11.953325378482942</v>
      </c>
      <c r="BG19" s="9"/>
      <c r="BH19" s="45"/>
      <c r="BI19" s="45"/>
      <c r="BJ19" s="45"/>
      <c r="BK19" s="45"/>
      <c r="BL19" s="45"/>
      <c r="BM19" s="45"/>
      <c r="BN19" s="45"/>
      <c r="BO19" s="45"/>
      <c r="BR19" s="59"/>
      <c r="BS19" s="60" t="s">
        <v>297</v>
      </c>
      <c r="BT19" s="61">
        <v>28.227720260620117</v>
      </c>
      <c r="BU19" s="61">
        <v>28.92255973815918</v>
      </c>
      <c r="BV19" s="60"/>
      <c r="BW19" s="60" t="s">
        <v>297</v>
      </c>
      <c r="BX19" s="61">
        <v>25.34880256652832</v>
      </c>
      <c r="BY19" s="61">
        <v>25.238887786865234</v>
      </c>
      <c r="BZ19" s="60"/>
      <c r="CA19" s="60" t="s">
        <v>297</v>
      </c>
      <c r="CB19" s="59">
        <f>POWER(2,(BX19-BT19))*100</f>
        <v>13.594380424437865</v>
      </c>
      <c r="CC19" s="59">
        <f>POWER(2,(BY19-BU19))*100</f>
        <v>7.7822333411541713</v>
      </c>
      <c r="CD19" s="9"/>
      <c r="CE19" s="45"/>
      <c r="CF19" s="45"/>
      <c r="CG19" s="45"/>
      <c r="CH19" s="45"/>
      <c r="CI19" s="45"/>
      <c r="CJ19" s="45"/>
      <c r="CK19" s="45"/>
      <c r="CL19" s="45"/>
    </row>
    <row r="20" spans="1:90" x14ac:dyDescent="0.4">
      <c r="A20" s="59"/>
      <c r="B20" s="60" t="s">
        <v>298</v>
      </c>
      <c r="C20" s="61">
        <v>26.425167083740234</v>
      </c>
      <c r="D20" s="61">
        <v>25.77122688293457</v>
      </c>
      <c r="E20" s="60"/>
      <c r="F20" s="60" t="s">
        <v>298</v>
      </c>
      <c r="G20" s="61">
        <v>24.444372177124023</v>
      </c>
      <c r="H20" s="61">
        <v>25.061283111572266</v>
      </c>
      <c r="I20" s="60"/>
      <c r="J20" s="60" t="s">
        <v>298</v>
      </c>
      <c r="K20" s="59">
        <f>POWER(2,(G20-C20))*100</f>
        <v>25.335023872464557</v>
      </c>
      <c r="L20" s="59">
        <f>POWER(2,(H20-D20))*100</f>
        <v>61.134396534261882</v>
      </c>
      <c r="M20" s="9"/>
      <c r="N20" s="45"/>
      <c r="O20" s="45"/>
      <c r="P20" s="45"/>
      <c r="Q20" s="45"/>
      <c r="R20" s="45"/>
      <c r="S20" s="45"/>
      <c r="T20" s="45"/>
      <c r="U20" s="45"/>
      <c r="X20" s="59"/>
      <c r="Y20" s="60" t="s">
        <v>298</v>
      </c>
      <c r="Z20" s="61">
        <v>26.382072448730469</v>
      </c>
      <c r="AA20" s="61">
        <v>26.484285354614258</v>
      </c>
      <c r="AB20" s="60"/>
      <c r="AC20" s="60" t="s">
        <v>298</v>
      </c>
      <c r="AD20" s="61">
        <v>24.444372177124023</v>
      </c>
      <c r="AE20" s="61">
        <v>25.061283111572266</v>
      </c>
      <c r="AF20" s="60"/>
      <c r="AG20" s="60" t="s">
        <v>298</v>
      </c>
      <c r="AH20" s="59">
        <f>POWER(2,(AD20-Z20))*100</f>
        <v>26.103220720118468</v>
      </c>
      <c r="AI20" s="59">
        <f>POWER(2,(AE20-AA20))*100</f>
        <v>37.29354268479905</v>
      </c>
      <c r="AJ20" s="9"/>
      <c r="AK20" s="45"/>
      <c r="AL20" s="45"/>
      <c r="AM20" s="45"/>
      <c r="AN20" s="45"/>
      <c r="AO20" s="45"/>
      <c r="AP20" s="45"/>
      <c r="AQ20" s="45"/>
      <c r="AR20" s="45"/>
      <c r="AU20" s="59"/>
      <c r="AV20" s="60" t="s">
        <v>298</v>
      </c>
      <c r="AW20" s="61">
        <v>26.725265502929688</v>
      </c>
      <c r="AX20" s="61">
        <v>26.497756958007813</v>
      </c>
      <c r="AY20" s="60"/>
      <c r="AZ20" s="60" t="s">
        <v>298</v>
      </c>
      <c r="BA20" s="61">
        <v>24.444372177124023</v>
      </c>
      <c r="BB20" s="61">
        <v>25.061283111572266</v>
      </c>
      <c r="BC20" s="60"/>
      <c r="BD20" s="60" t="s">
        <v>298</v>
      </c>
      <c r="BE20" s="59">
        <f>POWER(2,(BA20-AW20))*100</f>
        <v>20.57703006019177</v>
      </c>
      <c r="BF20" s="59">
        <f>POWER(2,(BB20-AX20))*100</f>
        <v>36.946923744556095</v>
      </c>
      <c r="BG20" s="9"/>
      <c r="BH20" s="45"/>
      <c r="BI20" s="45"/>
      <c r="BJ20" s="45"/>
      <c r="BK20" s="45"/>
      <c r="BL20" s="45"/>
      <c r="BM20" s="45"/>
      <c r="BN20" s="45"/>
      <c r="BO20" s="45"/>
      <c r="BR20" s="59"/>
      <c r="BS20" s="60" t="s">
        <v>298</v>
      </c>
      <c r="BT20" s="61">
        <v>26.625785827636719</v>
      </c>
      <c r="BU20" s="61">
        <v>27.073764801025391</v>
      </c>
      <c r="BV20" s="60"/>
      <c r="BW20" s="60" t="s">
        <v>298</v>
      </c>
      <c r="BX20" s="61">
        <v>24.444372177124023</v>
      </c>
      <c r="BY20" s="61">
        <v>25.061283111572266</v>
      </c>
      <c r="BZ20" s="60"/>
      <c r="CA20" s="60" t="s">
        <v>298</v>
      </c>
      <c r="CB20" s="59">
        <f>POWER(2,(BX20-BT20))*100</f>
        <v>22.045962190241074</v>
      </c>
      <c r="CC20" s="59">
        <f>POWER(2,(BY20-BU20))*100</f>
        <v>24.784641748862633</v>
      </c>
      <c r="CD20" s="9"/>
      <c r="CE20" s="45"/>
      <c r="CF20" s="45"/>
      <c r="CG20" s="45"/>
      <c r="CH20" s="45"/>
      <c r="CI20" s="45"/>
      <c r="CJ20" s="45"/>
      <c r="CK20" s="45"/>
      <c r="CL20" s="45"/>
    </row>
    <row r="21" spans="1:90" x14ac:dyDescent="0.2">
      <c r="A21" s="59"/>
      <c r="B21" s="59" t="s">
        <v>230</v>
      </c>
      <c r="C21" s="59">
        <f>AVERAGE(C19:C20)</f>
        <v>27.142059326171875</v>
      </c>
      <c r="D21" s="59">
        <f>AVERAGE(D19:D20)</f>
        <v>26.722131729125977</v>
      </c>
      <c r="E21" s="60"/>
      <c r="F21" s="59" t="s">
        <v>230</v>
      </c>
      <c r="G21" s="59">
        <f>AVERAGE(G19:G20)</f>
        <v>24.896587371826172</v>
      </c>
      <c r="H21" s="59">
        <f>AVERAGE(H19:H20)</f>
        <v>25.15008544921875</v>
      </c>
      <c r="I21" s="59"/>
      <c r="J21" s="59" t="s">
        <v>230</v>
      </c>
      <c r="K21" s="59">
        <f>AVERAGE(K19:K20)</f>
        <v>21.444385884008401</v>
      </c>
      <c r="L21" s="59">
        <f>AVERAGE(L19:L20)</f>
        <v>39.81882718869474</v>
      </c>
      <c r="M21" s="9"/>
      <c r="N21" s="45"/>
      <c r="O21" s="45"/>
      <c r="P21" s="45"/>
      <c r="Q21" s="45"/>
      <c r="R21" s="45"/>
      <c r="S21" s="45"/>
      <c r="T21" s="45"/>
      <c r="U21" s="45"/>
      <c r="X21" s="59"/>
      <c r="Y21" s="59" t="s">
        <v>230</v>
      </c>
      <c r="Z21" s="59">
        <f>AVERAGE(Z19:Z20)</f>
        <v>27.676299095153809</v>
      </c>
      <c r="AA21" s="59">
        <f>AVERAGE(AA19:AA20)</f>
        <v>27.921005249023438</v>
      </c>
      <c r="AB21" s="60"/>
      <c r="AC21" s="59" t="s">
        <v>230</v>
      </c>
      <c r="AD21" s="59">
        <f>AVERAGE(AD19:AD20)</f>
        <v>24.896587371826172</v>
      </c>
      <c r="AE21" s="59">
        <f>AVERAGE(AE19:AE20)</f>
        <v>25.15008544921875</v>
      </c>
      <c r="AF21" s="59"/>
      <c r="AG21" s="59" t="s">
        <v>230</v>
      </c>
      <c r="AH21" s="59">
        <f>AVERAGE(AH19:AH20)</f>
        <v>17.113449242872019</v>
      </c>
      <c r="AI21" s="59">
        <f>AVERAGE(AI19:AI20)</f>
        <v>21.524676070875451</v>
      </c>
      <c r="AJ21" s="9"/>
      <c r="AK21" s="45"/>
      <c r="AL21" s="45"/>
      <c r="AM21" s="45"/>
      <c r="AN21" s="45"/>
      <c r="AO21" s="45"/>
      <c r="AP21" s="45"/>
      <c r="AQ21" s="45"/>
      <c r="AR21" s="45"/>
      <c r="AU21" s="59"/>
      <c r="AV21" s="59" t="s">
        <v>230</v>
      </c>
      <c r="AW21" s="59">
        <f>AVERAGE(AW19:AW20)</f>
        <v>27.447526931762695</v>
      </c>
      <c r="AX21" s="59">
        <f>AVERAGE(AX19:AX20)</f>
        <v>27.400580406188965</v>
      </c>
      <c r="AY21" s="60"/>
      <c r="AZ21" s="59" t="s">
        <v>230</v>
      </c>
      <c r="BA21" s="59">
        <f>AVERAGE(BA19:BA20)</f>
        <v>24.896587371826172</v>
      </c>
      <c r="BB21" s="59">
        <f>AVERAGE(BB19:BB20)</f>
        <v>25.15008544921875</v>
      </c>
      <c r="BC21" s="59"/>
      <c r="BD21" s="59" t="s">
        <v>230</v>
      </c>
      <c r="BE21" s="59">
        <f>AVERAGE(BE19:BE20)</f>
        <v>17.364202840842452</v>
      </c>
      <c r="BF21" s="59">
        <f>AVERAGE(BF19:BF20)</f>
        <v>24.45012456151952</v>
      </c>
      <c r="BG21" s="9"/>
      <c r="BH21" s="45"/>
      <c r="BI21" s="45"/>
      <c r="BJ21" s="45"/>
      <c r="BK21" s="45"/>
      <c r="BL21" s="45"/>
      <c r="BM21" s="45"/>
      <c r="BN21" s="45"/>
      <c r="BO21" s="45"/>
      <c r="BR21" s="59"/>
      <c r="BS21" s="59" t="s">
        <v>230</v>
      </c>
      <c r="BT21" s="59">
        <f>AVERAGE(BT19:BT20)</f>
        <v>27.426753044128418</v>
      </c>
      <c r="BU21" s="59">
        <f>AVERAGE(BU19:BU20)</f>
        <v>27.998162269592285</v>
      </c>
      <c r="BV21" s="60"/>
      <c r="BW21" s="59" t="s">
        <v>230</v>
      </c>
      <c r="BX21" s="59">
        <f>AVERAGE(BX19:BX20)</f>
        <v>24.896587371826172</v>
      </c>
      <c r="BY21" s="59">
        <f>AVERAGE(BY19:BY20)</f>
        <v>25.15008544921875</v>
      </c>
      <c r="BZ21" s="59"/>
      <c r="CA21" s="59" t="s">
        <v>230</v>
      </c>
      <c r="CB21" s="59">
        <f>AVERAGE(CB19:CB20)</f>
        <v>17.820171307339471</v>
      </c>
      <c r="CC21" s="59">
        <f>AVERAGE(CC19:CC20)</f>
        <v>16.283437545008404</v>
      </c>
      <c r="CD21" s="9"/>
      <c r="CE21" s="45"/>
      <c r="CF21" s="45"/>
      <c r="CG21" s="45"/>
      <c r="CH21" s="45"/>
      <c r="CI21" s="45"/>
      <c r="CJ21" s="45"/>
      <c r="CK21" s="45"/>
      <c r="CL21" s="45"/>
    </row>
    <row r="22" spans="1:90" x14ac:dyDescent="0.2">
      <c r="A22" s="59"/>
      <c r="B22" s="59" t="s">
        <v>40</v>
      </c>
      <c r="C22" s="59">
        <f>STDEVP(C19:C20)</f>
        <v>0.71689224243164063</v>
      </c>
      <c r="D22" s="59">
        <f>STDEVP(D19:D20)</f>
        <v>0.95090484619140625</v>
      </c>
      <c r="E22" s="60"/>
      <c r="F22" s="59" t="s">
        <v>40</v>
      </c>
      <c r="G22" s="59">
        <f>STDEVP(G19:G20)</f>
        <v>0.45221519470214844</v>
      </c>
      <c r="H22" s="59">
        <f>STDEVP(H19:H20)</f>
        <v>8.8802337646484375E-2</v>
      </c>
      <c r="I22" s="59"/>
      <c r="J22" s="59" t="s">
        <v>40</v>
      </c>
      <c r="K22" s="59">
        <f>STDEVP(K19:K20)</f>
        <v>3.8906379884561573</v>
      </c>
      <c r="L22" s="59">
        <f>STDEVP(L19:L20)</f>
        <v>21.315569345567134</v>
      </c>
      <c r="M22" s="9"/>
      <c r="N22" s="45"/>
      <c r="O22" s="45"/>
      <c r="P22" s="45"/>
      <c r="Q22" s="45"/>
      <c r="R22" s="45"/>
      <c r="S22" s="45"/>
      <c r="T22" s="45"/>
      <c r="U22" s="45"/>
      <c r="X22" s="59"/>
      <c r="Y22" s="59" t="s">
        <v>40</v>
      </c>
      <c r="Z22" s="59">
        <f>STDEVP(Z19:Z20)</f>
        <v>1.2942266464233398</v>
      </c>
      <c r="AA22" s="59">
        <f>STDEVP(AA19:AA20)</f>
        <v>1.4367198944091797</v>
      </c>
      <c r="AB22" s="60"/>
      <c r="AC22" s="59" t="s">
        <v>40</v>
      </c>
      <c r="AD22" s="59">
        <f>STDEVP(AD19:AD20)</f>
        <v>0.45221519470214844</v>
      </c>
      <c r="AE22" s="59">
        <f>STDEVP(AE19:AE20)</f>
        <v>8.8802337646484375E-2</v>
      </c>
      <c r="AF22" s="59"/>
      <c r="AG22" s="59" t="s">
        <v>40</v>
      </c>
      <c r="AH22" s="59">
        <f>STDEVP(AH19:AH20)</f>
        <v>8.9897714772464496</v>
      </c>
      <c r="AI22" s="59">
        <f>STDEVP(AI19:AI20)</f>
        <v>15.768866613923597</v>
      </c>
      <c r="AJ22" s="9"/>
      <c r="AK22" s="45"/>
      <c r="AL22" s="45"/>
      <c r="AM22" s="45"/>
      <c r="AN22" s="45"/>
      <c r="AO22" s="45"/>
      <c r="AP22" s="45"/>
      <c r="AQ22" s="45"/>
      <c r="AR22" s="45"/>
      <c r="AU22" s="59"/>
      <c r="AV22" s="59" t="s">
        <v>40</v>
      </c>
      <c r="AW22" s="59">
        <f>STDEVP(AW19:AW20)</f>
        <v>0.72226142883300781</v>
      </c>
      <c r="AX22" s="59">
        <f>STDEVP(AX19:AX20)</f>
        <v>0.90282344818115234</v>
      </c>
      <c r="AY22" s="60"/>
      <c r="AZ22" s="59" t="s">
        <v>40</v>
      </c>
      <c r="BA22" s="59">
        <f>STDEVP(BA19:BA20)</f>
        <v>0.45221519470214844</v>
      </c>
      <c r="BB22" s="59">
        <f>STDEVP(BB19:BB20)</f>
        <v>8.8802337646484375E-2</v>
      </c>
      <c r="BC22" s="59"/>
      <c r="BD22" s="59" t="s">
        <v>40</v>
      </c>
      <c r="BE22" s="59">
        <f>STDEVP(BE19:BE20)</f>
        <v>3.2128272193493168</v>
      </c>
      <c r="BF22" s="59">
        <f>STDEVP(BF19:BF20)</f>
        <v>12.496799183036577</v>
      </c>
      <c r="BG22" s="9"/>
      <c r="BH22" s="45"/>
      <c r="BI22" s="45"/>
      <c r="BJ22" s="45"/>
      <c r="BK22" s="45"/>
      <c r="BL22" s="45"/>
      <c r="BM22" s="45"/>
      <c r="BN22" s="45"/>
      <c r="BO22" s="45"/>
      <c r="BR22" s="59"/>
      <c r="BS22" s="59" t="s">
        <v>40</v>
      </c>
      <c r="BT22" s="59">
        <f>STDEVP(BT19:BT20)</f>
        <v>0.80096721649169922</v>
      </c>
      <c r="BU22" s="59">
        <f>STDEVP(BU19:BU20)</f>
        <v>0.92439746856689453</v>
      </c>
      <c r="BV22" s="60"/>
      <c r="BW22" s="59" t="s">
        <v>40</v>
      </c>
      <c r="BX22" s="59">
        <f>STDEVP(BX19:BX20)</f>
        <v>0.45221519470214844</v>
      </c>
      <c r="BY22" s="59">
        <f>STDEVP(BY19:BY20)</f>
        <v>8.8802337646484375E-2</v>
      </c>
      <c r="BZ22" s="59"/>
      <c r="CA22" s="59" t="s">
        <v>40</v>
      </c>
      <c r="CB22" s="59">
        <f>STDEVP(CB19:CB20)</f>
        <v>4.2257908829015962</v>
      </c>
      <c r="CC22" s="59">
        <f>STDEVP(CC19:CC20)</f>
        <v>8.5012042038542273</v>
      </c>
      <c r="CD22" s="9"/>
      <c r="CE22" s="45"/>
      <c r="CF22" s="45"/>
      <c r="CG22" s="45"/>
      <c r="CH22" s="45"/>
      <c r="CI22" s="45"/>
      <c r="CJ22" s="45"/>
      <c r="CK22" s="45"/>
      <c r="CL22" s="45"/>
    </row>
    <row r="23" spans="1:90" x14ac:dyDescent="0.2">
      <c r="A23" s="59"/>
      <c r="B23" s="59" t="s">
        <v>41</v>
      </c>
      <c r="C23" s="59">
        <f>C22/SQRT(4)</f>
        <v>0.35844612121582031</v>
      </c>
      <c r="D23" s="59">
        <f t="shared" ref="D23" si="31">D22/SQRT(4)</f>
        <v>0.47545242309570313</v>
      </c>
      <c r="E23" s="60"/>
      <c r="F23" s="59" t="s">
        <v>41</v>
      </c>
      <c r="G23" s="59">
        <f>G22/SQRT(4)</f>
        <v>0.22610759735107422</v>
      </c>
      <c r="H23" s="59">
        <f t="shared" ref="H23" si="32">H22/SQRT(4)</f>
        <v>4.4401168823242188E-2</v>
      </c>
      <c r="I23" s="59"/>
      <c r="J23" s="59" t="s">
        <v>41</v>
      </c>
      <c r="K23" s="59">
        <f>K22/SQRT(4)</f>
        <v>1.9453189942280786</v>
      </c>
      <c r="L23" s="59">
        <f t="shared" ref="L23" si="33">L22/SQRT(4)</f>
        <v>10.657784672783567</v>
      </c>
      <c r="M23" s="9"/>
      <c r="N23" s="45"/>
      <c r="O23" s="45"/>
      <c r="P23" s="45"/>
      <c r="Q23" s="45"/>
      <c r="R23" s="45"/>
      <c r="S23" s="45"/>
      <c r="T23" s="45"/>
      <c r="U23" s="45"/>
      <c r="X23" s="59"/>
      <c r="Y23" s="59" t="s">
        <v>41</v>
      </c>
      <c r="Z23" s="59">
        <f>Z22/SQRT(4)</f>
        <v>0.64711332321166992</v>
      </c>
      <c r="AA23" s="59">
        <f t="shared" ref="AA23" si="34">AA22/SQRT(4)</f>
        <v>0.71835994720458984</v>
      </c>
      <c r="AB23" s="60"/>
      <c r="AC23" s="59" t="s">
        <v>41</v>
      </c>
      <c r="AD23" s="59">
        <f>AD22/SQRT(4)</f>
        <v>0.22610759735107422</v>
      </c>
      <c r="AE23" s="59">
        <f t="shared" ref="AE23" si="35">AE22/SQRT(4)</f>
        <v>4.4401168823242188E-2</v>
      </c>
      <c r="AF23" s="59"/>
      <c r="AG23" s="59" t="s">
        <v>41</v>
      </c>
      <c r="AH23" s="59">
        <f>AH22/SQRT(4)</f>
        <v>4.4948857386232248</v>
      </c>
      <c r="AI23" s="59">
        <f t="shared" ref="AI23" si="36">AI22/SQRT(4)</f>
        <v>7.8844333069617987</v>
      </c>
      <c r="AJ23" s="9"/>
      <c r="AK23" s="45"/>
      <c r="AL23" s="45"/>
      <c r="AM23" s="45"/>
      <c r="AN23" s="45"/>
      <c r="AO23" s="45"/>
      <c r="AP23" s="45"/>
      <c r="AQ23" s="45"/>
      <c r="AR23" s="45"/>
      <c r="AU23" s="59"/>
      <c r="AV23" s="59" t="s">
        <v>41</v>
      </c>
      <c r="AW23" s="59">
        <f>AW22/SQRT(4)</f>
        <v>0.36113071441650391</v>
      </c>
      <c r="AX23" s="59">
        <f t="shared" ref="AX23" si="37">AX22/SQRT(4)</f>
        <v>0.45141172409057617</v>
      </c>
      <c r="AY23" s="60"/>
      <c r="AZ23" s="59" t="s">
        <v>41</v>
      </c>
      <c r="BA23" s="59">
        <f>BA22/SQRT(4)</f>
        <v>0.22610759735107422</v>
      </c>
      <c r="BB23" s="59">
        <f t="shared" ref="BB23" si="38">BB22/SQRT(4)</f>
        <v>4.4401168823242188E-2</v>
      </c>
      <c r="BC23" s="59"/>
      <c r="BD23" s="59" t="s">
        <v>41</v>
      </c>
      <c r="BE23" s="59">
        <f>BE22/SQRT(4)</f>
        <v>1.6064136096746584</v>
      </c>
      <c r="BF23" s="59">
        <f t="shared" ref="BF23" si="39">BF22/SQRT(4)</f>
        <v>6.2483995915182886</v>
      </c>
      <c r="BG23" s="9"/>
      <c r="BH23" s="45"/>
      <c r="BI23" s="45"/>
      <c r="BJ23" s="45"/>
      <c r="BK23" s="45"/>
      <c r="BL23" s="45"/>
      <c r="BM23" s="45"/>
      <c r="BN23" s="45"/>
      <c r="BO23" s="45"/>
      <c r="BR23" s="59"/>
      <c r="BS23" s="59" t="s">
        <v>41</v>
      </c>
      <c r="BT23" s="59">
        <f>BT22/SQRT(4)</f>
        <v>0.40048360824584961</v>
      </c>
      <c r="BU23" s="59">
        <f t="shared" ref="BU23" si="40">BU22/SQRT(4)</f>
        <v>0.46219873428344727</v>
      </c>
      <c r="BV23" s="60"/>
      <c r="BW23" s="59" t="s">
        <v>41</v>
      </c>
      <c r="BX23" s="59">
        <f>BX22/SQRT(4)</f>
        <v>0.22610759735107422</v>
      </c>
      <c r="BY23" s="59">
        <f t="shared" ref="BY23" si="41">BY22/SQRT(4)</f>
        <v>4.4401168823242188E-2</v>
      </c>
      <c r="BZ23" s="59"/>
      <c r="CA23" s="59" t="s">
        <v>41</v>
      </c>
      <c r="CB23" s="59">
        <f>CB22/SQRT(4)</f>
        <v>2.1128954414507981</v>
      </c>
      <c r="CC23" s="59">
        <f t="shared" ref="CC23" si="42">CC22/SQRT(4)</f>
        <v>4.2506021019271136</v>
      </c>
      <c r="CD23" s="9"/>
      <c r="CE23" s="45"/>
      <c r="CF23" s="45"/>
      <c r="CG23" s="45"/>
      <c r="CH23" s="45"/>
      <c r="CI23" s="45"/>
      <c r="CJ23" s="45"/>
      <c r="CK23" s="45"/>
      <c r="CL23" s="45"/>
    </row>
    <row r="24" spans="1:90" x14ac:dyDescent="0.4">
      <c r="A24" s="44"/>
      <c r="B24" s="23"/>
      <c r="C24" s="23"/>
      <c r="D24" s="45"/>
      <c r="E24" s="23"/>
      <c r="F24" s="45"/>
      <c r="G24" s="44"/>
      <c r="H24" s="44"/>
      <c r="I24" s="44"/>
      <c r="J24" s="44"/>
      <c r="K24" s="44"/>
      <c r="L24" s="44"/>
      <c r="M24" s="44"/>
      <c r="N24" s="45"/>
      <c r="O24" s="45"/>
      <c r="P24" s="45"/>
      <c r="Q24" s="45"/>
      <c r="R24" s="45"/>
      <c r="S24" s="45"/>
      <c r="T24" s="45"/>
      <c r="U24" s="45"/>
      <c r="X24" s="44"/>
      <c r="Y24" s="44"/>
      <c r="Z24" s="44"/>
      <c r="AA24" s="44"/>
      <c r="AB24" s="45"/>
      <c r="AC24" s="45"/>
      <c r="AD24" s="44"/>
      <c r="AE24" s="44"/>
      <c r="AF24" s="44"/>
      <c r="AG24" s="44"/>
      <c r="AH24" s="44"/>
      <c r="AI24" s="44"/>
      <c r="AJ24" s="44"/>
      <c r="AK24" s="45"/>
      <c r="AL24" s="45"/>
      <c r="AM24" s="45"/>
      <c r="AN24" s="45"/>
      <c r="AO24" s="45"/>
      <c r="AP24" s="45"/>
      <c r="AQ24" s="45"/>
      <c r="AR24" s="45"/>
      <c r="AU24" s="44"/>
      <c r="AV24" s="44"/>
      <c r="AW24" s="23"/>
      <c r="AX24" s="23"/>
      <c r="AY24" s="45"/>
      <c r="AZ24" s="45"/>
      <c r="BA24" s="44"/>
      <c r="BB24" s="44"/>
      <c r="BC24" s="44"/>
      <c r="BD24" s="44"/>
      <c r="BE24" s="44"/>
      <c r="BF24" s="44"/>
      <c r="BG24" s="9"/>
      <c r="BH24" s="45"/>
      <c r="BI24" s="45"/>
      <c r="BJ24" s="45"/>
      <c r="BK24" s="45"/>
      <c r="BL24" s="45"/>
      <c r="BM24" s="45"/>
      <c r="BN24" s="45"/>
      <c r="BO24" s="45"/>
      <c r="BR24" s="44"/>
      <c r="BS24" s="44"/>
      <c r="BT24" s="23"/>
      <c r="BU24" s="23"/>
      <c r="BV24" s="45"/>
      <c r="BW24" s="45"/>
      <c r="BX24" s="44"/>
      <c r="BY24" s="44"/>
      <c r="BZ24" s="44"/>
      <c r="CA24" s="44"/>
      <c r="CB24" s="44"/>
      <c r="CC24" s="44"/>
      <c r="CD24" s="44"/>
      <c r="CE24" s="45"/>
      <c r="CF24" s="45"/>
      <c r="CG24" s="45"/>
      <c r="CH24" s="45"/>
      <c r="CI24" s="45"/>
      <c r="CJ24" s="45"/>
      <c r="CK24" s="45"/>
      <c r="CL24" s="45"/>
    </row>
    <row r="25" spans="1:90" x14ac:dyDescent="0.4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4"/>
      <c r="N25" s="45"/>
      <c r="O25" s="45"/>
      <c r="P25" s="45"/>
      <c r="Q25" s="45"/>
      <c r="R25" s="45"/>
      <c r="S25" s="45"/>
      <c r="T25" s="45"/>
      <c r="U25" s="45"/>
      <c r="X25" s="44"/>
      <c r="Y25" s="44"/>
      <c r="Z25" s="23"/>
      <c r="AA25" s="23"/>
      <c r="AB25" s="45"/>
      <c r="AC25" s="45"/>
      <c r="AD25" s="44"/>
      <c r="AE25" s="44"/>
      <c r="AF25" s="44"/>
      <c r="AG25" s="44"/>
      <c r="AH25" s="44"/>
      <c r="AI25" s="44"/>
      <c r="AJ25" s="44"/>
      <c r="AK25" s="45"/>
      <c r="AL25" s="45"/>
      <c r="AM25" s="45"/>
      <c r="AN25" s="45"/>
      <c r="AO25" s="45"/>
      <c r="AP25" s="45"/>
      <c r="AQ25" s="45"/>
      <c r="AR25" s="45"/>
      <c r="AU25" s="44"/>
      <c r="AV25" s="44"/>
      <c r="AW25" s="23"/>
      <c r="AX25" s="23"/>
      <c r="AY25" s="45"/>
      <c r="AZ25" s="45"/>
      <c r="BA25" s="44"/>
      <c r="BB25" s="44"/>
      <c r="BC25" s="44"/>
      <c r="BD25" s="44"/>
      <c r="BE25" s="44"/>
      <c r="BF25" s="44"/>
      <c r="BG25" s="44"/>
      <c r="BH25" s="45"/>
      <c r="BI25" s="45"/>
      <c r="BJ25" s="45"/>
      <c r="BK25" s="45"/>
      <c r="BL25" s="45"/>
      <c r="BM25" s="45"/>
      <c r="BN25" s="45"/>
      <c r="BO25" s="45"/>
      <c r="BR25" s="44"/>
      <c r="BS25" s="44"/>
      <c r="BT25" s="23"/>
      <c r="BU25" s="23"/>
      <c r="BV25" s="45"/>
      <c r="BW25" s="45"/>
      <c r="BX25" s="44"/>
      <c r="BY25" s="44"/>
      <c r="BZ25" s="44"/>
      <c r="CA25" s="44"/>
      <c r="CB25" s="44"/>
      <c r="CC25" s="44"/>
      <c r="CD25" s="44"/>
      <c r="CE25" s="45"/>
      <c r="CF25" s="45"/>
      <c r="CG25" s="45"/>
      <c r="CH25" s="45"/>
      <c r="CI25" s="45"/>
      <c r="CJ25" s="45"/>
      <c r="CK25" s="45"/>
      <c r="CL25" s="45"/>
    </row>
    <row r="26" spans="1:90" x14ac:dyDescent="0.2">
      <c r="A26" s="11" t="s">
        <v>76</v>
      </c>
      <c r="B26" s="46"/>
      <c r="C26" s="59" t="s">
        <v>257</v>
      </c>
      <c r="D26" s="59" t="s">
        <v>90</v>
      </c>
      <c r="E26" s="59"/>
      <c r="F26" s="60" t="s">
        <v>295</v>
      </c>
      <c r="G26" s="59" t="s">
        <v>257</v>
      </c>
      <c r="H26" s="59" t="s">
        <v>90</v>
      </c>
      <c r="I26" s="59"/>
      <c r="J26" s="59" t="s">
        <v>296</v>
      </c>
      <c r="K26" s="59" t="s">
        <v>257</v>
      </c>
      <c r="L26" s="59" t="s">
        <v>90</v>
      </c>
      <c r="M26" s="44"/>
      <c r="N26" s="45"/>
      <c r="O26" s="45"/>
      <c r="P26" s="45"/>
      <c r="Q26" s="45"/>
      <c r="R26" s="45"/>
      <c r="S26" s="45"/>
      <c r="T26" s="45"/>
      <c r="U26" s="45"/>
      <c r="X26" s="11" t="s">
        <v>76</v>
      </c>
      <c r="Y26" s="46"/>
      <c r="Z26" s="59" t="s">
        <v>257</v>
      </c>
      <c r="AA26" s="59" t="s">
        <v>90</v>
      </c>
      <c r="AB26" s="59"/>
      <c r="AC26" s="60" t="s">
        <v>295</v>
      </c>
      <c r="AD26" s="59" t="s">
        <v>257</v>
      </c>
      <c r="AE26" s="59" t="s">
        <v>90</v>
      </c>
      <c r="AF26" s="59"/>
      <c r="AG26" s="59" t="s">
        <v>296</v>
      </c>
      <c r="AH26" s="59" t="s">
        <v>257</v>
      </c>
      <c r="AI26" s="59" t="s">
        <v>90</v>
      </c>
      <c r="AJ26" s="44"/>
      <c r="AK26" s="45"/>
      <c r="AL26" s="45"/>
      <c r="AM26" s="45"/>
      <c r="AN26" s="45"/>
      <c r="AO26" s="45"/>
      <c r="AP26" s="45"/>
      <c r="AQ26" s="45"/>
      <c r="AR26" s="45"/>
      <c r="AU26" s="11" t="s">
        <v>76</v>
      </c>
      <c r="AV26" s="46"/>
      <c r="AW26" s="59" t="s">
        <v>257</v>
      </c>
      <c r="AX26" s="59" t="s">
        <v>90</v>
      </c>
      <c r="AY26" s="59"/>
      <c r="AZ26" s="60" t="s">
        <v>295</v>
      </c>
      <c r="BA26" s="59" t="s">
        <v>257</v>
      </c>
      <c r="BB26" s="59" t="s">
        <v>90</v>
      </c>
      <c r="BC26" s="59"/>
      <c r="BD26" s="59" t="s">
        <v>296</v>
      </c>
      <c r="BE26" s="59" t="s">
        <v>257</v>
      </c>
      <c r="BF26" s="59" t="s">
        <v>90</v>
      </c>
      <c r="BG26" s="44"/>
      <c r="BH26" s="45"/>
      <c r="BI26" s="45"/>
      <c r="BJ26" s="45"/>
      <c r="BK26" s="45"/>
      <c r="BL26" s="45"/>
      <c r="BM26" s="45"/>
      <c r="BN26" s="45"/>
      <c r="BO26" s="45"/>
      <c r="BR26" s="11" t="s">
        <v>76</v>
      </c>
      <c r="BS26" s="46"/>
      <c r="BT26" s="59" t="s">
        <v>257</v>
      </c>
      <c r="BU26" s="59" t="s">
        <v>90</v>
      </c>
      <c r="BV26" s="59"/>
      <c r="BW26" s="60" t="s">
        <v>295</v>
      </c>
      <c r="BX26" s="59" t="s">
        <v>257</v>
      </c>
      <c r="BY26" s="59" t="s">
        <v>90</v>
      </c>
      <c r="BZ26" s="59"/>
      <c r="CA26" s="59" t="s">
        <v>296</v>
      </c>
      <c r="CB26" s="59" t="s">
        <v>257</v>
      </c>
      <c r="CC26" s="59" t="s">
        <v>90</v>
      </c>
      <c r="CD26" s="44"/>
      <c r="CE26" s="45"/>
      <c r="CF26" s="45"/>
      <c r="CG26" s="45"/>
      <c r="CH26" s="45"/>
      <c r="CI26" s="45"/>
      <c r="CJ26" s="45"/>
      <c r="CK26" s="45"/>
      <c r="CL26" s="45"/>
    </row>
    <row r="27" spans="1:90" x14ac:dyDescent="0.4">
      <c r="A27" s="59"/>
      <c r="B27" s="60" t="s">
        <v>297</v>
      </c>
      <c r="C27" s="61">
        <v>30.232143402099609</v>
      </c>
      <c r="D27" s="61">
        <v>31.177944183349609</v>
      </c>
      <c r="E27" s="60"/>
      <c r="F27" s="60" t="s">
        <v>297</v>
      </c>
      <c r="G27" s="61">
        <v>27.820894241333008</v>
      </c>
      <c r="H27" s="61">
        <v>27.721527099609375</v>
      </c>
      <c r="I27" s="60"/>
      <c r="J27" s="60" t="s">
        <v>297</v>
      </c>
      <c r="K27" s="59">
        <f>POWER(2,(G27-C27))*100</f>
        <v>18.79929987733534</v>
      </c>
      <c r="L27" s="59">
        <f>POWER(2,(H27-D27))*100</f>
        <v>9.1099245538655556</v>
      </c>
      <c r="M27" s="44"/>
      <c r="N27" s="45"/>
      <c r="O27" s="45"/>
      <c r="P27" s="45"/>
      <c r="Q27" s="45"/>
      <c r="R27" s="45"/>
      <c r="S27" s="45"/>
      <c r="T27" s="45"/>
      <c r="U27" s="45"/>
      <c r="X27" s="59"/>
      <c r="Y27" s="60" t="s">
        <v>297</v>
      </c>
      <c r="Z27" s="61">
        <v>31.847253799438477</v>
      </c>
      <c r="AA27" s="61">
        <v>33.883270263671875</v>
      </c>
      <c r="AB27" s="60"/>
      <c r="AC27" s="60" t="s">
        <v>297</v>
      </c>
      <c r="AD27" s="61">
        <v>27.820894241333008</v>
      </c>
      <c r="AE27" s="61">
        <v>27.721527099609375</v>
      </c>
      <c r="AF27" s="60"/>
      <c r="AG27" s="60" t="s">
        <v>297</v>
      </c>
      <c r="AH27" s="59">
        <f>POWER(2,(AD27-Z27))*100</f>
        <v>6.1368428147849219</v>
      </c>
      <c r="AI27" s="59">
        <f>POWER(2,(AE27-AA27))*100</f>
        <v>1.3967879573737296</v>
      </c>
      <c r="AJ27" s="44"/>
      <c r="AK27" s="45"/>
      <c r="AL27" s="45"/>
      <c r="AM27" s="45"/>
      <c r="AN27" s="45"/>
      <c r="AO27" s="45"/>
      <c r="AP27" s="45"/>
      <c r="AQ27" s="45"/>
      <c r="AR27" s="45"/>
      <c r="AU27" s="59"/>
      <c r="AV27" s="60" t="s">
        <v>297</v>
      </c>
      <c r="AW27" s="61">
        <v>30.963436126708984</v>
      </c>
      <c r="AX27" s="61">
        <v>31.410390853881836</v>
      </c>
      <c r="AY27" s="60"/>
      <c r="AZ27" s="60" t="s">
        <v>297</v>
      </c>
      <c r="BA27" s="61">
        <v>27.820894241333008</v>
      </c>
      <c r="BB27" s="61">
        <v>27.721527099609375</v>
      </c>
      <c r="BC27" s="60"/>
      <c r="BD27" s="60" t="s">
        <v>297</v>
      </c>
      <c r="BE27" s="59">
        <f>POWER(2,(BA27-AW27))*100</f>
        <v>11.324020055937687</v>
      </c>
      <c r="BF27" s="59">
        <f>POWER(2,(BB27-AX27))*100</f>
        <v>7.7542778772890353</v>
      </c>
      <c r="BG27" s="44"/>
      <c r="BH27" s="45"/>
      <c r="BI27" s="45"/>
      <c r="BJ27" s="45"/>
      <c r="BK27" s="45"/>
      <c r="BL27" s="45"/>
      <c r="BM27" s="45"/>
      <c r="BN27" s="45"/>
      <c r="BO27" s="45"/>
      <c r="BR27" s="59"/>
      <c r="BS27" s="60" t="s">
        <v>297</v>
      </c>
      <c r="BT27" s="61">
        <v>31.356966018676758</v>
      </c>
      <c r="BU27" s="61">
        <v>32.682537078857422</v>
      </c>
      <c r="BV27" s="60"/>
      <c r="BW27" s="60" t="s">
        <v>297</v>
      </c>
      <c r="BX27" s="61">
        <v>27.820894241333008</v>
      </c>
      <c r="BY27" s="61">
        <v>27.721527099609375</v>
      </c>
      <c r="BZ27" s="60"/>
      <c r="CA27" s="60" t="s">
        <v>297</v>
      </c>
      <c r="CB27" s="59">
        <f>POWER(2,(BX27-BT27))*100</f>
        <v>8.6205768575388539</v>
      </c>
      <c r="CC27" s="59">
        <f>POWER(2,(BY27-BU27))*100</f>
        <v>3.2106072899304277</v>
      </c>
      <c r="CD27" s="44"/>
      <c r="CE27" s="45"/>
      <c r="CF27" s="45"/>
      <c r="CG27" s="45"/>
      <c r="CH27" s="45"/>
      <c r="CI27" s="45"/>
      <c r="CJ27" s="45"/>
      <c r="CK27" s="45"/>
      <c r="CL27" s="45"/>
    </row>
    <row r="28" spans="1:90" x14ac:dyDescent="0.4">
      <c r="A28" s="59"/>
      <c r="B28" s="60" t="s">
        <v>298</v>
      </c>
      <c r="C28" s="61">
        <v>28.082704544067383</v>
      </c>
      <c r="D28" s="61">
        <v>27.919216156005859</v>
      </c>
      <c r="E28" s="60"/>
      <c r="F28" s="60" t="s">
        <v>298</v>
      </c>
      <c r="G28" s="61">
        <v>25.064765930175781</v>
      </c>
      <c r="H28" s="61">
        <v>25.170438766479492</v>
      </c>
      <c r="I28" s="60"/>
      <c r="J28" s="60" t="s">
        <v>298</v>
      </c>
      <c r="K28" s="59">
        <f>POWER(2,(G28-C28))*100</f>
        <v>12.345536054610916</v>
      </c>
      <c r="L28" s="59">
        <f>POWER(2,(H28-D28))*100</f>
        <v>14.877691681666727</v>
      </c>
      <c r="M28" s="44"/>
      <c r="N28" s="45"/>
      <c r="O28" s="45"/>
      <c r="P28" s="45"/>
      <c r="Q28" s="45"/>
      <c r="R28" s="45"/>
      <c r="S28" s="45"/>
      <c r="T28" s="45"/>
      <c r="U28" s="45"/>
      <c r="X28" s="59"/>
      <c r="Y28" s="60" t="s">
        <v>298</v>
      </c>
      <c r="Z28" s="61">
        <v>28.181541442871094</v>
      </c>
      <c r="AA28" s="61">
        <v>28.965320587158203</v>
      </c>
      <c r="AB28" s="60"/>
      <c r="AC28" s="60" t="s">
        <v>298</v>
      </c>
      <c r="AD28" s="61">
        <v>25.064765930175781</v>
      </c>
      <c r="AE28" s="61">
        <v>25.170438766479492</v>
      </c>
      <c r="AF28" s="60"/>
      <c r="AG28" s="60" t="s">
        <v>298</v>
      </c>
      <c r="AH28" s="59">
        <f>POWER(2,(AD28-Z28))*100</f>
        <v>11.528082635626674</v>
      </c>
      <c r="AI28" s="59">
        <f>POWER(2,(AE28-AA28))*100</f>
        <v>7.2048798358316821</v>
      </c>
      <c r="AJ28" s="44"/>
      <c r="AK28" s="45"/>
      <c r="AL28" s="45"/>
      <c r="AM28" s="45"/>
      <c r="AN28" s="45"/>
      <c r="AO28" s="45"/>
      <c r="AP28" s="45"/>
      <c r="AQ28" s="45"/>
      <c r="AR28" s="45"/>
      <c r="AU28" s="59"/>
      <c r="AV28" s="60" t="s">
        <v>298</v>
      </c>
      <c r="AW28" s="61">
        <v>28.01081657409668</v>
      </c>
      <c r="AX28" s="61">
        <v>28.250900268554688</v>
      </c>
      <c r="AY28" s="60"/>
      <c r="AZ28" s="60" t="s">
        <v>298</v>
      </c>
      <c r="BA28" s="61">
        <v>25.064765930175781</v>
      </c>
      <c r="BB28" s="61">
        <v>25.170438766479492</v>
      </c>
      <c r="BC28" s="60"/>
      <c r="BD28" s="60" t="s">
        <v>298</v>
      </c>
      <c r="BE28" s="59">
        <f>POWER(2,(BA28-AW28))*100</f>
        <v>12.976285358281656</v>
      </c>
      <c r="BF28" s="59">
        <f>POWER(2,(BB28-AX28))*100</f>
        <v>11.821938272758977</v>
      </c>
      <c r="BG28" s="44"/>
      <c r="BH28" s="45"/>
      <c r="BI28" s="45"/>
      <c r="BJ28" s="45"/>
      <c r="BK28" s="45"/>
      <c r="BL28" s="45"/>
      <c r="BM28" s="45"/>
      <c r="BN28" s="45"/>
      <c r="BO28" s="45"/>
      <c r="BR28" s="59"/>
      <c r="BS28" s="60" t="s">
        <v>298</v>
      </c>
      <c r="BT28" s="61">
        <v>28.158676147460938</v>
      </c>
      <c r="BU28" s="61">
        <v>28.871162414550781</v>
      </c>
      <c r="BV28" s="60"/>
      <c r="BW28" s="60" t="s">
        <v>298</v>
      </c>
      <c r="BX28" s="61">
        <v>25.064765930175781</v>
      </c>
      <c r="BY28" s="61">
        <v>25.170438766479492</v>
      </c>
      <c r="BZ28" s="60"/>
      <c r="CA28" s="60" t="s">
        <v>298</v>
      </c>
      <c r="CB28" s="59">
        <f>POWER(2,(BX28-BT28))*100</f>
        <v>11.712246947222592</v>
      </c>
      <c r="CC28" s="59">
        <f>POWER(2,(BY28-BU28))*100</f>
        <v>7.6907939548791289</v>
      </c>
      <c r="CD28" s="44"/>
      <c r="CE28" s="45"/>
      <c r="CF28" s="45"/>
      <c r="CG28" s="45"/>
      <c r="CH28" s="45"/>
      <c r="CI28" s="45"/>
      <c r="CJ28" s="45"/>
      <c r="CK28" s="45"/>
      <c r="CL28" s="45"/>
    </row>
    <row r="29" spans="1:90" x14ac:dyDescent="0.2">
      <c r="A29" s="59"/>
      <c r="B29" s="59" t="s">
        <v>230</v>
      </c>
      <c r="C29" s="59">
        <f>AVERAGE(C27:C28)</f>
        <v>29.157423973083496</v>
      </c>
      <c r="D29" s="59">
        <f>AVERAGE(D27:D28)</f>
        <v>29.548580169677734</v>
      </c>
      <c r="E29" s="60"/>
      <c r="F29" s="59" t="s">
        <v>230</v>
      </c>
      <c r="G29" s="59">
        <f>AVERAGE(G27:G28)</f>
        <v>26.442830085754395</v>
      </c>
      <c r="H29" s="59">
        <f>AVERAGE(H27:H28)</f>
        <v>26.445982933044434</v>
      </c>
      <c r="I29" s="59"/>
      <c r="J29" s="59" t="s">
        <v>230</v>
      </c>
      <c r="K29" s="59">
        <f>AVERAGE(K27:K28)</f>
        <v>15.572417965973127</v>
      </c>
      <c r="L29" s="59">
        <f>AVERAGE(L27:L28)</f>
        <v>11.993808117766141</v>
      </c>
      <c r="M29" s="44"/>
      <c r="N29" s="45"/>
      <c r="O29" s="45"/>
      <c r="P29" s="45"/>
      <c r="Q29" s="45"/>
      <c r="R29" s="45"/>
      <c r="S29" s="45"/>
      <c r="T29" s="45"/>
      <c r="U29" s="45"/>
      <c r="X29" s="59"/>
      <c r="Y29" s="59" t="s">
        <v>230</v>
      </c>
      <c r="Z29" s="59">
        <f>AVERAGE(Z27:Z28)</f>
        <v>30.014397621154785</v>
      </c>
      <c r="AA29" s="59">
        <f>AVERAGE(AA27:AA28)</f>
        <v>31.424295425415039</v>
      </c>
      <c r="AB29" s="60"/>
      <c r="AC29" s="59" t="s">
        <v>230</v>
      </c>
      <c r="AD29" s="59">
        <f>AVERAGE(AD27:AD28)</f>
        <v>26.442830085754395</v>
      </c>
      <c r="AE29" s="59">
        <f>AVERAGE(AE27:AE28)</f>
        <v>26.445982933044434</v>
      </c>
      <c r="AF29" s="59"/>
      <c r="AG29" s="59" t="s">
        <v>230</v>
      </c>
      <c r="AH29" s="59">
        <f>AVERAGE(AH27:AH28)</f>
        <v>8.8324627252057972</v>
      </c>
      <c r="AI29" s="59">
        <f>AVERAGE(AI27:AI28)</f>
        <v>4.3008338966027058</v>
      </c>
      <c r="AJ29" s="44"/>
      <c r="AK29" s="45"/>
      <c r="AL29" s="45"/>
      <c r="AM29" s="45"/>
      <c r="AN29" s="45"/>
      <c r="AO29" s="45"/>
      <c r="AP29" s="45"/>
      <c r="AQ29" s="45"/>
      <c r="AR29" s="45"/>
      <c r="AU29" s="59"/>
      <c r="AV29" s="59" t="s">
        <v>230</v>
      </c>
      <c r="AW29" s="59">
        <f>AVERAGE(AW27:AW28)</f>
        <v>29.487126350402832</v>
      </c>
      <c r="AX29" s="59">
        <f>AVERAGE(AX27:AX28)</f>
        <v>29.830645561218262</v>
      </c>
      <c r="AY29" s="60"/>
      <c r="AZ29" s="59" t="s">
        <v>230</v>
      </c>
      <c r="BA29" s="59">
        <f>AVERAGE(BA27:BA28)</f>
        <v>26.442830085754395</v>
      </c>
      <c r="BB29" s="59">
        <f>AVERAGE(BB27:BB28)</f>
        <v>26.445982933044434</v>
      </c>
      <c r="BC29" s="59"/>
      <c r="BD29" s="59" t="s">
        <v>230</v>
      </c>
      <c r="BE29" s="59">
        <f>AVERAGE(BE27:BE28)</f>
        <v>12.150152707109672</v>
      </c>
      <c r="BF29" s="59">
        <f>AVERAGE(BF27:BF28)</f>
        <v>9.7881080750240059</v>
      </c>
      <c r="BG29" s="44"/>
      <c r="BH29" s="45"/>
      <c r="BI29" s="45"/>
      <c r="BJ29" s="45"/>
      <c r="BK29" s="45"/>
      <c r="BL29" s="45"/>
      <c r="BM29" s="45"/>
      <c r="BN29" s="45"/>
      <c r="BO29" s="45"/>
      <c r="BR29" s="59"/>
      <c r="BS29" s="59" t="s">
        <v>230</v>
      </c>
      <c r="BT29" s="59">
        <f>AVERAGE(BT27:BT28)</f>
        <v>29.757821083068848</v>
      </c>
      <c r="BU29" s="59">
        <f>AVERAGE(BU27:BU28)</f>
        <v>30.776849746704102</v>
      </c>
      <c r="BV29" s="60"/>
      <c r="BW29" s="59" t="s">
        <v>230</v>
      </c>
      <c r="BX29" s="59">
        <f>AVERAGE(BX27:BX28)</f>
        <v>26.442830085754395</v>
      </c>
      <c r="BY29" s="59">
        <f>AVERAGE(BY27:BY28)</f>
        <v>26.445982933044434</v>
      </c>
      <c r="BZ29" s="59"/>
      <c r="CA29" s="59" t="s">
        <v>230</v>
      </c>
      <c r="CB29" s="59">
        <f>AVERAGE(CB27:CB28)</f>
        <v>10.166411902380723</v>
      </c>
      <c r="CC29" s="59">
        <f>AVERAGE(CC27:CC28)</f>
        <v>5.4507006224047778</v>
      </c>
      <c r="CD29" s="44"/>
      <c r="CE29" s="45"/>
      <c r="CF29" s="45"/>
      <c r="CG29" s="45"/>
      <c r="CH29" s="45"/>
      <c r="CI29" s="45"/>
      <c r="CJ29" s="45"/>
      <c r="CK29" s="45"/>
      <c r="CL29" s="45"/>
    </row>
    <row r="30" spans="1:90" x14ac:dyDescent="0.2">
      <c r="A30" s="59"/>
      <c r="B30" s="59" t="s">
        <v>40</v>
      </c>
      <c r="C30" s="59">
        <f>STDEVP(C27:C28)</f>
        <v>1.0747194290161133</v>
      </c>
      <c r="D30" s="59">
        <f>STDEVP(D27:D28)</f>
        <v>1.629364013671875</v>
      </c>
      <c r="E30" s="60"/>
      <c r="F30" s="59" t="s">
        <v>40</v>
      </c>
      <c r="G30" s="59">
        <f>STDEVP(G27:G28)</f>
        <v>1.3780641555786133</v>
      </c>
      <c r="H30" s="59">
        <f>STDEVP(H27:H28)</f>
        <v>1.2755441665649414</v>
      </c>
      <c r="I30" s="59"/>
      <c r="J30" s="59" t="s">
        <v>40</v>
      </c>
      <c r="K30" s="59">
        <f>STDEVP(K27:K28)</f>
        <v>3.2268819113622151</v>
      </c>
      <c r="L30" s="59">
        <f>STDEVP(L27:L28)</f>
        <v>2.8838835639005849</v>
      </c>
      <c r="M30" s="44"/>
      <c r="N30" s="45"/>
      <c r="O30" s="45"/>
      <c r="P30" s="45"/>
      <c r="Q30" s="45"/>
      <c r="R30" s="45"/>
      <c r="S30" s="45"/>
      <c r="T30" s="45"/>
      <c r="U30" s="45"/>
      <c r="X30" s="59"/>
      <c r="Y30" s="59" t="s">
        <v>40</v>
      </c>
      <c r="Z30" s="59">
        <f>STDEVP(Z27:Z28)</f>
        <v>1.8328561782836914</v>
      </c>
      <c r="AA30" s="59">
        <f>STDEVP(AA27:AA28)</f>
        <v>2.4589748382568359</v>
      </c>
      <c r="AB30" s="60"/>
      <c r="AC30" s="59" t="s">
        <v>40</v>
      </c>
      <c r="AD30" s="59">
        <f>STDEVP(AD27:AD28)</f>
        <v>1.3780641555786133</v>
      </c>
      <c r="AE30" s="59">
        <f>STDEVP(AE27:AE28)</f>
        <v>1.2755441665649414</v>
      </c>
      <c r="AF30" s="59"/>
      <c r="AG30" s="59" t="s">
        <v>40</v>
      </c>
      <c r="AH30" s="59">
        <f>STDEVP(AH27:AH28)</f>
        <v>2.6956199104208798</v>
      </c>
      <c r="AI30" s="59">
        <f>STDEVP(AI27:AI28)</f>
        <v>2.9040459392289768</v>
      </c>
      <c r="AJ30" s="44"/>
      <c r="AK30" s="45"/>
      <c r="AL30" s="45"/>
      <c r="AM30" s="45"/>
      <c r="AN30" s="45"/>
      <c r="AO30" s="45"/>
      <c r="AP30" s="45"/>
      <c r="AQ30" s="45"/>
      <c r="AR30" s="45"/>
      <c r="AU30" s="59"/>
      <c r="AV30" s="59" t="s">
        <v>40</v>
      </c>
      <c r="AW30" s="59">
        <f>STDEVP(AW27:AW28)</f>
        <v>1.4763097763061523</v>
      </c>
      <c r="AX30" s="59">
        <f>STDEVP(AX27:AX28)</f>
        <v>1.5797452926635742</v>
      </c>
      <c r="AY30" s="60"/>
      <c r="AZ30" s="59" t="s">
        <v>40</v>
      </c>
      <c r="BA30" s="59">
        <f>STDEVP(BA27:BA28)</f>
        <v>1.3780641555786133</v>
      </c>
      <c r="BB30" s="59">
        <f>STDEVP(BB27:BB28)</f>
        <v>1.2755441665649414</v>
      </c>
      <c r="BC30" s="59"/>
      <c r="BD30" s="59" t="s">
        <v>40</v>
      </c>
      <c r="BE30" s="59">
        <f>STDEVP(BE27:BE28)</f>
        <v>0.8261326511719842</v>
      </c>
      <c r="BF30" s="59">
        <f>STDEVP(BF27:BF28)</f>
        <v>2.0338301977349755</v>
      </c>
      <c r="BG30" s="44"/>
      <c r="BH30" s="45"/>
      <c r="BI30" s="45"/>
      <c r="BJ30" s="45"/>
      <c r="BK30" s="45"/>
      <c r="BL30" s="45"/>
      <c r="BM30" s="45"/>
      <c r="BN30" s="45"/>
      <c r="BO30" s="45"/>
      <c r="BR30" s="59"/>
      <c r="BS30" s="59" t="s">
        <v>40</v>
      </c>
      <c r="BT30" s="59">
        <f>STDEVP(BT27:BT28)</f>
        <v>1.5991449356079102</v>
      </c>
      <c r="BU30" s="59">
        <f>STDEVP(BU27:BU28)</f>
        <v>1.9056873321533203</v>
      </c>
      <c r="BV30" s="60"/>
      <c r="BW30" s="59" t="s">
        <v>40</v>
      </c>
      <c r="BX30" s="59">
        <f>STDEVP(BX27:BX28)</f>
        <v>1.3780641555786133</v>
      </c>
      <c r="BY30" s="59">
        <f>STDEVP(BY27:BY28)</f>
        <v>1.2755441665649414</v>
      </c>
      <c r="BZ30" s="59"/>
      <c r="CA30" s="59" t="s">
        <v>40</v>
      </c>
      <c r="CB30" s="59">
        <f>STDEVP(CB27:CB28)</f>
        <v>1.5458350448418698</v>
      </c>
      <c r="CC30" s="59">
        <f>STDEVP(CC27:CC28)</f>
        <v>2.2400933324743519</v>
      </c>
      <c r="CD30" s="44"/>
      <c r="CE30" s="45"/>
      <c r="CF30" s="45"/>
      <c r="CG30" s="45"/>
      <c r="CH30" s="45"/>
      <c r="CI30" s="45"/>
      <c r="CJ30" s="45"/>
      <c r="CK30" s="45"/>
      <c r="CL30" s="45"/>
    </row>
    <row r="31" spans="1:90" x14ac:dyDescent="0.2">
      <c r="A31" s="59"/>
      <c r="B31" s="59" t="s">
        <v>41</v>
      </c>
      <c r="C31" s="59">
        <f>C30/SQRT(4)</f>
        <v>0.53735971450805664</v>
      </c>
      <c r="D31" s="59">
        <f t="shared" ref="D31" si="43">D30/SQRT(4)</f>
        <v>0.8146820068359375</v>
      </c>
      <c r="E31" s="60"/>
      <c r="F31" s="59" t="s">
        <v>41</v>
      </c>
      <c r="G31" s="59">
        <f>G30/SQRT(4)</f>
        <v>0.68903207778930664</v>
      </c>
      <c r="H31" s="59">
        <f t="shared" ref="H31" si="44">H30/SQRT(4)</f>
        <v>0.6377720832824707</v>
      </c>
      <c r="I31" s="59"/>
      <c r="J31" s="59" t="s">
        <v>41</v>
      </c>
      <c r="K31" s="59">
        <f>K30/SQRT(4)</f>
        <v>1.6134409556811076</v>
      </c>
      <c r="L31" s="59">
        <f t="shared" ref="L31" si="45">L30/SQRT(4)</f>
        <v>1.4419417819502924</v>
      </c>
      <c r="M31" s="44"/>
      <c r="N31" s="45"/>
      <c r="O31" s="45"/>
      <c r="P31" s="45"/>
      <c r="Q31" s="45"/>
      <c r="R31" s="45"/>
      <c r="S31" s="45"/>
      <c r="T31" s="45"/>
      <c r="U31" s="45"/>
      <c r="X31" s="59"/>
      <c r="Y31" s="59" t="s">
        <v>41</v>
      </c>
      <c r="Z31" s="59">
        <f>Z30/SQRT(4)</f>
        <v>0.9164280891418457</v>
      </c>
      <c r="AA31" s="59">
        <f t="shared" ref="AA31" si="46">AA30/SQRT(4)</f>
        <v>1.229487419128418</v>
      </c>
      <c r="AB31" s="60"/>
      <c r="AC31" s="59" t="s">
        <v>41</v>
      </c>
      <c r="AD31" s="59">
        <f>AD30/SQRT(4)</f>
        <v>0.68903207778930664</v>
      </c>
      <c r="AE31" s="59">
        <f t="shared" ref="AE31" si="47">AE30/SQRT(4)</f>
        <v>0.6377720832824707</v>
      </c>
      <c r="AF31" s="59"/>
      <c r="AG31" s="59" t="s">
        <v>41</v>
      </c>
      <c r="AH31" s="59">
        <f>AH30/SQRT(4)</f>
        <v>1.3478099552104399</v>
      </c>
      <c r="AI31" s="59">
        <f t="shared" ref="AI31" si="48">AI30/SQRT(4)</f>
        <v>1.4520229696144884</v>
      </c>
      <c r="AJ31" s="44"/>
      <c r="AK31" s="45"/>
      <c r="AL31" s="45"/>
      <c r="AM31" s="45"/>
      <c r="AN31" s="45"/>
      <c r="AO31" s="45"/>
      <c r="AP31" s="45"/>
      <c r="AQ31" s="45"/>
      <c r="AR31" s="45"/>
      <c r="AU31" s="59"/>
      <c r="AV31" s="59" t="s">
        <v>41</v>
      </c>
      <c r="AW31" s="59">
        <f>AW30/SQRT(4)</f>
        <v>0.73815488815307617</v>
      </c>
      <c r="AX31" s="59">
        <f t="shared" ref="AX31" si="49">AX30/SQRT(4)</f>
        <v>0.78987264633178711</v>
      </c>
      <c r="AY31" s="60"/>
      <c r="AZ31" s="59" t="s">
        <v>41</v>
      </c>
      <c r="BA31" s="59">
        <f>BA30/SQRT(4)</f>
        <v>0.68903207778930664</v>
      </c>
      <c r="BB31" s="59">
        <f t="shared" ref="BB31" si="50">BB30/SQRT(4)</f>
        <v>0.6377720832824707</v>
      </c>
      <c r="BC31" s="59"/>
      <c r="BD31" s="59" t="s">
        <v>41</v>
      </c>
      <c r="BE31" s="59">
        <f>BE30/SQRT(4)</f>
        <v>0.4130663255859921</v>
      </c>
      <c r="BF31" s="59">
        <f t="shared" ref="BF31" si="51">BF30/SQRT(4)</f>
        <v>1.0169150988674878</v>
      </c>
      <c r="BG31" s="44"/>
      <c r="BH31" s="45"/>
      <c r="BI31" s="45"/>
      <c r="BJ31" s="45"/>
      <c r="BK31" s="45"/>
      <c r="BL31" s="45"/>
      <c r="BM31" s="45"/>
      <c r="BN31" s="45"/>
      <c r="BO31" s="45"/>
      <c r="BR31" s="59"/>
      <c r="BS31" s="59" t="s">
        <v>41</v>
      </c>
      <c r="BT31" s="59">
        <f>BT30/SQRT(4)</f>
        <v>0.79957246780395508</v>
      </c>
      <c r="BU31" s="59">
        <f t="shared" ref="BU31" si="52">BU30/SQRT(4)</f>
        <v>0.95284366607666016</v>
      </c>
      <c r="BV31" s="60"/>
      <c r="BW31" s="59" t="s">
        <v>41</v>
      </c>
      <c r="BX31" s="59">
        <f>BX30/SQRT(4)</f>
        <v>0.68903207778930664</v>
      </c>
      <c r="BY31" s="59">
        <f t="shared" ref="BY31" si="53">BY30/SQRT(4)</f>
        <v>0.6377720832824707</v>
      </c>
      <c r="BZ31" s="59"/>
      <c r="CA31" s="59" t="s">
        <v>41</v>
      </c>
      <c r="CB31" s="59">
        <f>CB30/SQRT(4)</f>
        <v>0.77291752242093492</v>
      </c>
      <c r="CC31" s="59">
        <f t="shared" ref="CC31" si="54">CC30/SQRT(4)</f>
        <v>1.120046666237176</v>
      </c>
      <c r="CD31" s="44"/>
      <c r="CE31" s="45"/>
      <c r="CF31" s="45"/>
      <c r="CG31" s="45"/>
      <c r="CH31" s="45"/>
      <c r="CI31" s="45"/>
      <c r="CJ31" s="45"/>
      <c r="CK31" s="45"/>
      <c r="CL31" s="45"/>
    </row>
    <row r="32" spans="1:90" x14ac:dyDescent="0.4">
      <c r="A32" s="9"/>
      <c r="B32" s="61"/>
      <c r="C32" s="61"/>
      <c r="D32" s="46"/>
      <c r="E32" s="61"/>
      <c r="F32" s="46"/>
      <c r="G32" s="9"/>
      <c r="H32" s="9"/>
      <c r="I32" s="9"/>
      <c r="J32" s="9"/>
      <c r="K32" s="9"/>
      <c r="L32" s="9"/>
      <c r="M32" s="9"/>
      <c r="N32" s="45"/>
      <c r="O32" s="45"/>
      <c r="P32" s="45"/>
      <c r="Q32" s="45"/>
      <c r="R32" s="45"/>
      <c r="S32" s="45"/>
      <c r="T32" s="45"/>
      <c r="U32" s="45"/>
      <c r="X32" s="9"/>
      <c r="Y32" s="9"/>
      <c r="Z32" s="9"/>
      <c r="AA32" s="9"/>
      <c r="AB32" s="46"/>
      <c r="AC32" s="46"/>
      <c r="AD32" s="9"/>
      <c r="AE32" s="9"/>
      <c r="AF32" s="9"/>
      <c r="AG32" s="9"/>
      <c r="AH32" s="9"/>
      <c r="AI32" s="9"/>
      <c r="AJ32" s="9"/>
      <c r="AK32" s="45"/>
      <c r="AL32" s="45"/>
      <c r="AM32" s="45"/>
      <c r="AN32" s="45"/>
      <c r="AO32" s="45"/>
      <c r="AP32" s="45"/>
      <c r="AQ32" s="45"/>
      <c r="AR32" s="45"/>
      <c r="AU32" s="9"/>
      <c r="AV32" s="9"/>
      <c r="AW32" s="61"/>
      <c r="AX32" s="61"/>
      <c r="AY32" s="46"/>
      <c r="AZ32" s="46"/>
      <c r="BA32" s="9"/>
      <c r="BB32" s="9"/>
      <c r="BC32" s="9"/>
      <c r="BD32" s="9"/>
      <c r="BE32" s="9"/>
      <c r="BF32" s="9"/>
      <c r="BG32" s="9"/>
      <c r="BH32" s="45"/>
      <c r="BI32" s="45"/>
      <c r="BJ32" s="45"/>
      <c r="BK32" s="45"/>
      <c r="BL32" s="45"/>
      <c r="BM32" s="45"/>
      <c r="BN32" s="45"/>
      <c r="BO32" s="45"/>
      <c r="BR32" s="9"/>
      <c r="BS32" s="9"/>
      <c r="BT32" s="61"/>
      <c r="BU32" s="61"/>
      <c r="BV32" s="46"/>
      <c r="BW32" s="46"/>
      <c r="BX32" s="9"/>
      <c r="BY32" s="9"/>
      <c r="BZ32" s="9"/>
      <c r="CA32" s="9"/>
      <c r="CB32" s="9"/>
      <c r="CC32" s="9"/>
      <c r="CD32" s="9"/>
      <c r="CE32" s="45"/>
      <c r="CF32" s="45"/>
      <c r="CG32" s="45"/>
      <c r="CH32" s="45"/>
      <c r="CI32" s="45"/>
      <c r="CJ32" s="45"/>
      <c r="CK32" s="45"/>
      <c r="CL32" s="45"/>
    </row>
    <row r="33" spans="1:90" x14ac:dyDescent="0.4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9"/>
      <c r="N33" s="45"/>
      <c r="O33" s="45"/>
      <c r="P33" s="45"/>
      <c r="Q33" s="45"/>
      <c r="R33" s="45"/>
      <c r="S33" s="45"/>
      <c r="T33" s="45"/>
      <c r="U33" s="45"/>
      <c r="X33" s="9"/>
      <c r="Y33" s="9"/>
      <c r="Z33" s="61"/>
      <c r="AA33" s="61"/>
      <c r="AB33" s="46"/>
      <c r="AC33" s="46"/>
      <c r="AD33" s="46"/>
      <c r="AE33" s="46"/>
      <c r="AF33" s="9"/>
      <c r="AG33" s="9"/>
      <c r="AH33" s="9"/>
      <c r="AI33" s="9"/>
      <c r="AJ33" s="9"/>
      <c r="AK33" s="45"/>
      <c r="AL33" s="45"/>
      <c r="AM33" s="45"/>
      <c r="AN33" s="45"/>
      <c r="AO33" s="45"/>
      <c r="AP33" s="45"/>
      <c r="AQ33" s="45"/>
      <c r="AR33" s="45"/>
      <c r="AU33" s="9"/>
      <c r="AV33" s="9"/>
      <c r="AW33" s="61"/>
      <c r="AX33" s="61"/>
      <c r="AY33" s="46"/>
      <c r="AZ33" s="46"/>
      <c r="BA33" s="46"/>
      <c r="BB33" s="46"/>
      <c r="BC33" s="9"/>
      <c r="BD33" s="9"/>
      <c r="BE33" s="9"/>
      <c r="BF33" s="9"/>
      <c r="BG33" s="9"/>
      <c r="BH33" s="45"/>
      <c r="BI33" s="45"/>
      <c r="BJ33" s="45"/>
      <c r="BK33" s="45"/>
      <c r="BL33" s="45"/>
      <c r="BM33" s="45"/>
      <c r="BN33" s="45"/>
      <c r="BO33" s="45"/>
      <c r="BR33" s="9"/>
      <c r="BS33" s="9"/>
      <c r="BT33" s="61"/>
      <c r="BU33" s="61"/>
      <c r="BV33" s="46"/>
      <c r="BW33" s="46"/>
      <c r="BX33" s="46"/>
      <c r="BY33" s="46"/>
      <c r="BZ33" s="9"/>
      <c r="CA33" s="9"/>
      <c r="CB33" s="9"/>
      <c r="CC33" s="9"/>
      <c r="CD33" s="9"/>
      <c r="CE33" s="45"/>
      <c r="CF33" s="45"/>
      <c r="CG33" s="45"/>
      <c r="CH33" s="45"/>
      <c r="CI33" s="45"/>
      <c r="CJ33" s="45"/>
      <c r="CK33" s="45"/>
      <c r="CL33" s="45"/>
    </row>
    <row r="34" spans="1:90" x14ac:dyDescent="0.2">
      <c r="A34" s="11" t="s">
        <v>77</v>
      </c>
      <c r="B34" s="46"/>
      <c r="C34" s="59" t="s">
        <v>257</v>
      </c>
      <c r="D34" s="59" t="s">
        <v>90</v>
      </c>
      <c r="E34" s="59"/>
      <c r="F34" s="60" t="s">
        <v>295</v>
      </c>
      <c r="G34" s="59" t="s">
        <v>257</v>
      </c>
      <c r="H34" s="59" t="s">
        <v>90</v>
      </c>
      <c r="I34" s="59"/>
      <c r="J34" s="59" t="s">
        <v>296</v>
      </c>
      <c r="K34" s="59" t="s">
        <v>257</v>
      </c>
      <c r="L34" s="59" t="s">
        <v>90</v>
      </c>
      <c r="M34" s="9"/>
      <c r="N34" s="45"/>
      <c r="O34" s="45"/>
      <c r="P34" s="45"/>
      <c r="Q34" s="45"/>
      <c r="R34" s="45"/>
      <c r="S34" s="45"/>
      <c r="T34" s="45"/>
      <c r="U34" s="45"/>
      <c r="X34" s="11" t="s">
        <v>77</v>
      </c>
      <c r="Y34" s="46"/>
      <c r="Z34" s="59" t="s">
        <v>257</v>
      </c>
      <c r="AA34" s="59" t="s">
        <v>90</v>
      </c>
      <c r="AB34" s="59"/>
      <c r="AC34" s="60" t="s">
        <v>295</v>
      </c>
      <c r="AD34" s="59" t="s">
        <v>257</v>
      </c>
      <c r="AE34" s="59" t="s">
        <v>90</v>
      </c>
      <c r="AF34" s="59"/>
      <c r="AG34" s="59" t="s">
        <v>296</v>
      </c>
      <c r="AH34" s="59" t="s">
        <v>257</v>
      </c>
      <c r="AI34" s="59" t="s">
        <v>90</v>
      </c>
      <c r="AJ34" s="9"/>
      <c r="AK34" s="45"/>
      <c r="AL34" s="45"/>
      <c r="AM34" s="45"/>
      <c r="AN34" s="45"/>
      <c r="AO34" s="45"/>
      <c r="AP34" s="45"/>
      <c r="AQ34" s="45"/>
      <c r="AR34" s="45"/>
      <c r="AU34" s="11" t="s">
        <v>77</v>
      </c>
      <c r="AV34" s="46"/>
      <c r="AW34" s="59" t="s">
        <v>257</v>
      </c>
      <c r="AX34" s="59" t="s">
        <v>90</v>
      </c>
      <c r="AY34" s="59"/>
      <c r="AZ34" s="60" t="s">
        <v>295</v>
      </c>
      <c r="BA34" s="59" t="s">
        <v>257</v>
      </c>
      <c r="BB34" s="59" t="s">
        <v>90</v>
      </c>
      <c r="BC34" s="59"/>
      <c r="BD34" s="59" t="s">
        <v>296</v>
      </c>
      <c r="BE34" s="59" t="s">
        <v>257</v>
      </c>
      <c r="BF34" s="59" t="s">
        <v>90</v>
      </c>
      <c r="BG34" s="9"/>
      <c r="BH34" s="45"/>
      <c r="BI34" s="45"/>
      <c r="BJ34" s="45"/>
      <c r="BK34" s="45"/>
      <c r="BL34" s="45"/>
      <c r="BM34" s="45"/>
      <c r="BN34" s="45"/>
      <c r="BO34" s="45"/>
      <c r="BR34" s="11" t="s">
        <v>77</v>
      </c>
      <c r="BS34" s="46"/>
      <c r="BT34" s="59" t="s">
        <v>257</v>
      </c>
      <c r="BU34" s="59" t="s">
        <v>90</v>
      </c>
      <c r="BV34" s="59"/>
      <c r="BW34" s="60" t="s">
        <v>295</v>
      </c>
      <c r="BX34" s="59" t="s">
        <v>257</v>
      </c>
      <c r="BY34" s="59" t="s">
        <v>90</v>
      </c>
      <c r="BZ34" s="59"/>
      <c r="CA34" s="59" t="s">
        <v>296</v>
      </c>
      <c r="CB34" s="59" t="s">
        <v>257</v>
      </c>
      <c r="CC34" s="59" t="s">
        <v>90</v>
      </c>
      <c r="CD34" s="9"/>
      <c r="CE34" s="45"/>
      <c r="CF34" s="45"/>
      <c r="CG34" s="45"/>
      <c r="CH34" s="45"/>
      <c r="CI34" s="45"/>
      <c r="CJ34" s="45"/>
      <c r="CK34" s="45"/>
      <c r="CL34" s="45"/>
    </row>
    <row r="35" spans="1:90" x14ac:dyDescent="0.4">
      <c r="A35" s="59"/>
      <c r="B35" s="60" t="s">
        <v>297</v>
      </c>
      <c r="C35" s="61">
        <v>35.758163452148438</v>
      </c>
      <c r="D35" s="61">
        <v>36.088829040527344</v>
      </c>
      <c r="E35" s="60"/>
      <c r="F35" s="60" t="s">
        <v>297</v>
      </c>
      <c r="G35" s="61">
        <v>30.804122924804688</v>
      </c>
      <c r="H35" s="61">
        <v>31.141897201538086</v>
      </c>
      <c r="I35" s="60"/>
      <c r="J35" s="60" t="s">
        <v>297</v>
      </c>
      <c r="K35" s="59">
        <f>POWER(2,(G35-C35))*100</f>
        <v>3.2261547948620448</v>
      </c>
      <c r="L35" s="59">
        <f>POWER(2,(H35-D35))*100</f>
        <v>3.2420904726990836</v>
      </c>
      <c r="M35" s="9"/>
      <c r="N35" s="45"/>
      <c r="O35" s="45"/>
      <c r="P35" s="45"/>
      <c r="Q35" s="45"/>
      <c r="R35" s="45"/>
      <c r="S35" s="45"/>
      <c r="T35" s="45"/>
      <c r="U35" s="45"/>
      <c r="X35" s="59"/>
      <c r="Y35" s="60" t="s">
        <v>297</v>
      </c>
      <c r="Z35" s="61">
        <v>37.629947662353516</v>
      </c>
      <c r="AA35" s="61">
        <v>40.084171295166016</v>
      </c>
      <c r="AB35" s="60"/>
      <c r="AC35" s="60" t="s">
        <v>297</v>
      </c>
      <c r="AD35" s="61">
        <v>30.804122924804688</v>
      </c>
      <c r="AE35" s="61">
        <v>31.141897201538086</v>
      </c>
      <c r="AF35" s="60"/>
      <c r="AG35" s="60" t="s">
        <v>297</v>
      </c>
      <c r="AH35" s="59">
        <f>POWER(2,(AD35-Z35))*100</f>
        <v>0.8814993752847019</v>
      </c>
      <c r="AI35" s="59">
        <f>POWER(2,(AE35-AA35))*100</f>
        <v>0.2032859054034962</v>
      </c>
      <c r="AJ35" s="9"/>
      <c r="AK35" s="45"/>
      <c r="AL35" s="45"/>
      <c r="AM35" s="45"/>
      <c r="AN35" s="45"/>
      <c r="AO35" s="45"/>
      <c r="AP35" s="45"/>
      <c r="AQ35" s="45"/>
      <c r="AR35" s="45"/>
      <c r="AU35" s="59"/>
      <c r="AV35" s="60" t="s">
        <v>297</v>
      </c>
      <c r="AW35" s="61">
        <v>35.729503631591797</v>
      </c>
      <c r="AX35" s="61">
        <v>37.873558044433594</v>
      </c>
      <c r="AY35" s="60"/>
      <c r="AZ35" s="60" t="s">
        <v>297</v>
      </c>
      <c r="BA35" s="61">
        <v>30.804122924804688</v>
      </c>
      <c r="BB35" s="61">
        <v>31.141897201538086</v>
      </c>
      <c r="BC35" s="60"/>
      <c r="BD35" s="60" t="s">
        <v>297</v>
      </c>
      <c r="BE35" s="59">
        <f>POWER(2,(BA35-AW35))*100</f>
        <v>3.2908847049053183</v>
      </c>
      <c r="BF35" s="59">
        <f>POWER(2,(BB35-AX35))*100</f>
        <v>0.94095350788748511</v>
      </c>
      <c r="BG35" s="9"/>
      <c r="BH35" s="45"/>
      <c r="BI35" s="45"/>
      <c r="BJ35" s="45"/>
      <c r="BK35" s="45"/>
      <c r="BL35" s="45"/>
      <c r="BM35" s="45"/>
      <c r="BN35" s="45"/>
      <c r="BO35" s="45"/>
      <c r="BR35" s="59"/>
      <c r="BS35" s="60" t="s">
        <v>297</v>
      </c>
      <c r="BT35" s="61">
        <v>37.190422058105469</v>
      </c>
      <c r="BU35" s="61">
        <v>37.746986389160156</v>
      </c>
      <c r="BV35" s="60"/>
      <c r="BW35" s="60" t="s">
        <v>297</v>
      </c>
      <c r="BX35" s="61">
        <v>30.804122924804688</v>
      </c>
      <c r="BY35" s="61">
        <v>31.141897201538086</v>
      </c>
      <c r="BZ35" s="60"/>
      <c r="CA35" s="60" t="s">
        <v>297</v>
      </c>
      <c r="CB35" s="59">
        <f>POWER(2,(BX35-BT35))*100</f>
        <v>1.1954527064916156</v>
      </c>
      <c r="CC35" s="59">
        <f>POWER(2,(BY35-BU35))*100</f>
        <v>1.0272355255942389</v>
      </c>
      <c r="CD35" s="9"/>
      <c r="CE35" s="45"/>
      <c r="CF35" s="45"/>
      <c r="CG35" s="45"/>
      <c r="CH35" s="45"/>
      <c r="CI35" s="45"/>
      <c r="CJ35" s="45"/>
      <c r="CK35" s="45"/>
      <c r="CL35" s="45"/>
    </row>
    <row r="36" spans="1:90" x14ac:dyDescent="0.4">
      <c r="A36" s="59"/>
      <c r="B36" s="60" t="s">
        <v>298</v>
      </c>
      <c r="C36" s="61">
        <v>27.747650146484375</v>
      </c>
      <c r="D36" s="61">
        <v>27.525825500488281</v>
      </c>
      <c r="E36" s="60"/>
      <c r="F36" s="60" t="s">
        <v>298</v>
      </c>
      <c r="G36" s="61">
        <v>25.390562057495117</v>
      </c>
      <c r="H36" s="61">
        <v>25.732362747192383</v>
      </c>
      <c r="I36" s="60"/>
      <c r="J36" s="60" t="s">
        <v>298</v>
      </c>
      <c r="K36" s="59">
        <f>POWER(2,(G36-C36))*100</f>
        <v>19.518470507642522</v>
      </c>
      <c r="L36" s="59">
        <f>POWER(2,(H36-D36))*100</f>
        <v>28.847880818796025</v>
      </c>
      <c r="M36" s="9"/>
      <c r="N36" s="45"/>
      <c r="O36" s="45"/>
      <c r="P36" s="45"/>
      <c r="Q36" s="45"/>
      <c r="R36" s="45"/>
      <c r="S36" s="45"/>
      <c r="T36" s="45"/>
      <c r="U36" s="45"/>
      <c r="X36" s="59"/>
      <c r="Y36" s="60" t="s">
        <v>298</v>
      </c>
      <c r="Z36" s="61">
        <v>28.847841262817383</v>
      </c>
      <c r="AA36" s="61">
        <v>29.720781326293945</v>
      </c>
      <c r="AB36" s="60"/>
      <c r="AC36" s="60" t="s">
        <v>298</v>
      </c>
      <c r="AD36" s="61">
        <v>25.390562057495117</v>
      </c>
      <c r="AE36" s="61">
        <v>25.732362747192383</v>
      </c>
      <c r="AF36" s="60"/>
      <c r="AG36" s="60" t="s">
        <v>298</v>
      </c>
      <c r="AH36" s="59">
        <f>POWER(2,(AD36-Z36))*100</f>
        <v>9.1044822974156361</v>
      </c>
      <c r="AI36" s="59">
        <f>POWER(2,(AE36-AA36))*100</f>
        <v>6.3003746065756205</v>
      </c>
      <c r="AJ36" s="9"/>
      <c r="AK36" s="45"/>
      <c r="AL36" s="45"/>
      <c r="AM36" s="45"/>
      <c r="AN36" s="45"/>
      <c r="AO36" s="45"/>
      <c r="AP36" s="45"/>
      <c r="AQ36" s="45"/>
      <c r="AR36" s="45"/>
      <c r="AU36" s="59"/>
      <c r="AV36" s="60" t="s">
        <v>298</v>
      </c>
      <c r="AW36" s="61">
        <v>27.575693130493164</v>
      </c>
      <c r="AX36" s="61">
        <v>28.364187240600586</v>
      </c>
      <c r="AY36" s="60"/>
      <c r="AZ36" s="60" t="s">
        <v>298</v>
      </c>
      <c r="BA36" s="61">
        <v>25.390562057495117</v>
      </c>
      <c r="BB36" s="61">
        <v>25.732362747192383</v>
      </c>
      <c r="BC36" s="60"/>
      <c r="BD36" s="60" t="s">
        <v>298</v>
      </c>
      <c r="BE36" s="59">
        <f>POWER(2,(BA36-AW36))*100</f>
        <v>21.989229022541242</v>
      </c>
      <c r="BF36" s="59">
        <f>POWER(2,(BB36-AX36))*100</f>
        <v>16.133993742248716</v>
      </c>
      <c r="BG36" s="9"/>
      <c r="BH36" s="45"/>
      <c r="BI36" s="45"/>
      <c r="BJ36" s="45"/>
      <c r="BK36" s="45"/>
      <c r="BL36" s="45"/>
      <c r="BM36" s="45"/>
      <c r="BN36" s="45"/>
      <c r="BO36" s="45"/>
      <c r="BR36" s="59"/>
      <c r="BS36" s="60" t="s">
        <v>298</v>
      </c>
      <c r="BT36" s="61">
        <v>28.118896484375</v>
      </c>
      <c r="BU36" s="61">
        <v>28.654550552368164</v>
      </c>
      <c r="BV36" s="60"/>
      <c r="BW36" s="60" t="s">
        <v>298</v>
      </c>
      <c r="BX36" s="61">
        <v>25.390562057495117</v>
      </c>
      <c r="BY36" s="61">
        <v>25.732362747192383</v>
      </c>
      <c r="BZ36" s="60"/>
      <c r="CA36" s="60" t="s">
        <v>298</v>
      </c>
      <c r="CB36" s="59">
        <f>POWER(2,(BX36-BT36))*100</f>
        <v>15.090009017664599</v>
      </c>
      <c r="CC36" s="59">
        <f>POWER(2,(BY36-BU36))*100</f>
        <v>13.192703976969177</v>
      </c>
      <c r="CD36" s="9"/>
      <c r="CE36" s="45"/>
      <c r="CF36" s="45"/>
      <c r="CG36" s="45"/>
      <c r="CH36" s="45"/>
      <c r="CI36" s="45"/>
      <c r="CJ36" s="45"/>
      <c r="CK36" s="45"/>
      <c r="CL36" s="45"/>
    </row>
    <row r="37" spans="1:90" x14ac:dyDescent="0.2">
      <c r="A37" s="59"/>
      <c r="B37" s="59" t="s">
        <v>230</v>
      </c>
      <c r="C37" s="59">
        <f>AVERAGE(C35:C36)</f>
        <v>31.752906799316406</v>
      </c>
      <c r="D37" s="59">
        <f>AVERAGE(D35:D36)</f>
        <v>31.807327270507813</v>
      </c>
      <c r="E37" s="60"/>
      <c r="F37" s="59" t="s">
        <v>230</v>
      </c>
      <c r="G37" s="59">
        <f>AVERAGE(G35:G36)</f>
        <v>28.097342491149902</v>
      </c>
      <c r="H37" s="59">
        <f>AVERAGE(H35:H36)</f>
        <v>28.437129974365234</v>
      </c>
      <c r="I37" s="59"/>
      <c r="J37" s="59" t="s">
        <v>230</v>
      </c>
      <c r="K37" s="59">
        <f>AVERAGE(K35:K36)</f>
        <v>11.372312651252283</v>
      </c>
      <c r="L37" s="59">
        <f>AVERAGE(L35:L36)</f>
        <v>16.044985645747555</v>
      </c>
      <c r="M37" s="9"/>
      <c r="N37" s="45"/>
      <c r="O37" s="45"/>
      <c r="P37" s="45"/>
      <c r="Q37" s="45"/>
      <c r="R37" s="45"/>
      <c r="S37" s="45"/>
      <c r="T37" s="45"/>
      <c r="U37" s="45"/>
      <c r="X37" s="59"/>
      <c r="Y37" s="59" t="s">
        <v>230</v>
      </c>
      <c r="Z37" s="59">
        <f>AVERAGE(Z35:Z36)</f>
        <v>33.238894462585449</v>
      </c>
      <c r="AA37" s="59">
        <f>AVERAGE(AA35:AA36)</f>
        <v>34.90247631072998</v>
      </c>
      <c r="AB37" s="60"/>
      <c r="AC37" s="59" t="s">
        <v>230</v>
      </c>
      <c r="AD37" s="59">
        <f>AVERAGE(AD35:AD36)</f>
        <v>28.097342491149902</v>
      </c>
      <c r="AE37" s="59">
        <f>AVERAGE(AE35:AE36)</f>
        <v>28.437129974365234</v>
      </c>
      <c r="AF37" s="59"/>
      <c r="AG37" s="59" t="s">
        <v>230</v>
      </c>
      <c r="AH37" s="59">
        <f>AVERAGE(AH35:AH36)</f>
        <v>4.9929908363501694</v>
      </c>
      <c r="AI37" s="59">
        <f>AVERAGE(AI35:AI36)</f>
        <v>3.2518302559895584</v>
      </c>
      <c r="AJ37" s="9"/>
      <c r="AK37" s="45"/>
      <c r="AL37" s="45"/>
      <c r="AM37" s="45"/>
      <c r="AN37" s="45"/>
      <c r="AO37" s="45"/>
      <c r="AP37" s="45"/>
      <c r="AQ37" s="45"/>
      <c r="AR37" s="45"/>
      <c r="AU37" s="59"/>
      <c r="AV37" s="59" t="s">
        <v>230</v>
      </c>
      <c r="AW37" s="59">
        <f>AVERAGE(AW35:AW36)</f>
        <v>31.65259838104248</v>
      </c>
      <c r="AX37" s="59">
        <f>AVERAGE(AX35:AX36)</f>
        <v>33.11887264251709</v>
      </c>
      <c r="AY37" s="60"/>
      <c r="AZ37" s="59" t="s">
        <v>230</v>
      </c>
      <c r="BA37" s="59">
        <f>AVERAGE(BA35:BA36)</f>
        <v>28.097342491149902</v>
      </c>
      <c r="BB37" s="59">
        <f>AVERAGE(BB35:BB36)</f>
        <v>28.437129974365234</v>
      </c>
      <c r="BC37" s="59"/>
      <c r="BD37" s="59" t="s">
        <v>230</v>
      </c>
      <c r="BE37" s="59">
        <f>AVERAGE(BE35:BE36)</f>
        <v>12.640056863723281</v>
      </c>
      <c r="BF37" s="59">
        <f>AVERAGE(BF35:BF36)</f>
        <v>8.5374736250681007</v>
      </c>
      <c r="BG37" s="9"/>
      <c r="BH37" s="45"/>
      <c r="BI37" s="45"/>
      <c r="BJ37" s="45"/>
      <c r="BK37" s="45"/>
      <c r="BL37" s="45"/>
      <c r="BM37" s="45"/>
      <c r="BN37" s="45"/>
      <c r="BO37" s="45"/>
      <c r="BR37" s="59"/>
      <c r="BS37" s="59" t="s">
        <v>230</v>
      </c>
      <c r="BT37" s="59">
        <f>AVERAGE(BT35:BT36)</f>
        <v>32.654659271240234</v>
      </c>
      <c r="BU37" s="59">
        <f>AVERAGE(BU35:BU36)</f>
        <v>33.20076847076416</v>
      </c>
      <c r="BV37" s="60"/>
      <c r="BW37" s="59" t="s">
        <v>230</v>
      </c>
      <c r="BX37" s="59">
        <f>AVERAGE(BX35:BX36)</f>
        <v>28.097342491149902</v>
      </c>
      <c r="BY37" s="59">
        <f>AVERAGE(BY35:BY36)</f>
        <v>28.437129974365234</v>
      </c>
      <c r="BZ37" s="59"/>
      <c r="CA37" s="59" t="s">
        <v>230</v>
      </c>
      <c r="CB37" s="59">
        <f>AVERAGE(CB35:CB36)</f>
        <v>8.1427308620781069</v>
      </c>
      <c r="CC37" s="59">
        <f>AVERAGE(CC35:CC36)</f>
        <v>7.1099697512817084</v>
      </c>
      <c r="CD37" s="9"/>
      <c r="CE37" s="45"/>
      <c r="CF37" s="45"/>
      <c r="CG37" s="45"/>
      <c r="CH37" s="45"/>
      <c r="CI37" s="45"/>
      <c r="CJ37" s="45"/>
      <c r="CK37" s="45"/>
      <c r="CL37" s="45"/>
    </row>
    <row r="38" spans="1:90" x14ac:dyDescent="0.2">
      <c r="A38" s="59"/>
      <c r="B38" s="59" t="s">
        <v>40</v>
      </c>
      <c r="C38" s="59">
        <f>STDEVP(C35:C36)</f>
        <v>4.0052566528320313</v>
      </c>
      <c r="D38" s="59">
        <f>STDEVP(D35:D36)</f>
        <v>4.2815017700195313</v>
      </c>
      <c r="E38" s="60"/>
      <c r="F38" s="59" t="s">
        <v>40</v>
      </c>
      <c r="G38" s="59">
        <f>STDEVP(G35:G36)</f>
        <v>2.7067804336547852</v>
      </c>
      <c r="H38" s="59">
        <f>STDEVP(H35:H36)</f>
        <v>2.7047672271728516</v>
      </c>
      <c r="I38" s="59"/>
      <c r="J38" s="59" t="s">
        <v>40</v>
      </c>
      <c r="K38" s="59">
        <f>STDEVP(K35:K36)</f>
        <v>8.1461578563902375</v>
      </c>
      <c r="L38" s="59">
        <f>STDEVP(L35:L36)</f>
        <v>12.802895173048467</v>
      </c>
      <c r="M38" s="9"/>
      <c r="N38" s="45"/>
      <c r="O38" s="45"/>
      <c r="P38" s="45"/>
      <c r="Q38" s="45"/>
      <c r="R38" s="45"/>
      <c r="S38" s="45"/>
      <c r="T38" s="45"/>
      <c r="U38" s="45"/>
      <c r="X38" s="59"/>
      <c r="Y38" s="59" t="s">
        <v>40</v>
      </c>
      <c r="Z38" s="59">
        <f>STDEVP(Z35:Z36)</f>
        <v>4.3910531997680664</v>
      </c>
      <c r="AA38" s="59">
        <f>STDEVP(AA35:AA36)</f>
        <v>5.1816949844360352</v>
      </c>
      <c r="AB38" s="60"/>
      <c r="AC38" s="59" t="s">
        <v>40</v>
      </c>
      <c r="AD38" s="59">
        <f>STDEVP(AD35:AD36)</f>
        <v>2.7067804336547852</v>
      </c>
      <c r="AE38" s="59">
        <f>STDEVP(AE35:AE36)</f>
        <v>2.7047672271728516</v>
      </c>
      <c r="AF38" s="59"/>
      <c r="AG38" s="59" t="s">
        <v>40</v>
      </c>
      <c r="AH38" s="59">
        <f>STDEVP(AH35:AH36)</f>
        <v>4.1114914610654667</v>
      </c>
      <c r="AI38" s="59">
        <f>STDEVP(AI35:AI36)</f>
        <v>3.0485443505860621</v>
      </c>
      <c r="AJ38" s="9"/>
      <c r="AK38" s="45"/>
      <c r="AL38" s="45"/>
      <c r="AM38" s="45"/>
      <c r="AN38" s="45"/>
      <c r="AO38" s="45"/>
      <c r="AP38" s="45"/>
      <c r="AQ38" s="45"/>
      <c r="AR38" s="45"/>
      <c r="AU38" s="59"/>
      <c r="AV38" s="59" t="s">
        <v>40</v>
      </c>
      <c r="AW38" s="59">
        <f>STDEVP(AW35:AW36)</f>
        <v>4.0769052505493164</v>
      </c>
      <c r="AX38" s="59">
        <f>STDEVP(AX35:AX36)</f>
        <v>4.7546854019165039</v>
      </c>
      <c r="AY38" s="60"/>
      <c r="AZ38" s="59" t="s">
        <v>40</v>
      </c>
      <c r="BA38" s="59">
        <f>STDEVP(BA35:BA36)</f>
        <v>2.7067804336547852</v>
      </c>
      <c r="BB38" s="59">
        <f>STDEVP(BB35:BB36)</f>
        <v>2.7047672271728516</v>
      </c>
      <c r="BC38" s="59"/>
      <c r="BD38" s="59" t="s">
        <v>40</v>
      </c>
      <c r="BE38" s="59">
        <f>STDEVP(BE35:BE36)</f>
        <v>9.3491721588179608</v>
      </c>
      <c r="BF38" s="59">
        <f>STDEVP(BF35:BF36)</f>
        <v>7.5965201171806163</v>
      </c>
      <c r="BG38" s="9"/>
      <c r="BH38" s="45"/>
      <c r="BI38" s="45"/>
      <c r="BJ38" s="45"/>
      <c r="BK38" s="45"/>
      <c r="BL38" s="45"/>
      <c r="BM38" s="45"/>
      <c r="BN38" s="45"/>
      <c r="BO38" s="45"/>
      <c r="BR38" s="59"/>
      <c r="BS38" s="59" t="s">
        <v>40</v>
      </c>
      <c r="BT38" s="59">
        <f>STDEVP(BT35:BT36)</f>
        <v>4.5357627868652344</v>
      </c>
      <c r="BU38" s="59">
        <f>STDEVP(BU35:BU36)</f>
        <v>4.5462179183959961</v>
      </c>
      <c r="BV38" s="60"/>
      <c r="BW38" s="59" t="s">
        <v>40</v>
      </c>
      <c r="BX38" s="59">
        <f>STDEVP(BX35:BX36)</f>
        <v>2.7067804336547852</v>
      </c>
      <c r="BY38" s="59">
        <f>STDEVP(BY35:BY36)</f>
        <v>2.7047672271728516</v>
      </c>
      <c r="BZ38" s="59"/>
      <c r="CA38" s="59" t="s">
        <v>40</v>
      </c>
      <c r="CB38" s="59">
        <f>STDEVP(CB35:CB36)</f>
        <v>6.9472781555864929</v>
      </c>
      <c r="CC38" s="59">
        <f>STDEVP(CC35:CC36)</f>
        <v>6.082734225687469</v>
      </c>
      <c r="CD38" s="9"/>
      <c r="CE38" s="45"/>
      <c r="CF38" s="45"/>
      <c r="CG38" s="45"/>
      <c r="CH38" s="45"/>
      <c r="CI38" s="45"/>
      <c r="CJ38" s="45"/>
      <c r="CK38" s="45"/>
      <c r="CL38" s="45"/>
    </row>
    <row r="39" spans="1:90" x14ac:dyDescent="0.2">
      <c r="A39" s="59"/>
      <c r="B39" s="59" t="s">
        <v>41</v>
      </c>
      <c r="C39" s="59">
        <f>C38/SQRT(4)</f>
        <v>2.0026283264160156</v>
      </c>
      <c r="D39" s="59">
        <f t="shared" ref="D39" si="55">D38/SQRT(4)</f>
        <v>2.1407508850097656</v>
      </c>
      <c r="E39" s="60"/>
      <c r="F39" s="59" t="s">
        <v>41</v>
      </c>
      <c r="G39" s="59">
        <f>G38/SQRT(4)</f>
        <v>1.3533902168273926</v>
      </c>
      <c r="H39" s="59">
        <f t="shared" ref="H39" si="56">H38/SQRT(4)</f>
        <v>1.3523836135864258</v>
      </c>
      <c r="I39" s="59"/>
      <c r="J39" s="59" t="s">
        <v>41</v>
      </c>
      <c r="K39" s="59">
        <f>K38/SQRT(4)</f>
        <v>4.0730789281951187</v>
      </c>
      <c r="L39" s="59">
        <f t="shared" ref="L39" si="57">L38/SQRT(4)</f>
        <v>6.4014475865242337</v>
      </c>
      <c r="M39" s="9"/>
      <c r="N39" s="45"/>
      <c r="O39" s="45"/>
      <c r="P39" s="45"/>
      <c r="Q39" s="45"/>
      <c r="R39" s="45"/>
      <c r="S39" s="45"/>
      <c r="T39" s="45"/>
      <c r="U39" s="45"/>
      <c r="X39" s="59"/>
      <c r="Y39" s="59" t="s">
        <v>41</v>
      </c>
      <c r="Z39" s="59">
        <f>Z38/SQRT(4)</f>
        <v>2.1955265998840332</v>
      </c>
      <c r="AA39" s="59">
        <f t="shared" ref="AA39" si="58">AA38/SQRT(4)</f>
        <v>2.5908474922180176</v>
      </c>
      <c r="AB39" s="60"/>
      <c r="AC39" s="59" t="s">
        <v>41</v>
      </c>
      <c r="AD39" s="59">
        <f>AD38/SQRT(4)</f>
        <v>1.3533902168273926</v>
      </c>
      <c r="AE39" s="59">
        <f t="shared" ref="AE39" si="59">AE38/SQRT(4)</f>
        <v>1.3523836135864258</v>
      </c>
      <c r="AF39" s="59"/>
      <c r="AG39" s="59" t="s">
        <v>41</v>
      </c>
      <c r="AH39" s="59">
        <f>AH38/SQRT(4)</f>
        <v>2.0557457305327334</v>
      </c>
      <c r="AI39" s="59">
        <f t="shared" ref="AI39" si="60">AI38/SQRT(4)</f>
        <v>1.5242721752930311</v>
      </c>
      <c r="AJ39" s="9"/>
      <c r="AK39" s="45"/>
      <c r="AL39" s="45"/>
      <c r="AM39" s="45"/>
      <c r="AN39" s="45"/>
      <c r="AO39" s="45"/>
      <c r="AP39" s="45"/>
      <c r="AQ39" s="45"/>
      <c r="AR39" s="45"/>
      <c r="AU39" s="59"/>
      <c r="AV39" s="59" t="s">
        <v>41</v>
      </c>
      <c r="AW39" s="59">
        <f>AW38/SQRT(4)</f>
        <v>2.0384526252746582</v>
      </c>
      <c r="AX39" s="59">
        <f t="shared" ref="AX39" si="61">AX38/SQRT(4)</f>
        <v>2.377342700958252</v>
      </c>
      <c r="AY39" s="60"/>
      <c r="AZ39" s="59" t="s">
        <v>41</v>
      </c>
      <c r="BA39" s="59">
        <f>BA38/SQRT(4)</f>
        <v>1.3533902168273926</v>
      </c>
      <c r="BB39" s="59">
        <f t="shared" ref="BB39" si="62">BB38/SQRT(4)</f>
        <v>1.3523836135864258</v>
      </c>
      <c r="BC39" s="59"/>
      <c r="BD39" s="59" t="s">
        <v>41</v>
      </c>
      <c r="BE39" s="59">
        <f>BE38/SQRT(4)</f>
        <v>4.6745860794089804</v>
      </c>
      <c r="BF39" s="59">
        <f t="shared" ref="BF39" si="63">BF38/SQRT(4)</f>
        <v>3.7982600585903081</v>
      </c>
      <c r="BG39" s="9"/>
      <c r="BH39" s="45"/>
      <c r="BI39" s="45"/>
      <c r="BJ39" s="45"/>
      <c r="BK39" s="45"/>
      <c r="BL39" s="45"/>
      <c r="BM39" s="45"/>
      <c r="BN39" s="45"/>
      <c r="BO39" s="45"/>
      <c r="BR39" s="59"/>
      <c r="BS39" s="59" t="s">
        <v>41</v>
      </c>
      <c r="BT39" s="59">
        <f>BT38/SQRT(4)</f>
        <v>2.2678813934326172</v>
      </c>
      <c r="BU39" s="59">
        <f t="shared" ref="BU39" si="64">BU38/SQRT(4)</f>
        <v>2.273108959197998</v>
      </c>
      <c r="BV39" s="60"/>
      <c r="BW39" s="59" t="s">
        <v>41</v>
      </c>
      <c r="BX39" s="59">
        <f>BX38/SQRT(4)</f>
        <v>1.3533902168273926</v>
      </c>
      <c r="BY39" s="59">
        <f t="shared" ref="BY39" si="65">BY38/SQRT(4)</f>
        <v>1.3523836135864258</v>
      </c>
      <c r="BZ39" s="59"/>
      <c r="CA39" s="59" t="s">
        <v>41</v>
      </c>
      <c r="CB39" s="59">
        <f>CB38/SQRT(4)</f>
        <v>3.4736390777932464</v>
      </c>
      <c r="CC39" s="59">
        <f t="shared" ref="CC39" si="66">CC38/SQRT(4)</f>
        <v>3.0413671128437345</v>
      </c>
      <c r="CD39" s="9"/>
      <c r="CE39" s="45"/>
      <c r="CF39" s="45"/>
      <c r="CG39" s="45"/>
      <c r="CH39" s="45"/>
      <c r="CI39" s="45"/>
      <c r="CJ39" s="45"/>
      <c r="CK39" s="45"/>
      <c r="CL39" s="45"/>
    </row>
    <row r="40" spans="1:90" x14ac:dyDescent="0.4">
      <c r="A40" s="44"/>
      <c r="B40" s="23"/>
      <c r="C40" s="23"/>
      <c r="D40" s="45"/>
      <c r="E40" s="23"/>
      <c r="F40" s="45"/>
      <c r="G40" s="44"/>
      <c r="H40" s="44"/>
      <c r="I40" s="44"/>
      <c r="J40" s="44"/>
      <c r="K40" s="44"/>
      <c r="L40" s="44"/>
      <c r="M40" s="44"/>
      <c r="N40" s="45"/>
      <c r="O40" s="45"/>
      <c r="P40" s="45"/>
      <c r="Q40" s="45"/>
      <c r="R40" s="45"/>
      <c r="S40" s="45"/>
      <c r="T40" s="45"/>
      <c r="U40" s="45"/>
      <c r="X40" s="44"/>
      <c r="Y40" s="44"/>
      <c r="Z40" s="44"/>
      <c r="AA40" s="44"/>
      <c r="AB40" s="45"/>
      <c r="AC40" s="45"/>
      <c r="AD40" s="44"/>
      <c r="AE40" s="44"/>
      <c r="AF40" s="44"/>
      <c r="AG40" s="44"/>
      <c r="AH40" s="44"/>
      <c r="AI40" s="44"/>
      <c r="AJ40" s="44"/>
      <c r="AK40" s="45"/>
      <c r="AL40" s="45"/>
      <c r="AM40" s="45"/>
      <c r="AN40" s="45"/>
      <c r="AO40" s="45"/>
      <c r="AP40" s="45"/>
      <c r="AQ40" s="45"/>
      <c r="AR40" s="45"/>
      <c r="AU40" s="44"/>
      <c r="AV40" s="44"/>
      <c r="AW40" s="23"/>
      <c r="AX40" s="23"/>
      <c r="AY40" s="45"/>
      <c r="AZ40" s="45"/>
      <c r="BA40" s="44"/>
      <c r="BB40" s="44"/>
      <c r="BC40" s="44"/>
      <c r="BD40" s="44"/>
      <c r="BE40" s="44"/>
      <c r="BF40" s="44"/>
      <c r="BG40" s="44"/>
      <c r="BH40" s="45"/>
      <c r="BI40" s="45"/>
      <c r="BJ40" s="45"/>
      <c r="BK40" s="45"/>
      <c r="BL40" s="45"/>
      <c r="BM40" s="45"/>
      <c r="BN40" s="45"/>
      <c r="BO40" s="45"/>
      <c r="BR40" s="44"/>
      <c r="BS40" s="44"/>
      <c r="BT40" s="23"/>
      <c r="BU40" s="23"/>
      <c r="BV40" s="45"/>
      <c r="BW40" s="45"/>
      <c r="BX40" s="44"/>
      <c r="BY40" s="44"/>
      <c r="BZ40" s="44"/>
      <c r="CA40" s="44"/>
      <c r="CB40" s="44"/>
      <c r="CC40" s="44"/>
      <c r="CD40" s="44"/>
      <c r="CE40" s="45"/>
      <c r="CF40" s="45"/>
      <c r="CG40" s="45"/>
      <c r="CH40" s="45"/>
      <c r="CI40" s="45"/>
      <c r="CJ40" s="45"/>
      <c r="CK40" s="45"/>
      <c r="CL40" s="45"/>
    </row>
    <row r="41" spans="1:90" x14ac:dyDescent="0.4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4"/>
      <c r="N41" s="45"/>
      <c r="O41" s="45"/>
      <c r="P41" s="45"/>
      <c r="Q41" s="45"/>
      <c r="R41" s="45"/>
      <c r="S41" s="45"/>
      <c r="T41" s="45"/>
      <c r="U41" s="45"/>
      <c r="X41" s="44"/>
      <c r="Y41" s="44"/>
      <c r="Z41" s="23"/>
      <c r="AA41" s="23"/>
      <c r="AB41" s="45"/>
      <c r="AC41" s="45"/>
      <c r="AD41" s="44"/>
      <c r="AE41" s="44"/>
      <c r="AF41" s="44"/>
      <c r="AG41" s="44"/>
      <c r="AH41" s="44"/>
      <c r="AI41" s="44"/>
      <c r="AJ41" s="44"/>
      <c r="AK41" s="45"/>
      <c r="AL41" s="45"/>
      <c r="AM41" s="45"/>
      <c r="AN41" s="45"/>
      <c r="AO41" s="45"/>
      <c r="AP41" s="45"/>
      <c r="AQ41" s="45"/>
      <c r="AR41" s="45"/>
      <c r="AU41" s="44"/>
      <c r="AV41" s="44"/>
      <c r="AW41" s="23"/>
      <c r="AX41" s="23"/>
      <c r="AY41" s="45"/>
      <c r="AZ41" s="45"/>
      <c r="BA41" s="44"/>
      <c r="BB41" s="44"/>
      <c r="BC41" s="44"/>
      <c r="BD41" s="44"/>
      <c r="BE41" s="44"/>
      <c r="BF41" s="44"/>
      <c r="BG41" s="44"/>
      <c r="BH41" s="45"/>
      <c r="BI41" s="45"/>
      <c r="BJ41" s="45"/>
      <c r="BK41" s="45"/>
      <c r="BL41" s="45"/>
      <c r="BM41" s="45"/>
      <c r="BN41" s="45"/>
      <c r="BO41" s="45"/>
      <c r="BR41" s="44"/>
      <c r="BS41" s="44"/>
      <c r="BT41" s="23"/>
      <c r="BU41" s="23"/>
      <c r="BV41" s="45"/>
      <c r="BW41" s="45"/>
      <c r="BX41" s="44"/>
      <c r="BY41" s="44"/>
      <c r="BZ41" s="44"/>
      <c r="CA41" s="44"/>
      <c r="CB41" s="44"/>
      <c r="CC41" s="44"/>
      <c r="CD41" s="44"/>
      <c r="CE41" s="45"/>
      <c r="CF41" s="45"/>
      <c r="CG41" s="45"/>
      <c r="CH41" s="45"/>
      <c r="CI41" s="45"/>
      <c r="CJ41" s="45"/>
      <c r="CK41" s="45"/>
      <c r="CL41" s="45"/>
    </row>
    <row r="42" spans="1:90" x14ac:dyDescent="0.2">
      <c r="A42" s="11" t="s">
        <v>78</v>
      </c>
      <c r="B42" s="46"/>
      <c r="C42" s="59" t="s">
        <v>257</v>
      </c>
      <c r="D42" s="59" t="s">
        <v>90</v>
      </c>
      <c r="E42" s="59"/>
      <c r="F42" s="60" t="s">
        <v>295</v>
      </c>
      <c r="G42" s="59" t="s">
        <v>257</v>
      </c>
      <c r="H42" s="59" t="s">
        <v>90</v>
      </c>
      <c r="I42" s="59"/>
      <c r="J42" s="59" t="s">
        <v>296</v>
      </c>
      <c r="K42" s="59" t="s">
        <v>257</v>
      </c>
      <c r="L42" s="59" t="s">
        <v>90</v>
      </c>
      <c r="M42" s="44"/>
      <c r="N42" s="45"/>
      <c r="O42" s="45"/>
      <c r="P42" s="45"/>
      <c r="Q42" s="45"/>
      <c r="R42" s="45"/>
      <c r="S42" s="45"/>
      <c r="T42" s="45"/>
      <c r="U42" s="45"/>
      <c r="X42" s="11" t="s">
        <v>78</v>
      </c>
      <c r="Y42" s="46"/>
      <c r="Z42" s="59" t="s">
        <v>257</v>
      </c>
      <c r="AA42" s="59" t="s">
        <v>90</v>
      </c>
      <c r="AB42" s="59"/>
      <c r="AC42" s="60" t="s">
        <v>295</v>
      </c>
      <c r="AD42" s="59" t="s">
        <v>257</v>
      </c>
      <c r="AE42" s="59" t="s">
        <v>90</v>
      </c>
      <c r="AF42" s="59"/>
      <c r="AG42" s="59" t="s">
        <v>296</v>
      </c>
      <c r="AH42" s="59" t="s">
        <v>257</v>
      </c>
      <c r="AI42" s="59" t="s">
        <v>90</v>
      </c>
      <c r="AJ42" s="44"/>
      <c r="AK42" s="45"/>
      <c r="AL42" s="45"/>
      <c r="AM42" s="45"/>
      <c r="AN42" s="45"/>
      <c r="AO42" s="45"/>
      <c r="AP42" s="45"/>
      <c r="AQ42" s="45"/>
      <c r="AR42" s="45"/>
      <c r="AU42" s="11" t="s">
        <v>78</v>
      </c>
      <c r="AV42" s="46"/>
      <c r="AW42" s="59" t="s">
        <v>257</v>
      </c>
      <c r="AX42" s="59" t="s">
        <v>90</v>
      </c>
      <c r="AY42" s="59"/>
      <c r="AZ42" s="60" t="s">
        <v>295</v>
      </c>
      <c r="BA42" s="59" t="s">
        <v>257</v>
      </c>
      <c r="BB42" s="59" t="s">
        <v>90</v>
      </c>
      <c r="BC42" s="59"/>
      <c r="BD42" s="59" t="s">
        <v>296</v>
      </c>
      <c r="BE42" s="59" t="s">
        <v>257</v>
      </c>
      <c r="BF42" s="59" t="s">
        <v>90</v>
      </c>
      <c r="BG42" s="44"/>
      <c r="BH42" s="45"/>
      <c r="BI42" s="45"/>
      <c r="BJ42" s="45"/>
      <c r="BK42" s="45"/>
      <c r="BL42" s="45"/>
      <c r="BM42" s="45"/>
      <c r="BN42" s="45"/>
      <c r="BO42" s="45"/>
      <c r="BR42" s="11" t="s">
        <v>78</v>
      </c>
      <c r="BS42" s="46"/>
      <c r="BT42" s="59" t="s">
        <v>257</v>
      </c>
      <c r="BU42" s="59" t="s">
        <v>90</v>
      </c>
      <c r="BV42" s="59"/>
      <c r="BW42" s="60" t="s">
        <v>295</v>
      </c>
      <c r="BX42" s="59" t="s">
        <v>257</v>
      </c>
      <c r="BY42" s="59" t="s">
        <v>90</v>
      </c>
      <c r="BZ42" s="59"/>
      <c r="CA42" s="59" t="s">
        <v>296</v>
      </c>
      <c r="CB42" s="59" t="s">
        <v>257</v>
      </c>
      <c r="CC42" s="59" t="s">
        <v>90</v>
      </c>
      <c r="CD42" s="44"/>
      <c r="CE42" s="45"/>
      <c r="CF42" s="45"/>
      <c r="CG42" s="45"/>
      <c r="CH42" s="45"/>
      <c r="CI42" s="45"/>
      <c r="CJ42" s="45"/>
      <c r="CK42" s="45"/>
      <c r="CL42" s="45"/>
    </row>
    <row r="43" spans="1:90" x14ac:dyDescent="0.4">
      <c r="A43" s="59"/>
      <c r="B43" s="60" t="s">
        <v>297</v>
      </c>
      <c r="C43" s="61">
        <v>27.747114181518555</v>
      </c>
      <c r="D43" s="61">
        <v>25.384082794189453</v>
      </c>
      <c r="E43" s="60"/>
      <c r="F43" s="60" t="s">
        <v>297</v>
      </c>
      <c r="G43" s="61">
        <v>25.268741607666016</v>
      </c>
      <c r="H43" s="61">
        <v>25.311990737915039</v>
      </c>
      <c r="I43" s="60"/>
      <c r="J43" s="60" t="s">
        <v>297</v>
      </c>
      <c r="K43" s="59">
        <f>POWER(2,(G43-C43))*100</f>
        <v>17.944671599555157</v>
      </c>
      <c r="L43" s="59">
        <f>POWER(2,(H43-D43))*100</f>
        <v>95.125757603141167</v>
      </c>
      <c r="M43" s="44"/>
      <c r="N43" s="45"/>
      <c r="O43" s="45"/>
      <c r="P43" s="45"/>
      <c r="Q43" s="45"/>
      <c r="R43" s="45"/>
      <c r="S43" s="45"/>
      <c r="T43" s="45"/>
      <c r="U43" s="45"/>
      <c r="X43" s="59"/>
      <c r="Y43" s="60" t="s">
        <v>297</v>
      </c>
      <c r="Z43" s="61">
        <v>28.856531143188477</v>
      </c>
      <c r="AA43" s="61" t="s">
        <v>205</v>
      </c>
      <c r="AB43" s="60"/>
      <c r="AC43" s="60" t="s">
        <v>297</v>
      </c>
      <c r="AD43" s="61">
        <v>25.268741607666016</v>
      </c>
      <c r="AE43" s="61">
        <v>25.311990737915039</v>
      </c>
      <c r="AF43" s="60"/>
      <c r="AG43" s="60" t="s">
        <v>297</v>
      </c>
      <c r="AH43" s="59">
        <f>POWER(2,(AD43-Z43))*100</f>
        <v>8.3170197288761702</v>
      </c>
      <c r="AI43" s="59"/>
      <c r="AJ43" s="44"/>
      <c r="AK43" s="45"/>
      <c r="AL43" s="45"/>
      <c r="AM43" s="45"/>
      <c r="AN43" s="45"/>
      <c r="AO43" s="45"/>
      <c r="AP43" s="45"/>
      <c r="AQ43" s="45"/>
      <c r="AR43" s="45"/>
      <c r="AU43" s="59"/>
      <c r="AV43" s="60" t="s">
        <v>297</v>
      </c>
      <c r="AW43" s="61">
        <v>28.103511810302734</v>
      </c>
      <c r="AX43" s="61">
        <v>27.812429428100586</v>
      </c>
      <c r="AY43" s="60"/>
      <c r="AZ43" s="60" t="s">
        <v>297</v>
      </c>
      <c r="BA43" s="61">
        <v>25.268741607666016</v>
      </c>
      <c r="BB43" s="61">
        <v>25.311990737915039</v>
      </c>
      <c r="BC43" s="60"/>
      <c r="BD43" s="60" t="s">
        <v>297</v>
      </c>
      <c r="BE43" s="59">
        <f>POWER(2,(BA43-AW43))*100</f>
        <v>14.016808442382356</v>
      </c>
      <c r="BF43" s="59">
        <f>POWER(2,(BB43-AX43))*100</f>
        <v>17.672294976508212</v>
      </c>
      <c r="BG43" s="44"/>
      <c r="BH43" s="45"/>
      <c r="BI43" s="45"/>
      <c r="BJ43" s="45"/>
      <c r="BK43" s="45"/>
      <c r="BL43" s="45"/>
      <c r="BM43" s="45"/>
      <c r="BN43" s="45"/>
      <c r="BO43" s="45"/>
      <c r="BR43" s="59"/>
      <c r="BS43" s="60" t="s">
        <v>297</v>
      </c>
      <c r="BT43" s="61">
        <v>28.362743377685547</v>
      </c>
      <c r="BU43" s="61">
        <v>29.09431266784668</v>
      </c>
      <c r="BV43" s="60"/>
      <c r="BW43" s="60" t="s">
        <v>297</v>
      </c>
      <c r="BX43" s="61">
        <v>25.268741607666016</v>
      </c>
      <c r="BY43" s="61">
        <v>25.311990737915039</v>
      </c>
      <c r="BZ43" s="60"/>
      <c r="CA43" s="60" t="s">
        <v>297</v>
      </c>
      <c r="CB43" s="59">
        <f>POWER(2,(BX43-BT43))*100</f>
        <v>11.71150371723942</v>
      </c>
      <c r="CC43" s="59">
        <f>POWER(2,(BY43-BU43))*100</f>
        <v>7.2678782892886291</v>
      </c>
      <c r="CD43" s="44"/>
      <c r="CE43" s="45"/>
      <c r="CF43" s="45"/>
      <c r="CG43" s="45"/>
      <c r="CH43" s="45"/>
      <c r="CI43" s="45"/>
      <c r="CJ43" s="45"/>
      <c r="CK43" s="45"/>
      <c r="CL43" s="45"/>
    </row>
    <row r="44" spans="1:90" x14ac:dyDescent="0.4">
      <c r="A44" s="59"/>
      <c r="B44" s="60" t="s">
        <v>298</v>
      </c>
      <c r="C44" s="61">
        <v>28.030858993530273</v>
      </c>
      <c r="D44" s="61">
        <v>25.291238784790039</v>
      </c>
      <c r="E44" s="60"/>
      <c r="F44" s="60" t="s">
        <v>298</v>
      </c>
      <c r="G44" s="61">
        <v>25.185052871704102</v>
      </c>
      <c r="H44" s="61">
        <v>25.241981506347656</v>
      </c>
      <c r="I44" s="60"/>
      <c r="J44" s="60" t="s">
        <v>298</v>
      </c>
      <c r="K44" s="59">
        <f>POWER(2,(G44-C44))*100</f>
        <v>13.909995691916437</v>
      </c>
      <c r="L44" s="59">
        <f>POWER(2,(H44-D44))*100</f>
        <v>96.643373580294252</v>
      </c>
      <c r="M44" s="44"/>
      <c r="N44" s="45"/>
      <c r="O44" s="45"/>
      <c r="P44" s="45"/>
      <c r="Q44" s="45"/>
      <c r="R44" s="45"/>
      <c r="S44" s="45"/>
      <c r="T44" s="45"/>
      <c r="U44" s="45"/>
      <c r="X44" s="59"/>
      <c r="Y44" s="60" t="s">
        <v>298</v>
      </c>
      <c r="Z44" s="61">
        <v>28.959556579589844</v>
      </c>
      <c r="AA44" s="61">
        <v>29.124589920043945</v>
      </c>
      <c r="AB44" s="60"/>
      <c r="AC44" s="60" t="s">
        <v>298</v>
      </c>
      <c r="AD44" s="61">
        <v>25.185052871704102</v>
      </c>
      <c r="AE44" s="61">
        <v>25.241981506347656</v>
      </c>
      <c r="AF44" s="60"/>
      <c r="AG44" s="60" t="s">
        <v>298</v>
      </c>
      <c r="AH44" s="59">
        <f>POWER(2,(AD44-Z44))*100</f>
        <v>7.3073711322832757</v>
      </c>
      <c r="AI44" s="59">
        <f>POWER(2,(AE44-AA44))*100</f>
        <v>6.779823782387183</v>
      </c>
      <c r="AJ44" s="44"/>
      <c r="AK44" s="45"/>
      <c r="AL44" s="45"/>
      <c r="AM44" s="45"/>
      <c r="AN44" s="45"/>
      <c r="AO44" s="45"/>
      <c r="AP44" s="45"/>
      <c r="AQ44" s="45"/>
      <c r="AR44" s="45"/>
      <c r="AU44" s="59"/>
      <c r="AV44" s="60" t="s">
        <v>298</v>
      </c>
      <c r="AW44" s="61">
        <v>28.080734252929688</v>
      </c>
      <c r="AX44" s="61">
        <v>28.139286041259766</v>
      </c>
      <c r="AY44" s="60"/>
      <c r="AZ44" s="60" t="s">
        <v>298</v>
      </c>
      <c r="BA44" s="61">
        <v>25.185052871704102</v>
      </c>
      <c r="BB44" s="61">
        <v>25.241981506347656</v>
      </c>
      <c r="BC44" s="60"/>
      <c r="BD44" s="60" t="s">
        <v>298</v>
      </c>
      <c r="BE44" s="59">
        <f>POWER(2,(BA44-AW44))*100</f>
        <v>13.437331963820027</v>
      </c>
      <c r="BF44" s="59">
        <f>POWER(2,(BB44-AX44))*100</f>
        <v>13.422222332629715</v>
      </c>
      <c r="BG44" s="44"/>
      <c r="BH44" s="45"/>
      <c r="BI44" s="45"/>
      <c r="BJ44" s="45"/>
      <c r="BK44" s="45"/>
      <c r="BL44" s="45"/>
      <c r="BM44" s="45"/>
      <c r="BN44" s="45"/>
      <c r="BO44" s="45"/>
      <c r="BR44" s="59"/>
      <c r="BS44" s="60" t="s">
        <v>298</v>
      </c>
      <c r="BT44" s="61">
        <v>28.494857788085938</v>
      </c>
      <c r="BU44" s="61">
        <v>29.444602966308594</v>
      </c>
      <c r="BV44" s="60"/>
      <c r="BW44" s="60" t="s">
        <v>298</v>
      </c>
      <c r="BX44" s="61">
        <v>25.185052871704102</v>
      </c>
      <c r="BY44" s="61">
        <v>25.241981506347656</v>
      </c>
      <c r="BZ44" s="60"/>
      <c r="CA44" s="60" t="s">
        <v>298</v>
      </c>
      <c r="CB44" s="59">
        <f>POWER(2,(BX44-BT44))*100</f>
        <v>10.084385525434616</v>
      </c>
      <c r="CC44" s="59">
        <f>POWER(2,(BY44-BU44))*100</f>
        <v>5.4310634942070255</v>
      </c>
      <c r="CD44" s="44"/>
      <c r="CE44" s="45"/>
      <c r="CF44" s="45"/>
      <c r="CG44" s="45"/>
      <c r="CH44" s="45"/>
      <c r="CI44" s="45"/>
      <c r="CJ44" s="45"/>
      <c r="CK44" s="45"/>
      <c r="CL44" s="45"/>
    </row>
    <row r="45" spans="1:90" x14ac:dyDescent="0.2">
      <c r="A45" s="59"/>
      <c r="B45" s="59" t="s">
        <v>230</v>
      </c>
      <c r="C45" s="59">
        <f>AVERAGE(C43:C44)</f>
        <v>27.888986587524414</v>
      </c>
      <c r="D45" s="59">
        <f>AVERAGE(D43:D44)</f>
        <v>25.337660789489746</v>
      </c>
      <c r="E45" s="60"/>
      <c r="F45" s="59" t="s">
        <v>230</v>
      </c>
      <c r="G45" s="59">
        <f>AVERAGE(G43:G44)</f>
        <v>25.226897239685059</v>
      </c>
      <c r="H45" s="59">
        <f>AVERAGE(H43:H44)</f>
        <v>25.276986122131348</v>
      </c>
      <c r="I45" s="59"/>
      <c r="J45" s="59" t="s">
        <v>230</v>
      </c>
      <c r="K45" s="59">
        <f>AVERAGE(K43:K44)</f>
        <v>15.927333645735796</v>
      </c>
      <c r="L45" s="59">
        <f>AVERAGE(L43:L44)</f>
        <v>95.884565591717717</v>
      </c>
      <c r="M45" s="44"/>
      <c r="N45" s="45"/>
      <c r="O45" s="45"/>
      <c r="P45" s="45"/>
      <c r="Q45" s="45"/>
      <c r="R45" s="45"/>
      <c r="S45" s="45"/>
      <c r="T45" s="45"/>
      <c r="U45" s="45"/>
      <c r="X45" s="59"/>
      <c r="Y45" s="59" t="s">
        <v>230</v>
      </c>
      <c r="Z45" s="59">
        <f>AVERAGE(Z43:Z44)</f>
        <v>28.90804386138916</v>
      </c>
      <c r="AA45" s="59">
        <f>AVERAGE(AA43:AA44)</f>
        <v>29.124589920043945</v>
      </c>
      <c r="AB45" s="60"/>
      <c r="AC45" s="59" t="s">
        <v>230</v>
      </c>
      <c r="AD45" s="59">
        <f>AVERAGE(AD43:AD44)</f>
        <v>25.226897239685059</v>
      </c>
      <c r="AE45" s="59">
        <f>AVERAGE(AE43:AE44)</f>
        <v>25.276986122131348</v>
      </c>
      <c r="AF45" s="59"/>
      <c r="AG45" s="59" t="s">
        <v>230</v>
      </c>
      <c r="AH45" s="59">
        <f>AVERAGE(AH43:AH44)</f>
        <v>7.812195430579723</v>
      </c>
      <c r="AI45" s="59">
        <f>AVERAGE(AI43:AI44)</f>
        <v>6.779823782387183</v>
      </c>
      <c r="AJ45" s="44"/>
      <c r="AK45" s="45"/>
      <c r="AL45" s="45"/>
      <c r="AM45" s="45"/>
      <c r="AN45" s="45"/>
      <c r="AO45" s="45"/>
      <c r="AP45" s="45"/>
      <c r="AQ45" s="45"/>
      <c r="AR45" s="45"/>
      <c r="AU45" s="59"/>
      <c r="AV45" s="59" t="s">
        <v>230</v>
      </c>
      <c r="AW45" s="59">
        <f>AVERAGE(AW43:AW44)</f>
        <v>28.092123031616211</v>
      </c>
      <c r="AX45" s="59">
        <f>AVERAGE(AX43:AX44)</f>
        <v>27.975857734680176</v>
      </c>
      <c r="AY45" s="60"/>
      <c r="AZ45" s="59" t="s">
        <v>230</v>
      </c>
      <c r="BA45" s="59">
        <f>AVERAGE(BA43:BA44)</f>
        <v>25.226897239685059</v>
      </c>
      <c r="BB45" s="59">
        <f>AVERAGE(BB43:BB44)</f>
        <v>25.276986122131348</v>
      </c>
      <c r="BC45" s="59"/>
      <c r="BD45" s="59" t="s">
        <v>230</v>
      </c>
      <c r="BE45" s="59">
        <f>AVERAGE(BE43:BE44)</f>
        <v>13.727070203101192</v>
      </c>
      <c r="BF45" s="59">
        <f>AVERAGE(BF43:BF44)</f>
        <v>15.547258654568964</v>
      </c>
      <c r="BG45" s="44"/>
      <c r="BH45" s="45"/>
      <c r="BI45" s="45"/>
      <c r="BJ45" s="45"/>
      <c r="BK45" s="45"/>
      <c r="BL45" s="45"/>
      <c r="BM45" s="45"/>
      <c r="BN45" s="45"/>
      <c r="BO45" s="45"/>
      <c r="BR45" s="59"/>
      <c r="BS45" s="59" t="s">
        <v>230</v>
      </c>
      <c r="BT45" s="59">
        <f>AVERAGE(BT43:BT44)</f>
        <v>28.428800582885742</v>
      </c>
      <c r="BU45" s="59">
        <f>AVERAGE(BU43:BU44)</f>
        <v>29.269457817077637</v>
      </c>
      <c r="BV45" s="60"/>
      <c r="BW45" s="59" t="s">
        <v>230</v>
      </c>
      <c r="BX45" s="59">
        <f>AVERAGE(BX43:BX44)</f>
        <v>25.226897239685059</v>
      </c>
      <c r="BY45" s="59">
        <f>AVERAGE(BY43:BY44)</f>
        <v>25.276986122131348</v>
      </c>
      <c r="BZ45" s="59"/>
      <c r="CA45" s="59" t="s">
        <v>230</v>
      </c>
      <c r="CB45" s="59">
        <f>AVERAGE(CB43:CB44)</f>
        <v>10.897944621337018</v>
      </c>
      <c r="CC45" s="59">
        <f>AVERAGE(CC43:CC44)</f>
        <v>6.3494708917478277</v>
      </c>
      <c r="CD45" s="44"/>
      <c r="CE45" s="45"/>
      <c r="CF45" s="45"/>
      <c r="CG45" s="45"/>
      <c r="CH45" s="45"/>
      <c r="CI45" s="45"/>
      <c r="CJ45" s="45"/>
      <c r="CK45" s="45"/>
      <c r="CL45" s="45"/>
    </row>
    <row r="46" spans="1:90" x14ac:dyDescent="0.2">
      <c r="A46" s="59"/>
      <c r="B46" s="59" t="s">
        <v>40</v>
      </c>
      <c r="C46" s="59">
        <f>STDEVP(C43:C44)</f>
        <v>0.14187240600585938</v>
      </c>
      <c r="D46" s="59">
        <f>STDEVP(D43:D44)</f>
        <v>4.6422004699707031E-2</v>
      </c>
      <c r="E46" s="60"/>
      <c r="F46" s="59" t="s">
        <v>40</v>
      </c>
      <c r="G46" s="59">
        <f>STDEVP(G43:G44)</f>
        <v>4.1844367980957031E-2</v>
      </c>
      <c r="H46" s="59">
        <f>STDEVP(H43:H44)</f>
        <v>3.5004615783691406E-2</v>
      </c>
      <c r="I46" s="59"/>
      <c r="J46" s="59" t="s">
        <v>40</v>
      </c>
      <c r="K46" s="59">
        <f>STDEVP(K43:K44)</f>
        <v>2.0173379538193688</v>
      </c>
      <c r="L46" s="59">
        <f>STDEVP(L43:L44)</f>
        <v>0.75880798857654241</v>
      </c>
      <c r="M46" s="44"/>
      <c r="N46" s="45"/>
      <c r="O46" s="45"/>
      <c r="P46" s="45"/>
      <c r="Q46" s="45"/>
      <c r="R46" s="45"/>
      <c r="S46" s="45"/>
      <c r="T46" s="45"/>
      <c r="U46" s="45"/>
      <c r="X46" s="59"/>
      <c r="Y46" s="59" t="s">
        <v>40</v>
      </c>
      <c r="Z46" s="59">
        <f>STDEVP(Z43:Z44)</f>
        <v>5.1512718200683594E-2</v>
      </c>
      <c r="AA46" s="59">
        <f>STDEVP(AA43:AA44)</f>
        <v>0</v>
      </c>
      <c r="AB46" s="60"/>
      <c r="AC46" s="59" t="s">
        <v>40</v>
      </c>
      <c r="AD46" s="59">
        <f>STDEVP(AD43:AD44)</f>
        <v>4.1844367980957031E-2</v>
      </c>
      <c r="AE46" s="59">
        <f>STDEVP(AE43:AE44)</f>
        <v>3.5004615783691406E-2</v>
      </c>
      <c r="AF46" s="59"/>
      <c r="AG46" s="59" t="s">
        <v>40</v>
      </c>
      <c r="AH46" s="59">
        <f>STDEVP(AH43:AH44)</f>
        <v>0.50482429829644726</v>
      </c>
      <c r="AI46" s="59">
        <f>STDEVP(AI43:AI44)</f>
        <v>0</v>
      </c>
      <c r="AJ46" s="44"/>
      <c r="AK46" s="45"/>
      <c r="AL46" s="45"/>
      <c r="AM46" s="45"/>
      <c r="AN46" s="45"/>
      <c r="AO46" s="45"/>
      <c r="AP46" s="45"/>
      <c r="AQ46" s="45"/>
      <c r="AR46" s="45"/>
      <c r="AU46" s="59"/>
      <c r="AV46" s="59" t="s">
        <v>40</v>
      </c>
      <c r="AW46" s="59">
        <f>STDEVP(AW43:AW44)</f>
        <v>1.1388778686523438E-2</v>
      </c>
      <c r="AX46" s="59">
        <f>STDEVP(AX43:AX44)</f>
        <v>0.16342830657958984</v>
      </c>
      <c r="AY46" s="60"/>
      <c r="AZ46" s="59" t="s">
        <v>40</v>
      </c>
      <c r="BA46" s="59">
        <f>STDEVP(BA43:BA44)</f>
        <v>4.1844367980957031E-2</v>
      </c>
      <c r="BB46" s="59">
        <f>STDEVP(BB43:BB44)</f>
        <v>3.5004615783691406E-2</v>
      </c>
      <c r="BC46" s="59"/>
      <c r="BD46" s="59" t="s">
        <v>40</v>
      </c>
      <c r="BE46" s="59">
        <f>STDEVP(BE43:BE44)</f>
        <v>0.28973823928116449</v>
      </c>
      <c r="BF46" s="59">
        <f>STDEVP(BF43:BF44)</f>
        <v>2.1250363219392447</v>
      </c>
      <c r="BG46" s="44"/>
      <c r="BH46" s="45"/>
      <c r="BI46" s="45"/>
      <c r="BJ46" s="45"/>
      <c r="BK46" s="45"/>
      <c r="BL46" s="45"/>
      <c r="BM46" s="45"/>
      <c r="BN46" s="45"/>
      <c r="BO46" s="45"/>
      <c r="BR46" s="59"/>
      <c r="BS46" s="59" t="s">
        <v>40</v>
      </c>
      <c r="BT46" s="59">
        <f>STDEVP(BT43:BT44)</f>
        <v>6.6057205200195313E-2</v>
      </c>
      <c r="BU46" s="59">
        <f>STDEVP(BU43:BU44)</f>
        <v>0.17514514923095703</v>
      </c>
      <c r="BV46" s="60"/>
      <c r="BW46" s="59" t="s">
        <v>40</v>
      </c>
      <c r="BX46" s="59">
        <f>STDEVP(BX43:BX44)</f>
        <v>4.1844367980957031E-2</v>
      </c>
      <c r="BY46" s="59">
        <f>STDEVP(BY43:BY44)</f>
        <v>3.5004615783691406E-2</v>
      </c>
      <c r="BZ46" s="59"/>
      <c r="CA46" s="59" t="s">
        <v>40</v>
      </c>
      <c r="CB46" s="59">
        <f>STDEVP(CB43:CB44)</f>
        <v>0.81355909590240216</v>
      </c>
      <c r="CC46" s="59">
        <f>STDEVP(CC43:CC44)</f>
        <v>0.91840739754080147</v>
      </c>
      <c r="CD46" s="44"/>
      <c r="CE46" s="45"/>
      <c r="CF46" s="45"/>
      <c r="CG46" s="45"/>
      <c r="CH46" s="45"/>
      <c r="CI46" s="45"/>
      <c r="CJ46" s="45"/>
      <c r="CK46" s="45"/>
      <c r="CL46" s="45"/>
    </row>
    <row r="47" spans="1:90" x14ac:dyDescent="0.2">
      <c r="A47" s="59"/>
      <c r="B47" s="59" t="s">
        <v>41</v>
      </c>
      <c r="C47" s="59">
        <f>C46/SQRT(4)</f>
        <v>7.0936203002929688E-2</v>
      </c>
      <c r="D47" s="59">
        <f t="shared" ref="D47" si="67">D46/SQRT(4)</f>
        <v>2.3211002349853516E-2</v>
      </c>
      <c r="E47" s="60"/>
      <c r="F47" s="59" t="s">
        <v>41</v>
      </c>
      <c r="G47" s="59">
        <f>G46/SQRT(4)</f>
        <v>2.0922183990478516E-2</v>
      </c>
      <c r="H47" s="59">
        <f t="shared" ref="H47" si="68">H46/SQRT(4)</f>
        <v>1.7502307891845703E-2</v>
      </c>
      <c r="I47" s="59"/>
      <c r="J47" s="59" t="s">
        <v>41</v>
      </c>
      <c r="K47" s="59">
        <f>K46/SQRT(4)</f>
        <v>1.0086689769096844</v>
      </c>
      <c r="L47" s="59">
        <f t="shared" ref="L47" si="69">L46/SQRT(4)</f>
        <v>0.37940399428827121</v>
      </c>
      <c r="M47" s="44"/>
      <c r="N47" s="45"/>
      <c r="O47" s="45"/>
      <c r="P47" s="45"/>
      <c r="Q47" s="45"/>
      <c r="R47" s="45"/>
      <c r="S47" s="45"/>
      <c r="T47" s="45"/>
      <c r="U47" s="45"/>
      <c r="X47" s="59"/>
      <c r="Y47" s="59" t="s">
        <v>41</v>
      </c>
      <c r="Z47" s="59">
        <f>Z46/SQRT(4)</f>
        <v>2.5756359100341797E-2</v>
      </c>
      <c r="AA47" s="59">
        <f t="shared" ref="AA47" si="70">AA46/SQRT(4)</f>
        <v>0</v>
      </c>
      <c r="AB47" s="60"/>
      <c r="AC47" s="59" t="s">
        <v>41</v>
      </c>
      <c r="AD47" s="59">
        <f>AD46/SQRT(4)</f>
        <v>2.0922183990478516E-2</v>
      </c>
      <c r="AE47" s="59">
        <f t="shared" ref="AE47" si="71">AE46/SQRT(4)</f>
        <v>1.7502307891845703E-2</v>
      </c>
      <c r="AF47" s="59"/>
      <c r="AG47" s="59" t="s">
        <v>41</v>
      </c>
      <c r="AH47" s="59">
        <f>AH46/SQRT(4)</f>
        <v>0.25241214914822363</v>
      </c>
      <c r="AI47" s="59">
        <f t="shared" ref="AI47" si="72">AI46/SQRT(4)</f>
        <v>0</v>
      </c>
      <c r="AJ47" s="44"/>
      <c r="AK47" s="45"/>
      <c r="AL47" s="45"/>
      <c r="AM47" s="45"/>
      <c r="AN47" s="45"/>
      <c r="AO47" s="45"/>
      <c r="AP47" s="45"/>
      <c r="AQ47" s="45"/>
      <c r="AR47" s="45"/>
      <c r="AU47" s="59"/>
      <c r="AV47" s="59" t="s">
        <v>41</v>
      </c>
      <c r="AW47" s="59">
        <f>AW46/SQRT(4)</f>
        <v>5.6943893432617188E-3</v>
      </c>
      <c r="AX47" s="59">
        <f t="shared" ref="AX47" si="73">AX46/SQRT(4)</f>
        <v>8.1714153289794922E-2</v>
      </c>
      <c r="AY47" s="60"/>
      <c r="AZ47" s="59" t="s">
        <v>41</v>
      </c>
      <c r="BA47" s="59">
        <f>BA46/SQRT(4)</f>
        <v>2.0922183990478516E-2</v>
      </c>
      <c r="BB47" s="59">
        <f t="shared" ref="BB47" si="74">BB46/SQRT(4)</f>
        <v>1.7502307891845703E-2</v>
      </c>
      <c r="BC47" s="59"/>
      <c r="BD47" s="59" t="s">
        <v>41</v>
      </c>
      <c r="BE47" s="59">
        <f>BE46/SQRT(4)</f>
        <v>0.14486911964058224</v>
      </c>
      <c r="BF47" s="59">
        <f t="shared" ref="BF47" si="75">BF46/SQRT(4)</f>
        <v>1.0625181609696224</v>
      </c>
      <c r="BG47" s="44"/>
      <c r="BH47" s="45"/>
      <c r="BI47" s="45"/>
      <c r="BJ47" s="45"/>
      <c r="BK47" s="45"/>
      <c r="BL47" s="45"/>
      <c r="BM47" s="45"/>
      <c r="BN47" s="45"/>
      <c r="BO47" s="45"/>
      <c r="BR47" s="59"/>
      <c r="BS47" s="59" t="s">
        <v>41</v>
      </c>
      <c r="BT47" s="59">
        <f>BT46/SQRT(4)</f>
        <v>3.3028602600097656E-2</v>
      </c>
      <c r="BU47" s="59">
        <f t="shared" ref="BU47" si="76">BU46/SQRT(4)</f>
        <v>8.7572574615478516E-2</v>
      </c>
      <c r="BV47" s="60"/>
      <c r="BW47" s="59" t="s">
        <v>41</v>
      </c>
      <c r="BX47" s="59">
        <f>BX46/SQRT(4)</f>
        <v>2.0922183990478516E-2</v>
      </c>
      <c r="BY47" s="59">
        <f t="shared" ref="BY47" si="77">BY46/SQRT(4)</f>
        <v>1.7502307891845703E-2</v>
      </c>
      <c r="BZ47" s="59"/>
      <c r="CA47" s="59" t="s">
        <v>41</v>
      </c>
      <c r="CB47" s="59">
        <f>CB46/SQRT(4)</f>
        <v>0.40677954795120108</v>
      </c>
      <c r="CC47" s="59">
        <f t="shared" ref="CC47" si="78">CC46/SQRT(4)</f>
        <v>0.45920369877040074</v>
      </c>
      <c r="CD47" s="44"/>
      <c r="CE47" s="45"/>
      <c r="CF47" s="45"/>
      <c r="CG47" s="45"/>
      <c r="CH47" s="45"/>
      <c r="CI47" s="45"/>
      <c r="CJ47" s="45"/>
      <c r="CK47" s="45"/>
      <c r="CL47" s="45"/>
    </row>
    <row r="48" spans="1:90" x14ac:dyDescent="0.4">
      <c r="A48" s="9"/>
      <c r="B48" s="61"/>
      <c r="C48" s="61"/>
      <c r="D48" s="46"/>
      <c r="E48" s="61"/>
      <c r="F48" s="46"/>
      <c r="G48" s="9"/>
      <c r="H48" s="9"/>
      <c r="I48" s="9"/>
      <c r="J48" s="9"/>
      <c r="K48" s="9"/>
      <c r="L48" s="9"/>
      <c r="M48" s="9"/>
      <c r="N48" s="45"/>
      <c r="O48" s="45"/>
      <c r="P48" s="45"/>
      <c r="Q48" s="45"/>
      <c r="R48" s="45"/>
      <c r="S48" s="45"/>
      <c r="T48" s="45"/>
      <c r="U48" s="45"/>
      <c r="X48" s="9"/>
      <c r="Y48" s="9"/>
      <c r="Z48" s="9"/>
      <c r="AA48" s="9"/>
      <c r="AB48" s="46"/>
      <c r="AC48" s="46"/>
      <c r="AD48" s="9"/>
      <c r="AE48" s="9"/>
      <c r="AF48" s="9"/>
      <c r="AG48" s="9"/>
      <c r="AH48" s="9"/>
      <c r="AI48" s="9"/>
      <c r="AJ48" s="9"/>
      <c r="AK48" s="45"/>
      <c r="AL48" s="45"/>
      <c r="AM48" s="45"/>
      <c r="AN48" s="45"/>
      <c r="AO48" s="45"/>
      <c r="AP48" s="45"/>
      <c r="AQ48" s="45"/>
      <c r="AR48" s="45"/>
      <c r="AU48" s="9"/>
      <c r="AV48" s="9"/>
      <c r="AW48" s="61"/>
      <c r="AX48" s="61"/>
      <c r="AY48" s="46"/>
      <c r="AZ48" s="46"/>
      <c r="BA48" s="9"/>
      <c r="BB48" s="9"/>
      <c r="BC48" s="9"/>
      <c r="BD48" s="9"/>
      <c r="BE48" s="9"/>
      <c r="BF48" s="9"/>
      <c r="BG48" s="9"/>
      <c r="BH48" s="45"/>
      <c r="BI48" s="45"/>
      <c r="BJ48" s="45"/>
      <c r="BK48" s="45"/>
      <c r="BL48" s="45"/>
      <c r="BM48" s="45"/>
      <c r="BN48" s="45"/>
      <c r="BO48" s="45"/>
      <c r="BR48" s="9"/>
      <c r="BS48" s="9"/>
      <c r="BT48" s="61"/>
      <c r="BU48" s="61"/>
      <c r="BV48" s="46"/>
      <c r="BW48" s="46"/>
      <c r="BX48" s="9"/>
      <c r="BY48" s="9"/>
      <c r="BZ48" s="9"/>
      <c r="CA48" s="9"/>
      <c r="CB48" s="9"/>
      <c r="CC48" s="9"/>
      <c r="CD48" s="9"/>
      <c r="CE48" s="45"/>
      <c r="CF48" s="45"/>
      <c r="CG48" s="45"/>
      <c r="CH48" s="45"/>
      <c r="CI48" s="45"/>
      <c r="CJ48" s="45"/>
      <c r="CK48" s="45"/>
      <c r="CL48" s="45"/>
    </row>
    <row r="49" spans="1:90" x14ac:dyDescent="0.4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9"/>
      <c r="N49" s="45"/>
      <c r="O49" s="45"/>
      <c r="P49" s="45"/>
      <c r="Q49" s="45"/>
      <c r="R49" s="45"/>
      <c r="S49" s="45"/>
      <c r="T49" s="45"/>
      <c r="U49" s="45"/>
      <c r="X49" s="9"/>
      <c r="Y49" s="9"/>
      <c r="Z49" s="61"/>
      <c r="AA49" s="61"/>
      <c r="AB49" s="46"/>
      <c r="AC49" s="46"/>
      <c r="AD49" s="46"/>
      <c r="AE49" s="46"/>
      <c r="AF49" s="9"/>
      <c r="AG49" s="9"/>
      <c r="AH49" s="9"/>
      <c r="AI49" s="9"/>
      <c r="AJ49" s="9"/>
      <c r="AK49" s="45"/>
      <c r="AL49" s="45"/>
      <c r="AM49" s="45"/>
      <c r="AN49" s="45"/>
      <c r="AO49" s="45"/>
      <c r="AP49" s="45"/>
      <c r="AQ49" s="45"/>
      <c r="AR49" s="45"/>
      <c r="AU49" s="9"/>
      <c r="AV49" s="9"/>
      <c r="AW49" s="61"/>
      <c r="AX49" s="61"/>
      <c r="AY49" s="46"/>
      <c r="AZ49" s="46"/>
      <c r="BA49" s="46"/>
      <c r="BB49" s="46"/>
      <c r="BC49" s="9"/>
      <c r="BD49" s="9"/>
      <c r="BE49" s="9"/>
      <c r="BF49" s="9"/>
      <c r="BG49" s="9"/>
      <c r="BH49" s="45"/>
      <c r="BI49" s="45"/>
      <c r="BJ49" s="45"/>
      <c r="BK49" s="45"/>
      <c r="BL49" s="45"/>
      <c r="BM49" s="45"/>
      <c r="BN49" s="45"/>
      <c r="BO49" s="45"/>
      <c r="BR49" s="9"/>
      <c r="BS49" s="9"/>
      <c r="BT49" s="61"/>
      <c r="BU49" s="61"/>
      <c r="BV49" s="46"/>
      <c r="BW49" s="46"/>
      <c r="BX49" s="46"/>
      <c r="BY49" s="46"/>
      <c r="BZ49" s="9"/>
      <c r="CA49" s="9"/>
      <c r="CB49" s="9"/>
      <c r="CC49" s="9"/>
      <c r="CD49" s="9"/>
      <c r="CE49" s="45"/>
      <c r="CF49" s="45"/>
      <c r="CG49" s="45"/>
      <c r="CH49" s="45"/>
      <c r="CI49" s="45"/>
      <c r="CJ49" s="45"/>
      <c r="CK49" s="45"/>
      <c r="CL49" s="45"/>
    </row>
    <row r="50" spans="1:90" x14ac:dyDescent="0.2">
      <c r="A50" s="11" t="s">
        <v>79</v>
      </c>
      <c r="B50" s="46"/>
      <c r="C50" s="59" t="s">
        <v>257</v>
      </c>
      <c r="D50" s="59" t="s">
        <v>90</v>
      </c>
      <c r="E50" s="59"/>
      <c r="F50" s="60" t="s">
        <v>295</v>
      </c>
      <c r="G50" s="59" t="s">
        <v>257</v>
      </c>
      <c r="H50" s="59" t="s">
        <v>90</v>
      </c>
      <c r="I50" s="59"/>
      <c r="J50" s="59" t="s">
        <v>296</v>
      </c>
      <c r="K50" s="59" t="s">
        <v>257</v>
      </c>
      <c r="L50" s="59" t="s">
        <v>90</v>
      </c>
      <c r="M50" s="9"/>
      <c r="N50" s="45"/>
      <c r="O50" s="45"/>
      <c r="P50" s="45"/>
      <c r="Q50" s="45"/>
      <c r="R50" s="45"/>
      <c r="S50" s="45"/>
      <c r="T50" s="45"/>
      <c r="U50" s="45"/>
      <c r="X50" s="11" t="s">
        <v>79</v>
      </c>
      <c r="Y50" s="46"/>
      <c r="Z50" s="59" t="s">
        <v>257</v>
      </c>
      <c r="AA50" s="59" t="s">
        <v>90</v>
      </c>
      <c r="AB50" s="59"/>
      <c r="AC50" s="60" t="s">
        <v>295</v>
      </c>
      <c r="AD50" s="59" t="s">
        <v>257</v>
      </c>
      <c r="AE50" s="59" t="s">
        <v>90</v>
      </c>
      <c r="AF50" s="59"/>
      <c r="AG50" s="59" t="s">
        <v>296</v>
      </c>
      <c r="AH50" s="59" t="s">
        <v>257</v>
      </c>
      <c r="AI50" s="59" t="s">
        <v>90</v>
      </c>
      <c r="AJ50" s="9"/>
      <c r="AK50" s="45"/>
      <c r="AL50" s="45"/>
      <c r="AM50" s="45"/>
      <c r="AN50" s="45"/>
      <c r="AO50" s="45"/>
      <c r="AP50" s="45"/>
      <c r="AQ50" s="45"/>
      <c r="AR50" s="45"/>
      <c r="AU50" s="11" t="s">
        <v>79</v>
      </c>
      <c r="AV50" s="46"/>
      <c r="AW50" s="59" t="s">
        <v>257</v>
      </c>
      <c r="AX50" s="59" t="s">
        <v>90</v>
      </c>
      <c r="AY50" s="59"/>
      <c r="AZ50" s="60" t="s">
        <v>295</v>
      </c>
      <c r="BA50" s="59" t="s">
        <v>257</v>
      </c>
      <c r="BB50" s="59" t="s">
        <v>90</v>
      </c>
      <c r="BC50" s="59"/>
      <c r="BD50" s="59" t="s">
        <v>296</v>
      </c>
      <c r="BE50" s="59" t="s">
        <v>257</v>
      </c>
      <c r="BF50" s="59" t="s">
        <v>90</v>
      </c>
      <c r="BG50" s="9"/>
      <c r="BH50" s="45"/>
      <c r="BI50" s="45"/>
      <c r="BJ50" s="45"/>
      <c r="BK50" s="45"/>
      <c r="BL50" s="45"/>
      <c r="BM50" s="45"/>
      <c r="BN50" s="45"/>
      <c r="BO50" s="45"/>
      <c r="BR50" s="11" t="s">
        <v>79</v>
      </c>
      <c r="BS50" s="46"/>
      <c r="BT50" s="59" t="s">
        <v>257</v>
      </c>
      <c r="BU50" s="59" t="s">
        <v>90</v>
      </c>
      <c r="BV50" s="59"/>
      <c r="BW50" s="60" t="s">
        <v>295</v>
      </c>
      <c r="BX50" s="59" t="s">
        <v>257</v>
      </c>
      <c r="BY50" s="59" t="s">
        <v>90</v>
      </c>
      <c r="BZ50" s="59"/>
      <c r="CA50" s="59" t="s">
        <v>296</v>
      </c>
      <c r="CB50" s="59" t="s">
        <v>257</v>
      </c>
      <c r="CC50" s="59" t="s">
        <v>90</v>
      </c>
      <c r="CD50" s="9"/>
      <c r="CE50" s="45"/>
      <c r="CF50" s="45"/>
      <c r="CG50" s="45"/>
      <c r="CH50" s="45"/>
      <c r="CI50" s="45"/>
      <c r="CJ50" s="45"/>
      <c r="CK50" s="45"/>
      <c r="CL50" s="45"/>
    </row>
    <row r="51" spans="1:90" x14ac:dyDescent="0.4">
      <c r="A51" s="59"/>
      <c r="B51" s="60" t="s">
        <v>297</v>
      </c>
      <c r="C51" s="61">
        <v>28.122434616088867</v>
      </c>
      <c r="D51" s="61">
        <v>25.406335830688477</v>
      </c>
      <c r="E51" s="60"/>
      <c r="F51" s="60" t="s">
        <v>297</v>
      </c>
      <c r="G51" s="61">
        <v>25.508089065551758</v>
      </c>
      <c r="H51" s="61">
        <v>25.313119888305664</v>
      </c>
      <c r="I51" s="60"/>
      <c r="J51" s="60" t="s">
        <v>297</v>
      </c>
      <c r="K51" s="59">
        <f>POWER(2,(G51-C51))*100</f>
        <v>16.33065372979026</v>
      </c>
      <c r="L51" s="59">
        <f>POWER(2,(H51-D51))*100</f>
        <v>93.743077145463076</v>
      </c>
      <c r="M51" s="9"/>
      <c r="N51" s="45"/>
      <c r="O51" s="45"/>
      <c r="P51" s="45"/>
      <c r="Q51" s="45"/>
      <c r="R51" s="45"/>
      <c r="S51" s="45"/>
      <c r="T51" s="45"/>
      <c r="U51" s="45"/>
      <c r="X51" s="59"/>
      <c r="Y51" s="60" t="s">
        <v>297</v>
      </c>
      <c r="Z51" s="61">
        <v>29.182882308959961</v>
      </c>
      <c r="AA51" s="61">
        <v>29.071832656860352</v>
      </c>
      <c r="AB51" s="60"/>
      <c r="AC51" s="60" t="s">
        <v>297</v>
      </c>
      <c r="AD51" s="61">
        <v>25.508089065551758</v>
      </c>
      <c r="AE51" s="61">
        <v>25.313119888305664</v>
      </c>
      <c r="AF51" s="60"/>
      <c r="AG51" s="60" t="s">
        <v>297</v>
      </c>
      <c r="AH51" s="59">
        <f>POWER(2,(AD51-Z51))*100</f>
        <v>7.8302748392034385</v>
      </c>
      <c r="AI51" s="59">
        <f>POWER(2,(AE51-AA51))*100</f>
        <v>7.3877928847024279</v>
      </c>
      <c r="AJ51" s="9"/>
      <c r="AK51" s="45"/>
      <c r="AL51" s="45"/>
      <c r="AM51" s="45"/>
      <c r="AN51" s="45"/>
      <c r="AO51" s="45"/>
      <c r="AP51" s="45"/>
      <c r="AQ51" s="45"/>
      <c r="AR51" s="45"/>
      <c r="AU51" s="59"/>
      <c r="AV51" s="60" t="s">
        <v>297</v>
      </c>
      <c r="AW51" s="61">
        <v>28.076061248779297</v>
      </c>
      <c r="AX51" s="61">
        <v>28.394557952880859</v>
      </c>
      <c r="AY51" s="60"/>
      <c r="AZ51" s="60" t="s">
        <v>297</v>
      </c>
      <c r="BA51" s="61">
        <v>25.508089065551758</v>
      </c>
      <c r="BB51" s="61">
        <v>25.313119888305664</v>
      </c>
      <c r="BC51" s="60"/>
      <c r="BD51" s="60" t="s">
        <v>297</v>
      </c>
      <c r="BE51" s="59">
        <f>POWER(2,(BA51-AW51))*100</f>
        <v>16.864106834935335</v>
      </c>
      <c r="BF51" s="59">
        <f>POWER(2,(BB51-AX51))*100</f>
        <v>11.813938692264438</v>
      </c>
      <c r="BG51" s="9"/>
      <c r="BH51" s="45"/>
      <c r="BI51" s="45"/>
      <c r="BJ51" s="45"/>
      <c r="BK51" s="45"/>
      <c r="BL51" s="45"/>
      <c r="BM51" s="45"/>
      <c r="BN51" s="45"/>
      <c r="BO51" s="45"/>
      <c r="BR51" s="59"/>
      <c r="BS51" s="60" t="s">
        <v>297</v>
      </c>
      <c r="BT51" s="61">
        <v>28.100711822509766</v>
      </c>
      <c r="BU51" s="61">
        <v>28.513690948486328</v>
      </c>
      <c r="BV51" s="60"/>
      <c r="BW51" s="60" t="s">
        <v>297</v>
      </c>
      <c r="BX51" s="61">
        <v>25.508089065551758</v>
      </c>
      <c r="BY51" s="61">
        <v>25.313119888305664</v>
      </c>
      <c r="BZ51" s="60"/>
      <c r="CA51" s="60" t="s">
        <v>297</v>
      </c>
      <c r="CB51" s="59">
        <f>POWER(2,(BX51-BT51))*100</f>
        <v>16.578406440808379</v>
      </c>
      <c r="CC51" s="59">
        <f>POWER(2,(BY51-BU51))*100</f>
        <v>10.877575531766656</v>
      </c>
      <c r="CD51" s="9"/>
      <c r="CE51" s="45"/>
      <c r="CF51" s="45"/>
      <c r="CG51" s="45"/>
      <c r="CH51" s="45"/>
      <c r="CI51" s="45"/>
      <c r="CJ51" s="45"/>
      <c r="CK51" s="45"/>
      <c r="CL51" s="45"/>
    </row>
    <row r="52" spans="1:90" x14ac:dyDescent="0.4">
      <c r="A52" s="59"/>
      <c r="B52" s="60" t="s">
        <v>298</v>
      </c>
      <c r="C52" s="61">
        <v>27.857208251953125</v>
      </c>
      <c r="D52" s="61">
        <v>25.165872573852539</v>
      </c>
      <c r="E52" s="60"/>
      <c r="F52" s="60" t="s">
        <v>298</v>
      </c>
      <c r="G52" s="61">
        <v>25.325008392333984</v>
      </c>
      <c r="H52" s="61">
        <v>25.518270492553711</v>
      </c>
      <c r="I52" s="60"/>
      <c r="J52" s="60" t="s">
        <v>298</v>
      </c>
      <c r="K52" s="59">
        <f>POWER(2,(G52-C52))*100</f>
        <v>17.287487824209173</v>
      </c>
      <c r="L52" s="59">
        <f>POWER(2,(H52-D52))*100</f>
        <v>127.66808495654212</v>
      </c>
      <c r="M52" s="9"/>
      <c r="N52" s="45"/>
      <c r="O52" s="45"/>
      <c r="P52" s="45"/>
      <c r="Q52" s="45"/>
      <c r="R52" s="45"/>
      <c r="S52" s="45"/>
      <c r="T52" s="45"/>
      <c r="U52" s="45"/>
      <c r="X52" s="59"/>
      <c r="Y52" s="60" t="s">
        <v>298</v>
      </c>
      <c r="Z52" s="61">
        <v>28.503202438354492</v>
      </c>
      <c r="AA52" s="61">
        <v>29.075046539306641</v>
      </c>
      <c r="AB52" s="60"/>
      <c r="AC52" s="60" t="s">
        <v>298</v>
      </c>
      <c r="AD52" s="61">
        <v>25.325008392333984</v>
      </c>
      <c r="AE52" s="61">
        <v>25.518270492553711</v>
      </c>
      <c r="AF52" s="60"/>
      <c r="AG52" s="60" t="s">
        <v>298</v>
      </c>
      <c r="AH52" s="59">
        <f>POWER(2,(AD52-Z52))*100</f>
        <v>11.047608107981358</v>
      </c>
      <c r="AI52" s="59">
        <f>POWER(2,(AE52-AA52))*100</f>
        <v>8.4977455363456951</v>
      </c>
      <c r="AJ52" s="9"/>
      <c r="AK52" s="45"/>
      <c r="AL52" s="45"/>
      <c r="AM52" s="45"/>
      <c r="AN52" s="45"/>
      <c r="AO52" s="45"/>
      <c r="AP52" s="45"/>
      <c r="AQ52" s="45"/>
      <c r="AR52" s="45"/>
      <c r="AU52" s="59"/>
      <c r="AV52" s="60" t="s">
        <v>298</v>
      </c>
      <c r="AW52" s="61">
        <v>28.02569580078125</v>
      </c>
      <c r="AX52" s="61">
        <v>27.764751434326172</v>
      </c>
      <c r="AY52" s="60"/>
      <c r="AZ52" s="60" t="s">
        <v>298</v>
      </c>
      <c r="BA52" s="61">
        <v>25.325008392333984</v>
      </c>
      <c r="BB52" s="61">
        <v>25.518270492553711</v>
      </c>
      <c r="BC52" s="60"/>
      <c r="BD52" s="60" t="s">
        <v>298</v>
      </c>
      <c r="BE52" s="59">
        <f>POWER(2,(BA52-AW52))*100</f>
        <v>15.381974290766061</v>
      </c>
      <c r="BF52" s="59">
        <f>POWER(2,(BB52-AX52))*100</f>
        <v>21.073751367032827</v>
      </c>
      <c r="BG52" s="9"/>
      <c r="BH52" s="45"/>
      <c r="BI52" s="45"/>
      <c r="BJ52" s="45"/>
      <c r="BK52" s="45"/>
      <c r="BL52" s="45"/>
      <c r="BM52" s="45"/>
      <c r="BN52" s="45"/>
      <c r="BO52" s="45"/>
      <c r="BR52" s="59"/>
      <c r="BS52" s="60" t="s">
        <v>298</v>
      </c>
      <c r="BT52" s="61">
        <v>27.980869293212891</v>
      </c>
      <c r="BU52" s="61">
        <v>29.09290885925293</v>
      </c>
      <c r="BV52" s="60"/>
      <c r="BW52" s="60" t="s">
        <v>298</v>
      </c>
      <c r="BX52" s="61">
        <v>25.325008392333984</v>
      </c>
      <c r="BY52" s="61">
        <v>25.518270492553711</v>
      </c>
      <c r="BZ52" s="60"/>
      <c r="CA52" s="60" t="s">
        <v>298</v>
      </c>
      <c r="CB52" s="59">
        <f>POWER(2,(BX52-BT52))*100</f>
        <v>15.86741587686274</v>
      </c>
      <c r="CC52" s="59">
        <f>POWER(2,(BY52-BU52))*100</f>
        <v>8.3931817564823952</v>
      </c>
      <c r="CD52" s="9"/>
      <c r="CE52" s="45"/>
      <c r="CF52" s="45"/>
      <c r="CG52" s="45"/>
      <c r="CH52" s="45"/>
      <c r="CI52" s="45"/>
      <c r="CJ52" s="45"/>
      <c r="CK52" s="45"/>
      <c r="CL52" s="45"/>
    </row>
    <row r="53" spans="1:90" x14ac:dyDescent="0.2">
      <c r="A53" s="59"/>
      <c r="B53" s="59" t="s">
        <v>230</v>
      </c>
      <c r="C53" s="59">
        <f>AVERAGE(C51:C52)</f>
        <v>27.989821434020996</v>
      </c>
      <c r="D53" s="59">
        <f>AVERAGE(D51:D52)</f>
        <v>25.286104202270508</v>
      </c>
      <c r="E53" s="60"/>
      <c r="F53" s="59" t="s">
        <v>230</v>
      </c>
      <c r="G53" s="59">
        <f>AVERAGE(G51:G52)</f>
        <v>25.416548728942871</v>
      </c>
      <c r="H53" s="59">
        <f>AVERAGE(H51:H52)</f>
        <v>25.415695190429688</v>
      </c>
      <c r="I53" s="59"/>
      <c r="J53" s="59" t="s">
        <v>230</v>
      </c>
      <c r="K53" s="59">
        <f>AVERAGE(K51:K52)</f>
        <v>16.809070776999718</v>
      </c>
      <c r="L53" s="59">
        <f>AVERAGE(L51:L52)</f>
        <v>110.7055810510026</v>
      </c>
      <c r="M53" s="9"/>
      <c r="N53" s="45"/>
      <c r="O53" s="45"/>
      <c r="P53" s="45"/>
      <c r="Q53" s="45"/>
      <c r="R53" s="45"/>
      <c r="S53" s="45"/>
      <c r="T53" s="45"/>
      <c r="U53" s="45"/>
      <c r="X53" s="59"/>
      <c r="Y53" s="59" t="s">
        <v>230</v>
      </c>
      <c r="Z53" s="59">
        <f>AVERAGE(Z51:Z52)</f>
        <v>28.843042373657227</v>
      </c>
      <c r="AA53" s="59">
        <f>AVERAGE(AA51:AA52)</f>
        <v>29.073439598083496</v>
      </c>
      <c r="AB53" s="60"/>
      <c r="AC53" s="59" t="s">
        <v>230</v>
      </c>
      <c r="AD53" s="59">
        <f>AVERAGE(AD51:AD52)</f>
        <v>25.416548728942871</v>
      </c>
      <c r="AE53" s="59">
        <f>AVERAGE(AE51:AE52)</f>
        <v>25.415695190429688</v>
      </c>
      <c r="AF53" s="59"/>
      <c r="AG53" s="59" t="s">
        <v>230</v>
      </c>
      <c r="AH53" s="59">
        <f>AVERAGE(AH51:AH52)</f>
        <v>9.4389414735923971</v>
      </c>
      <c r="AI53" s="59">
        <f>AVERAGE(AI51:AI52)</f>
        <v>7.9427692105240615</v>
      </c>
      <c r="AJ53" s="9"/>
      <c r="AK53" s="45"/>
      <c r="AL53" s="45"/>
      <c r="AM53" s="45"/>
      <c r="AN53" s="45"/>
      <c r="AO53" s="45"/>
      <c r="AP53" s="45"/>
      <c r="AQ53" s="45"/>
      <c r="AR53" s="45"/>
      <c r="AU53" s="59"/>
      <c r="AV53" s="59" t="s">
        <v>230</v>
      </c>
      <c r="AW53" s="59">
        <f>AVERAGE(AW51:AW52)</f>
        <v>28.050878524780273</v>
      </c>
      <c r="AX53" s="59">
        <f>AVERAGE(AX51:AX52)</f>
        <v>28.079654693603516</v>
      </c>
      <c r="AY53" s="60"/>
      <c r="AZ53" s="59" t="s">
        <v>230</v>
      </c>
      <c r="BA53" s="59">
        <f>AVERAGE(BA51:BA52)</f>
        <v>25.416548728942871</v>
      </c>
      <c r="BB53" s="59">
        <f>AVERAGE(BB51:BB52)</f>
        <v>25.415695190429688</v>
      </c>
      <c r="BC53" s="59"/>
      <c r="BD53" s="59" t="s">
        <v>230</v>
      </c>
      <c r="BE53" s="59">
        <f>AVERAGE(BE51:BE52)</f>
        <v>16.123040562850697</v>
      </c>
      <c r="BF53" s="59">
        <f>AVERAGE(BF51:BF52)</f>
        <v>16.443845029648632</v>
      </c>
      <c r="BG53" s="9"/>
      <c r="BH53" s="45"/>
      <c r="BI53" s="45"/>
      <c r="BJ53" s="45"/>
      <c r="BK53" s="45"/>
      <c r="BL53" s="45"/>
      <c r="BM53" s="45"/>
      <c r="BN53" s="45"/>
      <c r="BO53" s="45"/>
      <c r="BR53" s="59"/>
      <c r="BS53" s="59" t="s">
        <v>230</v>
      </c>
      <c r="BT53" s="59">
        <f>AVERAGE(BT51:BT52)</f>
        <v>28.040790557861328</v>
      </c>
      <c r="BU53" s="59">
        <f>AVERAGE(BU51:BU52)</f>
        <v>28.803299903869629</v>
      </c>
      <c r="BV53" s="60"/>
      <c r="BW53" s="59" t="s">
        <v>230</v>
      </c>
      <c r="BX53" s="59">
        <f>AVERAGE(BX51:BX52)</f>
        <v>25.416548728942871</v>
      </c>
      <c r="BY53" s="59">
        <f>AVERAGE(BY51:BY52)</f>
        <v>25.415695190429688</v>
      </c>
      <c r="BZ53" s="59"/>
      <c r="CA53" s="59" t="s">
        <v>230</v>
      </c>
      <c r="CB53" s="59">
        <f>AVERAGE(CB51:CB52)</f>
        <v>16.222911158835558</v>
      </c>
      <c r="CC53" s="59">
        <f>AVERAGE(CC51:CC52)</f>
        <v>9.6353786441245255</v>
      </c>
      <c r="CD53" s="9"/>
      <c r="CE53" s="45"/>
      <c r="CF53" s="45"/>
      <c r="CG53" s="45"/>
      <c r="CH53" s="45"/>
      <c r="CI53" s="45"/>
      <c r="CJ53" s="45"/>
      <c r="CK53" s="45"/>
      <c r="CL53" s="45"/>
    </row>
    <row r="54" spans="1:90" x14ac:dyDescent="0.2">
      <c r="A54" s="59"/>
      <c r="B54" s="59" t="s">
        <v>40</v>
      </c>
      <c r="C54" s="59">
        <f>STDEVP(C51:C52)</f>
        <v>0.13261318206787109</v>
      </c>
      <c r="D54" s="59">
        <f>STDEVP(D51:D52)</f>
        <v>0.12023162841796875</v>
      </c>
      <c r="E54" s="60"/>
      <c r="F54" s="59" t="s">
        <v>40</v>
      </c>
      <c r="G54" s="59">
        <f>STDEVP(G51:G52)</f>
        <v>9.1540336608886719E-2</v>
      </c>
      <c r="H54" s="59">
        <f>STDEVP(H51:H52)</f>
        <v>0.10257530212402344</v>
      </c>
      <c r="I54" s="59"/>
      <c r="J54" s="59" t="s">
        <v>40</v>
      </c>
      <c r="K54" s="59">
        <f>STDEVP(K51:K52)</f>
        <v>0.47841704720945621</v>
      </c>
      <c r="L54" s="59">
        <f>STDEVP(L51:L52)</f>
        <v>16.962503905539496</v>
      </c>
      <c r="M54" s="9"/>
      <c r="N54" s="45"/>
      <c r="O54" s="45"/>
      <c r="P54" s="45"/>
      <c r="Q54" s="45"/>
      <c r="R54" s="45"/>
      <c r="S54" s="45"/>
      <c r="T54" s="45"/>
      <c r="U54" s="45"/>
      <c r="X54" s="59"/>
      <c r="Y54" s="59" t="s">
        <v>40</v>
      </c>
      <c r="Z54" s="59">
        <f>STDEVP(Z51:Z52)</f>
        <v>0.33983993530273438</v>
      </c>
      <c r="AA54" s="59">
        <f>STDEVP(AA51:AA52)</f>
        <v>1.6069412231445313E-3</v>
      </c>
      <c r="AB54" s="60"/>
      <c r="AC54" s="59" t="s">
        <v>40</v>
      </c>
      <c r="AD54" s="59">
        <f>STDEVP(AD51:AD52)</f>
        <v>9.1540336608886719E-2</v>
      </c>
      <c r="AE54" s="59">
        <f>STDEVP(AE51:AE52)</f>
        <v>0.10257530212402344</v>
      </c>
      <c r="AF54" s="59"/>
      <c r="AG54" s="59" t="s">
        <v>40</v>
      </c>
      <c r="AH54" s="59">
        <f>STDEVP(AH51:AH52)</f>
        <v>1.6086666343889622</v>
      </c>
      <c r="AI54" s="59">
        <f>STDEVP(AI51:AI52)</f>
        <v>0.55497632582163359</v>
      </c>
      <c r="AJ54" s="9"/>
      <c r="AK54" s="45"/>
      <c r="AL54" s="45"/>
      <c r="AM54" s="45"/>
      <c r="AN54" s="45"/>
      <c r="AO54" s="45"/>
      <c r="AP54" s="45"/>
      <c r="AQ54" s="45"/>
      <c r="AR54" s="45"/>
      <c r="AU54" s="59"/>
      <c r="AV54" s="59" t="s">
        <v>40</v>
      </c>
      <c r="AW54" s="59">
        <f>STDEVP(AW51:AW52)</f>
        <v>2.5182723999023438E-2</v>
      </c>
      <c r="AX54" s="59">
        <f>STDEVP(AX51:AX52)</f>
        <v>0.31490325927734375</v>
      </c>
      <c r="AY54" s="60"/>
      <c r="AZ54" s="59" t="s">
        <v>40</v>
      </c>
      <c r="BA54" s="59">
        <f>STDEVP(BA51:BA52)</f>
        <v>9.1540336608886719E-2</v>
      </c>
      <c r="BB54" s="59">
        <f>STDEVP(BB51:BB52)</f>
        <v>0.10257530212402344</v>
      </c>
      <c r="BC54" s="59"/>
      <c r="BD54" s="59" t="s">
        <v>40</v>
      </c>
      <c r="BE54" s="59">
        <f>STDEVP(BE51:BE52)</f>
        <v>0.7410662720846366</v>
      </c>
      <c r="BF54" s="59">
        <f>STDEVP(BF51:BF52)</f>
        <v>4.6299063373842015</v>
      </c>
      <c r="BG54" s="9"/>
      <c r="BH54" s="45"/>
      <c r="BI54" s="45"/>
      <c r="BJ54" s="45"/>
      <c r="BK54" s="45"/>
      <c r="BL54" s="45"/>
      <c r="BM54" s="45"/>
      <c r="BN54" s="45"/>
      <c r="BO54" s="45"/>
      <c r="BR54" s="59"/>
      <c r="BS54" s="59" t="s">
        <v>40</v>
      </c>
      <c r="BT54" s="59">
        <f>STDEVP(BT51:BT52)</f>
        <v>5.99212646484375E-2</v>
      </c>
      <c r="BU54" s="59">
        <f>STDEVP(BU51:BU52)</f>
        <v>0.28960895538330078</v>
      </c>
      <c r="BV54" s="60"/>
      <c r="BW54" s="59" t="s">
        <v>40</v>
      </c>
      <c r="BX54" s="59">
        <f>STDEVP(BX51:BX52)</f>
        <v>9.1540336608886719E-2</v>
      </c>
      <c r="BY54" s="59">
        <f>STDEVP(BY51:BY52)</f>
        <v>0.10257530212402344</v>
      </c>
      <c r="BZ54" s="59"/>
      <c r="CA54" s="59" t="s">
        <v>40</v>
      </c>
      <c r="CB54" s="59">
        <f>STDEVP(CB51:CB52)</f>
        <v>0.3554952819728196</v>
      </c>
      <c r="CC54" s="59">
        <f>STDEVP(CC51:CC52)</f>
        <v>1.2421968876421274</v>
      </c>
      <c r="CD54" s="9"/>
      <c r="CE54" s="45"/>
      <c r="CF54" s="45"/>
      <c r="CG54" s="45"/>
      <c r="CH54" s="45"/>
      <c r="CI54" s="45"/>
      <c r="CJ54" s="45"/>
      <c r="CK54" s="45"/>
      <c r="CL54" s="45"/>
    </row>
    <row r="55" spans="1:90" x14ac:dyDescent="0.2">
      <c r="A55" s="59"/>
      <c r="B55" s="59" t="s">
        <v>41</v>
      </c>
      <c r="C55" s="59">
        <f>C54/SQRT(4)</f>
        <v>6.6306591033935547E-2</v>
      </c>
      <c r="D55" s="59">
        <f t="shared" ref="D55" si="79">D54/SQRT(4)</f>
        <v>6.0115814208984375E-2</v>
      </c>
      <c r="E55" s="60"/>
      <c r="F55" s="59" t="s">
        <v>41</v>
      </c>
      <c r="G55" s="59">
        <f>G54/SQRT(4)</f>
        <v>4.5770168304443359E-2</v>
      </c>
      <c r="H55" s="59">
        <f t="shared" ref="H55" si="80">H54/SQRT(4)</f>
        <v>5.1287651062011719E-2</v>
      </c>
      <c r="I55" s="59"/>
      <c r="J55" s="59" t="s">
        <v>41</v>
      </c>
      <c r="K55" s="59">
        <f>K54/SQRT(4)</f>
        <v>0.23920852360472811</v>
      </c>
      <c r="L55" s="59">
        <f t="shared" ref="L55" si="81">L54/SQRT(4)</f>
        <v>8.4812519527697479</v>
      </c>
      <c r="M55" s="9"/>
      <c r="N55" s="45"/>
      <c r="O55" s="45"/>
      <c r="P55" s="45"/>
      <c r="Q55" s="45"/>
      <c r="R55" s="45"/>
      <c r="S55" s="45"/>
      <c r="T55" s="45"/>
      <c r="U55" s="45"/>
      <c r="X55" s="59"/>
      <c r="Y55" s="59" t="s">
        <v>41</v>
      </c>
      <c r="Z55" s="59">
        <f>Z54/SQRT(4)</f>
        <v>0.16991996765136719</v>
      </c>
      <c r="AA55" s="59">
        <f t="shared" ref="AA55" si="82">AA54/SQRT(4)</f>
        <v>8.0347061157226563E-4</v>
      </c>
      <c r="AB55" s="60"/>
      <c r="AC55" s="59" t="s">
        <v>41</v>
      </c>
      <c r="AD55" s="59">
        <f>AD54/SQRT(4)</f>
        <v>4.5770168304443359E-2</v>
      </c>
      <c r="AE55" s="59">
        <f t="shared" ref="AE55" si="83">AE54/SQRT(4)</f>
        <v>5.1287651062011719E-2</v>
      </c>
      <c r="AF55" s="59"/>
      <c r="AG55" s="59" t="s">
        <v>41</v>
      </c>
      <c r="AH55" s="59">
        <f>AH54/SQRT(4)</f>
        <v>0.80433331719448109</v>
      </c>
      <c r="AI55" s="59">
        <f t="shared" ref="AI55" si="84">AI54/SQRT(4)</f>
        <v>0.27748816291081679</v>
      </c>
      <c r="AJ55" s="9"/>
      <c r="AK55" s="45"/>
      <c r="AL55" s="45"/>
      <c r="AM55" s="45"/>
      <c r="AN55" s="45"/>
      <c r="AO55" s="45"/>
      <c r="AP55" s="45"/>
      <c r="AQ55" s="45"/>
      <c r="AR55" s="45"/>
      <c r="AU55" s="59"/>
      <c r="AV55" s="59" t="s">
        <v>41</v>
      </c>
      <c r="AW55" s="59">
        <f>AW54/SQRT(4)</f>
        <v>1.2591361999511719E-2</v>
      </c>
      <c r="AX55" s="59">
        <f t="shared" ref="AX55" si="85">AX54/SQRT(4)</f>
        <v>0.15745162963867188</v>
      </c>
      <c r="AY55" s="60"/>
      <c r="AZ55" s="59" t="s">
        <v>41</v>
      </c>
      <c r="BA55" s="59">
        <f>BA54/SQRT(4)</f>
        <v>4.5770168304443359E-2</v>
      </c>
      <c r="BB55" s="59">
        <f t="shared" ref="BB55" si="86">BB54/SQRT(4)</f>
        <v>5.1287651062011719E-2</v>
      </c>
      <c r="BC55" s="59"/>
      <c r="BD55" s="59" t="s">
        <v>41</v>
      </c>
      <c r="BE55" s="59">
        <f>BE54/SQRT(4)</f>
        <v>0.3705331360423183</v>
      </c>
      <c r="BF55" s="59">
        <f t="shared" ref="BF55" si="87">BF54/SQRT(4)</f>
        <v>2.3149531686921008</v>
      </c>
      <c r="BG55" s="9"/>
      <c r="BH55" s="45"/>
      <c r="BI55" s="45"/>
      <c r="BJ55" s="45"/>
      <c r="BK55" s="45"/>
      <c r="BL55" s="45"/>
      <c r="BM55" s="45"/>
      <c r="BN55" s="45"/>
      <c r="BO55" s="45"/>
      <c r="BR55" s="59"/>
      <c r="BS55" s="59" t="s">
        <v>41</v>
      </c>
      <c r="BT55" s="59">
        <f>BT54/SQRT(4)</f>
        <v>2.996063232421875E-2</v>
      </c>
      <c r="BU55" s="59">
        <f t="shared" ref="BU55" si="88">BU54/SQRT(4)</f>
        <v>0.14480447769165039</v>
      </c>
      <c r="BV55" s="60"/>
      <c r="BW55" s="59" t="s">
        <v>41</v>
      </c>
      <c r="BX55" s="59">
        <f>BX54/SQRT(4)</f>
        <v>4.5770168304443359E-2</v>
      </c>
      <c r="BY55" s="59">
        <f t="shared" ref="BY55" si="89">BY54/SQRT(4)</f>
        <v>5.1287651062011719E-2</v>
      </c>
      <c r="BZ55" s="59"/>
      <c r="CA55" s="59" t="s">
        <v>41</v>
      </c>
      <c r="CB55" s="59">
        <f>CB54/SQRT(4)</f>
        <v>0.1777476409864098</v>
      </c>
      <c r="CC55" s="59">
        <f t="shared" ref="CC55" si="90">CC54/SQRT(4)</f>
        <v>0.62109844382106372</v>
      </c>
      <c r="CD55" s="9"/>
      <c r="CE55" s="45"/>
      <c r="CF55" s="45"/>
      <c r="CG55" s="45"/>
      <c r="CH55" s="45"/>
      <c r="CI55" s="45"/>
      <c r="CJ55" s="45"/>
      <c r="CK55" s="45"/>
      <c r="CL55" s="45"/>
    </row>
    <row r="56" spans="1:90" x14ac:dyDescent="0.4">
      <c r="A56" s="44"/>
      <c r="B56" s="23"/>
      <c r="C56" s="23"/>
      <c r="D56" s="45"/>
      <c r="E56" s="23"/>
      <c r="F56" s="45"/>
      <c r="G56" s="44"/>
      <c r="H56" s="44"/>
      <c r="I56" s="44"/>
      <c r="J56" s="44"/>
      <c r="K56" s="44"/>
      <c r="L56" s="44"/>
      <c r="M56" s="9"/>
      <c r="N56" s="45"/>
      <c r="O56" s="45"/>
      <c r="P56" s="45"/>
      <c r="Q56" s="45"/>
      <c r="R56" s="45"/>
      <c r="S56" s="45"/>
      <c r="T56" s="45"/>
      <c r="U56" s="45"/>
      <c r="X56" s="44"/>
      <c r="Y56" s="44"/>
      <c r="Z56" s="44"/>
      <c r="AA56" s="44"/>
      <c r="AB56" s="45"/>
      <c r="AC56" s="45"/>
      <c r="AD56" s="44"/>
      <c r="AE56" s="44"/>
      <c r="AF56" s="44"/>
      <c r="AG56" s="44"/>
      <c r="AH56" s="44"/>
      <c r="AI56" s="44"/>
      <c r="AJ56" s="44"/>
      <c r="AK56" s="45"/>
      <c r="AL56" s="45"/>
      <c r="AM56" s="45"/>
      <c r="AN56" s="45"/>
      <c r="AO56" s="45"/>
      <c r="AP56" s="45"/>
      <c r="AQ56" s="45"/>
      <c r="AR56" s="45"/>
      <c r="AU56" s="44"/>
      <c r="AV56" s="44"/>
      <c r="AW56" s="23"/>
      <c r="AX56" s="23"/>
      <c r="AY56" s="45"/>
      <c r="AZ56" s="45"/>
      <c r="BA56" s="44"/>
      <c r="BB56" s="44"/>
      <c r="BC56" s="44"/>
      <c r="BD56" s="44"/>
      <c r="BE56" s="44"/>
      <c r="BF56" s="44"/>
      <c r="BG56" s="44"/>
      <c r="BH56" s="45"/>
      <c r="BI56" s="45"/>
      <c r="BJ56" s="45"/>
      <c r="BK56" s="45"/>
      <c r="BL56" s="45"/>
      <c r="BM56" s="45"/>
      <c r="BN56" s="45"/>
      <c r="BO56" s="45"/>
      <c r="BR56" s="44"/>
      <c r="BS56" s="44"/>
      <c r="BT56" s="23"/>
      <c r="BU56" s="23"/>
      <c r="BV56" s="45"/>
      <c r="BW56" s="45"/>
      <c r="BX56" s="44"/>
      <c r="BY56" s="44"/>
      <c r="BZ56" s="44"/>
      <c r="CA56" s="44"/>
      <c r="CB56" s="44"/>
      <c r="CC56" s="44"/>
      <c r="CD56" s="44"/>
      <c r="CE56" s="45"/>
      <c r="CF56" s="45"/>
      <c r="CG56" s="45"/>
      <c r="CH56" s="45"/>
      <c r="CI56" s="45"/>
      <c r="CJ56" s="45"/>
      <c r="CK56" s="45"/>
      <c r="CL56" s="45"/>
    </row>
    <row r="57" spans="1:90" x14ac:dyDescent="0.4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4"/>
      <c r="N57" s="45"/>
      <c r="O57" s="45"/>
      <c r="P57" s="45"/>
      <c r="Q57" s="45"/>
      <c r="R57" s="45"/>
      <c r="S57" s="45"/>
      <c r="T57" s="45"/>
      <c r="U57" s="45"/>
      <c r="X57" s="44"/>
      <c r="Y57" s="44"/>
      <c r="Z57" s="23"/>
      <c r="AA57" s="23"/>
      <c r="AB57" s="45"/>
      <c r="AC57" s="45"/>
      <c r="AD57" s="44"/>
      <c r="AE57" s="44"/>
      <c r="AF57" s="44"/>
      <c r="AG57" s="44"/>
      <c r="AH57" s="44"/>
      <c r="AI57" s="44"/>
      <c r="AJ57" s="44"/>
      <c r="AK57" s="45"/>
      <c r="AL57" s="45"/>
      <c r="AM57" s="45"/>
      <c r="AN57" s="45"/>
      <c r="AO57" s="45"/>
      <c r="AP57" s="45"/>
      <c r="AQ57" s="45"/>
      <c r="AR57" s="45"/>
      <c r="AU57" s="44"/>
      <c r="AV57" s="44"/>
      <c r="AW57" s="23"/>
      <c r="AX57" s="23"/>
      <c r="AY57" s="45"/>
      <c r="AZ57" s="45"/>
      <c r="BA57" s="44"/>
      <c r="BB57" s="44"/>
      <c r="BC57" s="44"/>
      <c r="BD57" s="44"/>
      <c r="BE57" s="44"/>
      <c r="BF57" s="44"/>
      <c r="BG57" s="44"/>
      <c r="BH57" s="45"/>
      <c r="BI57" s="45"/>
      <c r="BJ57" s="45"/>
      <c r="BK57" s="45"/>
      <c r="BL57" s="45"/>
      <c r="BM57" s="45"/>
      <c r="BN57" s="45"/>
      <c r="BO57" s="45"/>
      <c r="BR57" s="44"/>
      <c r="BS57" s="44"/>
      <c r="BT57" s="23"/>
      <c r="BU57" s="23"/>
      <c r="BV57" s="45"/>
      <c r="BW57" s="45"/>
      <c r="BX57" s="44"/>
      <c r="BY57" s="44"/>
      <c r="BZ57" s="44"/>
      <c r="CA57" s="44"/>
      <c r="CB57" s="44"/>
      <c r="CC57" s="44"/>
      <c r="CD57" s="44"/>
      <c r="CE57" s="45"/>
      <c r="CF57" s="45"/>
      <c r="CG57" s="45"/>
      <c r="CH57" s="45"/>
      <c r="CI57" s="45"/>
      <c r="CJ57" s="45"/>
      <c r="CK57" s="45"/>
      <c r="CL57" s="45"/>
    </row>
    <row r="58" spans="1:90" x14ac:dyDescent="0.2">
      <c r="A58" s="11" t="s">
        <v>80</v>
      </c>
      <c r="B58" s="46"/>
      <c r="C58" s="59" t="s">
        <v>257</v>
      </c>
      <c r="D58" s="59" t="s">
        <v>90</v>
      </c>
      <c r="E58" s="59"/>
      <c r="F58" s="60" t="s">
        <v>295</v>
      </c>
      <c r="G58" s="59" t="s">
        <v>257</v>
      </c>
      <c r="H58" s="59" t="s">
        <v>90</v>
      </c>
      <c r="I58" s="59"/>
      <c r="J58" s="59" t="s">
        <v>296</v>
      </c>
      <c r="K58" s="59" t="s">
        <v>257</v>
      </c>
      <c r="L58" s="59" t="s">
        <v>90</v>
      </c>
      <c r="M58" s="44"/>
      <c r="N58" s="45"/>
      <c r="O58" s="45"/>
      <c r="P58" s="45"/>
      <c r="Q58" s="45"/>
      <c r="R58" s="45"/>
      <c r="S58" s="45"/>
      <c r="T58" s="45"/>
      <c r="U58" s="45"/>
      <c r="X58" s="11" t="s">
        <v>80</v>
      </c>
      <c r="Y58" s="46"/>
      <c r="Z58" s="59" t="s">
        <v>257</v>
      </c>
      <c r="AA58" s="59" t="s">
        <v>90</v>
      </c>
      <c r="AB58" s="59"/>
      <c r="AC58" s="60" t="s">
        <v>295</v>
      </c>
      <c r="AD58" s="59" t="s">
        <v>257</v>
      </c>
      <c r="AE58" s="59" t="s">
        <v>90</v>
      </c>
      <c r="AF58" s="59"/>
      <c r="AG58" s="59" t="s">
        <v>296</v>
      </c>
      <c r="AH58" s="59" t="s">
        <v>257</v>
      </c>
      <c r="AI58" s="59" t="s">
        <v>90</v>
      </c>
      <c r="AJ58" s="44"/>
      <c r="AK58" s="45"/>
      <c r="AL58" s="45"/>
      <c r="AM58" s="45"/>
      <c r="AN58" s="45"/>
      <c r="AO58" s="45"/>
      <c r="AP58" s="45"/>
      <c r="AQ58" s="45"/>
      <c r="AR58" s="45"/>
      <c r="AU58" s="11" t="s">
        <v>80</v>
      </c>
      <c r="AV58" s="46"/>
      <c r="AW58" s="59" t="s">
        <v>257</v>
      </c>
      <c r="AX58" s="59" t="s">
        <v>90</v>
      </c>
      <c r="AY58" s="59"/>
      <c r="AZ58" s="60" t="s">
        <v>295</v>
      </c>
      <c r="BA58" s="59" t="s">
        <v>257</v>
      </c>
      <c r="BB58" s="59" t="s">
        <v>90</v>
      </c>
      <c r="BC58" s="59"/>
      <c r="BD58" s="59" t="s">
        <v>296</v>
      </c>
      <c r="BE58" s="59" t="s">
        <v>257</v>
      </c>
      <c r="BF58" s="59" t="s">
        <v>90</v>
      </c>
      <c r="BG58" s="44"/>
      <c r="BH58" s="45"/>
      <c r="BI58" s="45"/>
      <c r="BJ58" s="45"/>
      <c r="BK58" s="45"/>
      <c r="BL58" s="45"/>
      <c r="BM58" s="45"/>
      <c r="BN58" s="45"/>
      <c r="BO58" s="45"/>
      <c r="BR58" s="11" t="s">
        <v>80</v>
      </c>
      <c r="BS58" s="46"/>
      <c r="BT58" s="59" t="s">
        <v>257</v>
      </c>
      <c r="BU58" s="59" t="s">
        <v>90</v>
      </c>
      <c r="BV58" s="59"/>
      <c r="BW58" s="60" t="s">
        <v>295</v>
      </c>
      <c r="BX58" s="59" t="s">
        <v>257</v>
      </c>
      <c r="BY58" s="59" t="s">
        <v>90</v>
      </c>
      <c r="BZ58" s="59"/>
      <c r="CA58" s="59" t="s">
        <v>296</v>
      </c>
      <c r="CB58" s="59" t="s">
        <v>257</v>
      </c>
      <c r="CC58" s="59" t="s">
        <v>90</v>
      </c>
      <c r="CD58" s="44"/>
      <c r="CE58" s="45"/>
      <c r="CF58" s="45"/>
      <c r="CG58" s="45"/>
      <c r="CH58" s="45"/>
      <c r="CI58" s="45"/>
      <c r="CJ58" s="45"/>
      <c r="CK58" s="45"/>
      <c r="CL58" s="45"/>
    </row>
    <row r="59" spans="1:90" x14ac:dyDescent="0.4">
      <c r="A59" s="59"/>
      <c r="B59" s="60" t="s">
        <v>297</v>
      </c>
      <c r="C59" s="61">
        <v>28.414876937866211</v>
      </c>
      <c r="D59" s="61">
        <v>28.070884704589844</v>
      </c>
      <c r="E59" s="60"/>
      <c r="F59" s="60" t="s">
        <v>297</v>
      </c>
      <c r="G59" s="61">
        <v>25.423709869384766</v>
      </c>
      <c r="H59" s="61">
        <v>25.29817008972168</v>
      </c>
      <c r="I59" s="60"/>
      <c r="J59" s="60" t="s">
        <v>297</v>
      </c>
      <c r="K59" s="59">
        <f>POWER(2,(G59-C59))*100</f>
        <v>12.576766281534399</v>
      </c>
      <c r="L59" s="59">
        <f>POWER(2,(H59-D59))*100</f>
        <v>14.632877318679927</v>
      </c>
      <c r="M59" s="44"/>
      <c r="N59" s="45"/>
      <c r="O59" s="45"/>
      <c r="P59" s="45"/>
      <c r="Q59" s="45"/>
      <c r="R59" s="45"/>
      <c r="S59" s="45"/>
      <c r="T59" s="45"/>
      <c r="U59" s="45"/>
      <c r="X59" s="59"/>
      <c r="Y59" s="60" t="s">
        <v>297</v>
      </c>
      <c r="Z59" s="61">
        <v>28.606861114501953</v>
      </c>
      <c r="AA59" s="61">
        <v>28.891334533691406</v>
      </c>
      <c r="AB59" s="60"/>
      <c r="AC59" s="60" t="s">
        <v>297</v>
      </c>
      <c r="AD59" s="61">
        <v>25.423709869384766</v>
      </c>
      <c r="AE59" s="61">
        <v>25.29817008972168</v>
      </c>
      <c r="AF59" s="60"/>
      <c r="AG59" s="60" t="s">
        <v>297</v>
      </c>
      <c r="AH59" s="59">
        <f>POWER(2,(AD59-Z59))*100</f>
        <v>11.009712911438159</v>
      </c>
      <c r="AI59" s="59">
        <f>POWER(2,(AE59-AA59))*100</f>
        <v>8.2860914672312234</v>
      </c>
      <c r="AJ59" s="44"/>
      <c r="AK59" s="45"/>
      <c r="AL59" s="45"/>
      <c r="AM59" s="45"/>
      <c r="AN59" s="45"/>
      <c r="AO59" s="45"/>
      <c r="AP59" s="45"/>
      <c r="AQ59" s="45"/>
      <c r="AR59" s="45"/>
      <c r="AU59" s="59"/>
      <c r="AV59" s="60" t="s">
        <v>297</v>
      </c>
      <c r="AW59" s="61">
        <v>28.482763290405273</v>
      </c>
      <c r="AX59" s="61">
        <v>28.531970977783203</v>
      </c>
      <c r="AY59" s="60"/>
      <c r="AZ59" s="60" t="s">
        <v>297</v>
      </c>
      <c r="BA59" s="61">
        <v>25.423709869384766</v>
      </c>
      <c r="BB59" s="61">
        <v>25.29817008972168</v>
      </c>
      <c r="BC59" s="60"/>
      <c r="BD59" s="60" t="s">
        <v>297</v>
      </c>
      <c r="BE59" s="59">
        <f>POWER(2,(BA59-AW59))*100</f>
        <v>11.998671460397475</v>
      </c>
      <c r="BF59" s="59">
        <f>POWER(2,(BB59-AX59))*100</f>
        <v>10.629893972466958</v>
      </c>
      <c r="BG59" s="44"/>
      <c r="BH59" s="45"/>
      <c r="BI59" s="45"/>
      <c r="BJ59" s="45"/>
      <c r="BK59" s="45"/>
      <c r="BL59" s="45"/>
      <c r="BM59" s="45"/>
      <c r="BN59" s="45"/>
      <c r="BO59" s="45"/>
      <c r="BR59" s="59"/>
      <c r="BS59" s="60" t="s">
        <v>297</v>
      </c>
      <c r="BT59" s="61">
        <v>28.341442108154297</v>
      </c>
      <c r="BU59" s="61">
        <v>29.511159896850586</v>
      </c>
      <c r="BV59" s="60"/>
      <c r="BW59" s="60" t="s">
        <v>297</v>
      </c>
      <c r="BX59" s="61">
        <v>25.423709869384766</v>
      </c>
      <c r="BY59" s="61">
        <v>25.29817008972168</v>
      </c>
      <c r="BZ59" s="60"/>
      <c r="CA59" s="60" t="s">
        <v>297</v>
      </c>
      <c r="CB59" s="59">
        <f>POWER(2,(BX59-BT59))*100</f>
        <v>13.23351082040177</v>
      </c>
      <c r="CC59" s="59">
        <f>POWER(2,(BY59-BU59))*100</f>
        <v>5.3921714998106625</v>
      </c>
      <c r="CD59" s="44"/>
      <c r="CE59" s="45"/>
      <c r="CF59" s="45"/>
      <c r="CG59" s="45"/>
      <c r="CH59" s="45"/>
      <c r="CI59" s="45"/>
      <c r="CJ59" s="45"/>
      <c r="CK59" s="45"/>
      <c r="CL59" s="45"/>
    </row>
    <row r="60" spans="1:90" x14ac:dyDescent="0.4">
      <c r="A60" s="59"/>
      <c r="B60" s="60" t="s">
        <v>298</v>
      </c>
      <c r="C60" s="61">
        <v>27.844949722290039</v>
      </c>
      <c r="D60" s="61">
        <v>27.951154708862305</v>
      </c>
      <c r="E60" s="60"/>
      <c r="F60" s="60" t="s">
        <v>298</v>
      </c>
      <c r="G60" s="61">
        <v>25.198360443115234</v>
      </c>
      <c r="H60" s="61">
        <v>25.169656753540039</v>
      </c>
      <c r="I60" s="60"/>
      <c r="J60" s="60" t="s">
        <v>298</v>
      </c>
      <c r="K60" s="59">
        <f>POWER(2,(G60-C60))*100</f>
        <v>15.969717761505631</v>
      </c>
      <c r="L60" s="59">
        <f>POWER(2,(H60-D60))*100</f>
        <v>14.544060838960391</v>
      </c>
      <c r="M60" s="44"/>
      <c r="N60" s="45"/>
      <c r="O60" s="45"/>
      <c r="P60" s="45"/>
      <c r="Q60" s="45"/>
      <c r="R60" s="45"/>
      <c r="S60" s="45"/>
      <c r="T60" s="45"/>
      <c r="U60" s="45"/>
      <c r="X60" s="59"/>
      <c r="Y60" s="60" t="s">
        <v>298</v>
      </c>
      <c r="Z60" s="61">
        <v>28.552984237670898</v>
      </c>
      <c r="AA60" s="61">
        <v>28.7158203125</v>
      </c>
      <c r="AB60" s="60"/>
      <c r="AC60" s="60" t="s">
        <v>298</v>
      </c>
      <c r="AD60" s="61">
        <v>25.198360443115234</v>
      </c>
      <c r="AE60" s="61">
        <v>25.169656753540039</v>
      </c>
      <c r="AF60" s="60"/>
      <c r="AG60" s="60" t="s">
        <v>298</v>
      </c>
      <c r="AH60" s="59">
        <f>POWER(2,(AD60-Z60))*100</f>
        <v>9.7759194316556677</v>
      </c>
      <c r="AI60" s="59">
        <f>POWER(2,(AE60-AA60))*100</f>
        <v>8.5604855638232777</v>
      </c>
      <c r="AJ60" s="44"/>
      <c r="AK60" s="45"/>
      <c r="AL60" s="45"/>
      <c r="AM60" s="45"/>
      <c r="AN60" s="45"/>
      <c r="AO60" s="45"/>
      <c r="AP60" s="45"/>
      <c r="AQ60" s="45"/>
      <c r="AR60" s="45"/>
      <c r="AU60" s="59"/>
      <c r="AV60" s="60" t="s">
        <v>298</v>
      </c>
      <c r="AW60" s="61">
        <v>27.949247360229492</v>
      </c>
      <c r="AX60" s="61">
        <v>28.397136688232422</v>
      </c>
      <c r="AY60" s="60"/>
      <c r="AZ60" s="60" t="s">
        <v>298</v>
      </c>
      <c r="BA60" s="61">
        <v>25.198360443115234</v>
      </c>
      <c r="BB60" s="61">
        <v>25.169656753540039</v>
      </c>
      <c r="BC60" s="60"/>
      <c r="BD60" s="60" t="s">
        <v>298</v>
      </c>
      <c r="BE60" s="59">
        <f>POWER(2,(BA60-AW60))*100</f>
        <v>14.855953222996826</v>
      </c>
      <c r="BF60" s="59">
        <f>POWER(2,(BB60-AX60))*100</f>
        <v>10.676569445268544</v>
      </c>
      <c r="BG60" s="44"/>
      <c r="BH60" s="45"/>
      <c r="BI60" s="45"/>
      <c r="BJ60" s="45"/>
      <c r="BK60" s="45"/>
      <c r="BL60" s="45"/>
      <c r="BM60" s="45"/>
      <c r="BN60" s="45"/>
      <c r="BO60" s="45"/>
      <c r="BR60" s="59"/>
      <c r="BS60" s="60" t="s">
        <v>298</v>
      </c>
      <c r="BT60" s="61">
        <v>28.316553115844727</v>
      </c>
      <c r="BU60" s="61">
        <v>28.83936882019043</v>
      </c>
      <c r="BV60" s="60"/>
      <c r="BW60" s="60" t="s">
        <v>298</v>
      </c>
      <c r="BX60" s="61">
        <v>25.198360443115234</v>
      </c>
      <c r="BY60" s="61">
        <v>25.169656753540039</v>
      </c>
      <c r="BZ60" s="60"/>
      <c r="CA60" s="60" t="s">
        <v>298</v>
      </c>
      <c r="CB60" s="59">
        <f>POWER(2,(BX60-BT60))*100</f>
        <v>11.516764154480935</v>
      </c>
      <c r="CC60" s="59">
        <f>POWER(2,(BY60-BU60))*100</f>
        <v>7.8579017157861575</v>
      </c>
      <c r="CD60" s="44"/>
      <c r="CE60" s="45"/>
      <c r="CF60" s="45"/>
      <c r="CG60" s="45"/>
      <c r="CH60" s="45"/>
      <c r="CI60" s="45"/>
      <c r="CJ60" s="45"/>
      <c r="CK60" s="45"/>
      <c r="CL60" s="45"/>
    </row>
    <row r="61" spans="1:90" x14ac:dyDescent="0.2">
      <c r="A61" s="59"/>
      <c r="B61" s="59" t="s">
        <v>230</v>
      </c>
      <c r="C61" s="59">
        <f>AVERAGE(C59:C60)</f>
        <v>28.129913330078125</v>
      </c>
      <c r="D61" s="59">
        <f>AVERAGE(D59:D60)</f>
        <v>28.011019706726074</v>
      </c>
      <c r="E61" s="60"/>
      <c r="F61" s="59" t="s">
        <v>230</v>
      </c>
      <c r="G61" s="59">
        <f>AVERAGE(G59:G60)</f>
        <v>25.31103515625</v>
      </c>
      <c r="H61" s="59">
        <f>AVERAGE(H59:H60)</f>
        <v>25.233913421630859</v>
      </c>
      <c r="I61" s="59"/>
      <c r="J61" s="59" t="s">
        <v>230</v>
      </c>
      <c r="K61" s="59">
        <f>AVERAGE(K59:K60)</f>
        <v>14.273242021520016</v>
      </c>
      <c r="L61" s="59">
        <f>AVERAGE(L59:L60)</f>
        <v>14.588469078820159</v>
      </c>
      <c r="M61" s="44"/>
      <c r="N61" s="45"/>
      <c r="O61" s="45"/>
      <c r="P61" s="45"/>
      <c r="Q61" s="45"/>
      <c r="R61" s="45"/>
      <c r="S61" s="45"/>
      <c r="T61" s="45"/>
      <c r="U61" s="45"/>
      <c r="X61" s="59"/>
      <c r="Y61" s="59" t="s">
        <v>230</v>
      </c>
      <c r="Z61" s="59">
        <f>AVERAGE(Z59:Z60)</f>
        <v>28.579922676086426</v>
      </c>
      <c r="AA61" s="59">
        <f>AVERAGE(AA59:AA60)</f>
        <v>28.803577423095703</v>
      </c>
      <c r="AB61" s="60"/>
      <c r="AC61" s="59" t="s">
        <v>230</v>
      </c>
      <c r="AD61" s="59">
        <f>AVERAGE(AD59:AD60)</f>
        <v>25.31103515625</v>
      </c>
      <c r="AE61" s="59">
        <f>AVERAGE(AE59:AE60)</f>
        <v>25.233913421630859</v>
      </c>
      <c r="AF61" s="59"/>
      <c r="AG61" s="59" t="s">
        <v>230</v>
      </c>
      <c r="AH61" s="59">
        <f>AVERAGE(AH59:AH60)</f>
        <v>10.392816171546913</v>
      </c>
      <c r="AI61" s="59">
        <f>AVERAGE(AI59:AI60)</f>
        <v>8.4232885155272506</v>
      </c>
      <c r="AJ61" s="44"/>
      <c r="AK61" s="45"/>
      <c r="AL61" s="45"/>
      <c r="AM61" s="45"/>
      <c r="AN61" s="45"/>
      <c r="AO61" s="45"/>
      <c r="AP61" s="45"/>
      <c r="AQ61" s="45"/>
      <c r="AR61" s="45"/>
      <c r="AU61" s="59"/>
      <c r="AV61" s="59" t="s">
        <v>230</v>
      </c>
      <c r="AW61" s="59">
        <f>AVERAGE(AW59:AW60)</f>
        <v>28.216005325317383</v>
      </c>
      <c r="AX61" s="59">
        <f>AVERAGE(AX59:AX60)</f>
        <v>28.464553833007813</v>
      </c>
      <c r="AY61" s="60"/>
      <c r="AZ61" s="59" t="s">
        <v>230</v>
      </c>
      <c r="BA61" s="59">
        <f>AVERAGE(BA59:BA60)</f>
        <v>25.31103515625</v>
      </c>
      <c r="BB61" s="59">
        <f>AVERAGE(BB59:BB60)</f>
        <v>25.233913421630859</v>
      </c>
      <c r="BC61" s="59"/>
      <c r="BD61" s="59" t="s">
        <v>230</v>
      </c>
      <c r="BE61" s="59">
        <f>AVERAGE(BE59:BE60)</f>
        <v>13.427312341697149</v>
      </c>
      <c r="BF61" s="59">
        <f>AVERAGE(BF59:BF60)</f>
        <v>10.65323170886775</v>
      </c>
      <c r="BG61" s="44"/>
      <c r="BH61" s="45"/>
      <c r="BI61" s="45"/>
      <c r="BJ61" s="45"/>
      <c r="BK61" s="45"/>
      <c r="BL61" s="45"/>
      <c r="BM61" s="45"/>
      <c r="BN61" s="45"/>
      <c r="BO61" s="45"/>
      <c r="BR61" s="59"/>
      <c r="BS61" s="59" t="s">
        <v>230</v>
      </c>
      <c r="BT61" s="59">
        <f>AVERAGE(BT59:BT60)</f>
        <v>28.328997611999512</v>
      </c>
      <c r="BU61" s="59">
        <f>AVERAGE(BU59:BU60)</f>
        <v>29.175264358520508</v>
      </c>
      <c r="BV61" s="60"/>
      <c r="BW61" s="59" t="s">
        <v>230</v>
      </c>
      <c r="BX61" s="59">
        <f>AVERAGE(BX59:BX60)</f>
        <v>25.31103515625</v>
      </c>
      <c r="BY61" s="59">
        <f>AVERAGE(BY59:BY60)</f>
        <v>25.233913421630859</v>
      </c>
      <c r="BZ61" s="59"/>
      <c r="CA61" s="59" t="s">
        <v>230</v>
      </c>
      <c r="CB61" s="59">
        <f>AVERAGE(CB59:CB60)</f>
        <v>12.375137487441354</v>
      </c>
      <c r="CC61" s="59">
        <f>AVERAGE(CC59:CC60)</f>
        <v>6.6250366077984104</v>
      </c>
      <c r="CD61" s="44"/>
      <c r="CE61" s="45"/>
      <c r="CF61" s="45"/>
      <c r="CG61" s="45"/>
      <c r="CH61" s="45"/>
      <c r="CI61" s="45"/>
      <c r="CJ61" s="45"/>
      <c r="CK61" s="45"/>
      <c r="CL61" s="45"/>
    </row>
    <row r="62" spans="1:90" x14ac:dyDescent="0.2">
      <c r="A62" s="59"/>
      <c r="B62" s="59" t="s">
        <v>40</v>
      </c>
      <c r="C62" s="59">
        <f>STDEVP(C59:C60)</f>
        <v>0.28496360778808594</v>
      </c>
      <c r="D62" s="59">
        <f>STDEVP(D59:D60)</f>
        <v>5.9864997863769531E-2</v>
      </c>
      <c r="E62" s="60"/>
      <c r="F62" s="59" t="s">
        <v>40</v>
      </c>
      <c r="G62" s="59">
        <f>STDEVP(G59:G60)</f>
        <v>0.11267471313476563</v>
      </c>
      <c r="H62" s="59">
        <f>STDEVP(H59:H60)</f>
        <v>6.4256668090820313E-2</v>
      </c>
      <c r="I62" s="59"/>
      <c r="J62" s="59" t="s">
        <v>40</v>
      </c>
      <c r="K62" s="59">
        <f>STDEVP(K59:K60)</f>
        <v>1.6964757399856103</v>
      </c>
      <c r="L62" s="59">
        <f>STDEVP(L59:L60)</f>
        <v>4.4408239859768273E-2</v>
      </c>
      <c r="M62" s="44"/>
      <c r="N62" s="45"/>
      <c r="O62" s="45"/>
      <c r="P62" s="45"/>
      <c r="Q62" s="45"/>
      <c r="R62" s="45"/>
      <c r="S62" s="45"/>
      <c r="T62" s="45"/>
      <c r="U62" s="45"/>
      <c r="X62" s="59"/>
      <c r="Y62" s="59" t="s">
        <v>40</v>
      </c>
      <c r="Z62" s="59">
        <f>STDEVP(Z59:Z60)</f>
        <v>2.6938438415527344E-2</v>
      </c>
      <c r="AA62" s="59">
        <f>STDEVP(AA59:AA60)</f>
        <v>8.7757110595703125E-2</v>
      </c>
      <c r="AB62" s="60"/>
      <c r="AC62" s="59" t="s">
        <v>40</v>
      </c>
      <c r="AD62" s="59">
        <f>STDEVP(AD59:AD60)</f>
        <v>0.11267471313476563</v>
      </c>
      <c r="AE62" s="59">
        <f>STDEVP(AE59:AE60)</f>
        <v>6.4256668090820313E-2</v>
      </c>
      <c r="AF62" s="59"/>
      <c r="AG62" s="59" t="s">
        <v>40</v>
      </c>
      <c r="AH62" s="59">
        <f>STDEVP(AH59:AH60)</f>
        <v>0.61689673989124572</v>
      </c>
      <c r="AI62" s="59">
        <f>STDEVP(AI59:AI60)</f>
        <v>0.13719704829602719</v>
      </c>
      <c r="AJ62" s="44"/>
      <c r="AK62" s="45"/>
      <c r="AL62" s="45"/>
      <c r="AM62" s="45"/>
      <c r="AN62" s="45"/>
      <c r="AO62" s="45"/>
      <c r="AP62" s="45"/>
      <c r="AQ62" s="45"/>
      <c r="AR62" s="45"/>
      <c r="AU62" s="59"/>
      <c r="AV62" s="59" t="s">
        <v>40</v>
      </c>
      <c r="AW62" s="59">
        <f>STDEVP(AW59:AW60)</f>
        <v>0.26675796508789063</v>
      </c>
      <c r="AX62" s="59">
        <f>STDEVP(AX59:AX60)</f>
        <v>6.7417144775390625E-2</v>
      </c>
      <c r="AY62" s="60"/>
      <c r="AZ62" s="59" t="s">
        <v>40</v>
      </c>
      <c r="BA62" s="59">
        <f>STDEVP(BA59:BA60)</f>
        <v>0.11267471313476563</v>
      </c>
      <c r="BB62" s="59">
        <f>STDEVP(BB59:BB60)</f>
        <v>6.4256668090820313E-2</v>
      </c>
      <c r="BC62" s="59"/>
      <c r="BD62" s="59" t="s">
        <v>40</v>
      </c>
      <c r="BE62" s="59">
        <f>STDEVP(BE59:BE60)</f>
        <v>1.4286408812996894</v>
      </c>
      <c r="BF62" s="59">
        <f>STDEVP(BF59:BF60)</f>
        <v>2.3337736400793396E-2</v>
      </c>
      <c r="BG62" s="44"/>
      <c r="BH62" s="45"/>
      <c r="BI62" s="45"/>
      <c r="BJ62" s="45"/>
      <c r="BK62" s="45"/>
      <c r="BL62" s="45"/>
      <c r="BM62" s="45"/>
      <c r="BN62" s="45"/>
      <c r="BO62" s="45"/>
      <c r="BR62" s="59"/>
      <c r="BS62" s="59" t="s">
        <v>40</v>
      </c>
      <c r="BT62" s="59">
        <f>STDEVP(BT59:BT60)</f>
        <v>1.2444496154785156E-2</v>
      </c>
      <c r="BU62" s="59">
        <f>STDEVP(BU59:BU60)</f>
        <v>0.33589553833007813</v>
      </c>
      <c r="BV62" s="60"/>
      <c r="BW62" s="59" t="s">
        <v>40</v>
      </c>
      <c r="BX62" s="59">
        <f>STDEVP(BX59:BX60)</f>
        <v>0.11267471313476563</v>
      </c>
      <c r="BY62" s="59">
        <f>STDEVP(BY59:BY60)</f>
        <v>6.4256668090820313E-2</v>
      </c>
      <c r="BZ62" s="59"/>
      <c r="CA62" s="59" t="s">
        <v>40</v>
      </c>
      <c r="CB62" s="59">
        <f>STDEVP(CB59:CB60)</f>
        <v>0.85837333296041773</v>
      </c>
      <c r="CC62" s="59">
        <f>STDEVP(CC59:CC60)</f>
        <v>1.232865107987744</v>
      </c>
      <c r="CD62" s="44"/>
      <c r="CE62" s="45"/>
      <c r="CF62" s="45"/>
      <c r="CG62" s="45"/>
      <c r="CH62" s="45"/>
      <c r="CI62" s="45"/>
      <c r="CJ62" s="45"/>
      <c r="CK62" s="45"/>
      <c r="CL62" s="45"/>
    </row>
    <row r="63" spans="1:90" x14ac:dyDescent="0.2">
      <c r="A63" s="59"/>
      <c r="B63" s="59" t="s">
        <v>41</v>
      </c>
      <c r="C63" s="59">
        <f>C62/SQRT(4)</f>
        <v>0.14248180389404297</v>
      </c>
      <c r="D63" s="59">
        <f t="shared" ref="D63" si="91">D62/SQRT(4)</f>
        <v>2.9932498931884766E-2</v>
      </c>
      <c r="E63" s="60"/>
      <c r="F63" s="59" t="s">
        <v>41</v>
      </c>
      <c r="G63" s="59">
        <f>G62/SQRT(4)</f>
        <v>5.6337356567382813E-2</v>
      </c>
      <c r="H63" s="59">
        <f t="shared" ref="H63" si="92">H62/SQRT(4)</f>
        <v>3.2128334045410156E-2</v>
      </c>
      <c r="I63" s="59"/>
      <c r="J63" s="59" t="s">
        <v>41</v>
      </c>
      <c r="K63" s="59">
        <f>K62/SQRT(4)</f>
        <v>0.84823786999280515</v>
      </c>
      <c r="L63" s="59">
        <f t="shared" ref="L63" si="93">L62/SQRT(4)</f>
        <v>2.2204119929884136E-2</v>
      </c>
      <c r="M63" s="44"/>
      <c r="N63" s="45"/>
      <c r="O63" s="45"/>
      <c r="P63" s="45"/>
      <c r="Q63" s="45"/>
      <c r="R63" s="45"/>
      <c r="S63" s="45"/>
      <c r="T63" s="45"/>
      <c r="U63" s="45"/>
      <c r="X63" s="59"/>
      <c r="Y63" s="59" t="s">
        <v>41</v>
      </c>
      <c r="Z63" s="59">
        <f>Z62/SQRT(4)</f>
        <v>1.3469219207763672E-2</v>
      </c>
      <c r="AA63" s="59">
        <f t="shared" ref="AA63" si="94">AA62/SQRT(4)</f>
        <v>4.3878555297851563E-2</v>
      </c>
      <c r="AB63" s="60"/>
      <c r="AC63" s="59" t="s">
        <v>41</v>
      </c>
      <c r="AD63" s="59">
        <f>AD62/SQRT(4)</f>
        <v>5.6337356567382813E-2</v>
      </c>
      <c r="AE63" s="59">
        <f t="shared" ref="AE63" si="95">AE62/SQRT(4)</f>
        <v>3.2128334045410156E-2</v>
      </c>
      <c r="AF63" s="59"/>
      <c r="AG63" s="59" t="s">
        <v>41</v>
      </c>
      <c r="AH63" s="59">
        <f>AH62/SQRT(4)</f>
        <v>0.30844836994562286</v>
      </c>
      <c r="AI63" s="59">
        <f t="shared" ref="AI63" si="96">AI62/SQRT(4)</f>
        <v>6.8598524148013595E-2</v>
      </c>
      <c r="AJ63" s="44"/>
      <c r="AK63" s="45"/>
      <c r="AL63" s="45"/>
      <c r="AM63" s="45"/>
      <c r="AN63" s="45"/>
      <c r="AO63" s="45"/>
      <c r="AP63" s="45"/>
      <c r="AQ63" s="45"/>
      <c r="AR63" s="45"/>
      <c r="AU63" s="59"/>
      <c r="AV63" s="59" t="s">
        <v>41</v>
      </c>
      <c r="AW63" s="59">
        <f>AW62/SQRT(4)</f>
        <v>0.13337898254394531</v>
      </c>
      <c r="AX63" s="59">
        <f t="shared" ref="AX63" si="97">AX62/SQRT(4)</f>
        <v>3.3708572387695313E-2</v>
      </c>
      <c r="AY63" s="60"/>
      <c r="AZ63" s="59" t="s">
        <v>41</v>
      </c>
      <c r="BA63" s="59">
        <f>BA62/SQRT(4)</f>
        <v>5.6337356567382813E-2</v>
      </c>
      <c r="BB63" s="59">
        <f t="shared" ref="BB63" si="98">BB62/SQRT(4)</f>
        <v>3.2128334045410156E-2</v>
      </c>
      <c r="BC63" s="59"/>
      <c r="BD63" s="59" t="s">
        <v>41</v>
      </c>
      <c r="BE63" s="59">
        <f>BE62/SQRT(4)</f>
        <v>0.71432044064984468</v>
      </c>
      <c r="BF63" s="59">
        <f t="shared" ref="BF63" si="99">BF62/SQRT(4)</f>
        <v>1.1668868200396698E-2</v>
      </c>
      <c r="BG63" s="44"/>
      <c r="BH63" s="45"/>
      <c r="BI63" s="45"/>
      <c r="BJ63" s="45"/>
      <c r="BK63" s="45"/>
      <c r="BL63" s="45"/>
      <c r="BM63" s="45"/>
      <c r="BN63" s="45"/>
      <c r="BO63" s="45"/>
      <c r="BR63" s="59"/>
      <c r="BS63" s="59" t="s">
        <v>41</v>
      </c>
      <c r="BT63" s="59">
        <f>BT62/SQRT(4)</f>
        <v>6.2222480773925781E-3</v>
      </c>
      <c r="BU63" s="59">
        <f t="shared" ref="BU63" si="100">BU62/SQRT(4)</f>
        <v>0.16794776916503906</v>
      </c>
      <c r="BV63" s="60"/>
      <c r="BW63" s="59" t="s">
        <v>41</v>
      </c>
      <c r="BX63" s="59">
        <f>BX62/SQRT(4)</f>
        <v>5.6337356567382813E-2</v>
      </c>
      <c r="BY63" s="59">
        <f t="shared" ref="BY63" si="101">BY62/SQRT(4)</f>
        <v>3.2128334045410156E-2</v>
      </c>
      <c r="BZ63" s="59"/>
      <c r="CA63" s="59" t="s">
        <v>41</v>
      </c>
      <c r="CB63" s="59">
        <f>CB62/SQRT(4)</f>
        <v>0.42918666648020887</v>
      </c>
      <c r="CC63" s="59">
        <f t="shared" ref="CC63" si="102">CC62/SQRT(4)</f>
        <v>0.61643255399387198</v>
      </c>
      <c r="CD63" s="44"/>
      <c r="CE63" s="45"/>
      <c r="CF63" s="45"/>
      <c r="CG63" s="45"/>
      <c r="CH63" s="45"/>
      <c r="CI63" s="45"/>
      <c r="CJ63" s="45"/>
      <c r="CK63" s="45"/>
      <c r="CL63" s="45"/>
    </row>
    <row r="64" spans="1:90" x14ac:dyDescent="0.4">
      <c r="A64" s="9"/>
      <c r="B64" s="61"/>
      <c r="C64" s="61"/>
      <c r="D64" s="46"/>
      <c r="E64" s="61"/>
      <c r="F64" s="46"/>
      <c r="G64" s="9"/>
      <c r="H64" s="9"/>
      <c r="I64" s="9"/>
      <c r="J64" s="9"/>
      <c r="K64" s="9"/>
      <c r="L64" s="9"/>
      <c r="M64" s="9"/>
      <c r="N64" s="45"/>
      <c r="O64" s="45"/>
      <c r="P64" s="45"/>
      <c r="Q64" s="45"/>
      <c r="R64" s="45"/>
      <c r="S64" s="45"/>
      <c r="T64" s="45"/>
      <c r="U64" s="45"/>
      <c r="X64" s="9"/>
      <c r="Y64" s="9"/>
      <c r="Z64" s="9"/>
      <c r="AA64" s="9"/>
      <c r="AB64" s="46"/>
      <c r="AC64" s="46"/>
      <c r="AD64" s="9"/>
      <c r="AE64" s="9"/>
      <c r="AF64" s="9"/>
      <c r="AG64" s="9"/>
      <c r="AH64" s="9"/>
      <c r="AI64" s="9"/>
      <c r="AJ64" s="9"/>
      <c r="AK64" s="45"/>
      <c r="AL64" s="45"/>
      <c r="AM64" s="45"/>
      <c r="AN64" s="45"/>
      <c r="AO64" s="45"/>
      <c r="AP64" s="45"/>
      <c r="AQ64" s="45"/>
      <c r="AR64" s="45"/>
      <c r="AU64" s="9"/>
      <c r="AV64" s="9"/>
      <c r="AW64" s="61"/>
      <c r="AX64" s="61"/>
      <c r="AY64" s="46"/>
      <c r="AZ64" s="46"/>
      <c r="BA64" s="9"/>
      <c r="BB64" s="9"/>
      <c r="BC64" s="9"/>
      <c r="BD64" s="9"/>
      <c r="BE64" s="9"/>
      <c r="BF64" s="9"/>
      <c r="BG64" s="9"/>
      <c r="BH64" s="45"/>
      <c r="BI64" s="45"/>
      <c r="BJ64" s="45"/>
      <c r="BK64" s="45"/>
      <c r="BL64" s="45"/>
      <c r="BM64" s="45"/>
      <c r="BN64" s="45"/>
      <c r="BO64" s="45"/>
      <c r="BR64" s="9"/>
      <c r="BS64" s="9"/>
      <c r="BT64" s="61"/>
      <c r="BU64" s="61"/>
      <c r="BV64" s="46"/>
      <c r="BW64" s="46"/>
      <c r="BX64" s="9"/>
      <c r="BY64" s="9"/>
      <c r="BZ64" s="9"/>
      <c r="CA64" s="9"/>
      <c r="CB64" s="9"/>
      <c r="CC64" s="9"/>
      <c r="CD64" s="9"/>
      <c r="CE64" s="45"/>
      <c r="CF64" s="45"/>
      <c r="CG64" s="45"/>
      <c r="CH64" s="45"/>
      <c r="CI64" s="45"/>
      <c r="CJ64" s="45"/>
      <c r="CK64" s="45"/>
      <c r="CL64" s="45"/>
    </row>
    <row r="65" spans="1:90" x14ac:dyDescent="0.4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9"/>
      <c r="N65" s="45"/>
      <c r="O65" s="45"/>
      <c r="P65" s="45"/>
      <c r="Q65" s="45"/>
      <c r="R65" s="45"/>
      <c r="S65" s="45"/>
      <c r="T65" s="45"/>
      <c r="U65" s="45"/>
      <c r="X65" s="9"/>
      <c r="Y65" s="9"/>
      <c r="Z65" s="61"/>
      <c r="AA65" s="61"/>
      <c r="AB65" s="46"/>
      <c r="AC65" s="46"/>
      <c r="AD65" s="46"/>
      <c r="AE65" s="46"/>
      <c r="AF65" s="9"/>
      <c r="AG65" s="9"/>
      <c r="AH65" s="9"/>
      <c r="AI65" s="9"/>
      <c r="AJ65" s="9"/>
      <c r="AK65" s="45"/>
      <c r="AL65" s="45"/>
      <c r="AM65" s="45"/>
      <c r="AN65" s="45"/>
      <c r="AO65" s="45"/>
      <c r="AP65" s="45"/>
      <c r="AQ65" s="45"/>
      <c r="AR65" s="45"/>
      <c r="AU65" s="9"/>
      <c r="AV65" s="9"/>
      <c r="AW65" s="61"/>
      <c r="AX65" s="61"/>
      <c r="AY65" s="46"/>
      <c r="AZ65" s="46"/>
      <c r="BA65" s="46"/>
      <c r="BB65" s="46"/>
      <c r="BC65" s="9"/>
      <c r="BD65" s="9"/>
      <c r="BE65" s="9"/>
      <c r="BF65" s="9"/>
      <c r="BG65" s="9"/>
      <c r="BH65" s="45"/>
      <c r="BI65" s="45"/>
      <c r="BJ65" s="45"/>
      <c r="BK65" s="45"/>
      <c r="BL65" s="45"/>
      <c r="BM65" s="45"/>
      <c r="BN65" s="45"/>
      <c r="BO65" s="45"/>
      <c r="BR65" s="9"/>
      <c r="BS65" s="9"/>
      <c r="BT65" s="61"/>
      <c r="BU65" s="61"/>
      <c r="BV65" s="46"/>
      <c r="BW65" s="46"/>
      <c r="BX65" s="46"/>
      <c r="BY65" s="46"/>
      <c r="BZ65" s="9"/>
      <c r="CA65" s="9"/>
      <c r="CB65" s="9"/>
      <c r="CC65" s="9"/>
      <c r="CD65" s="9"/>
      <c r="CE65" s="45"/>
      <c r="CF65" s="45"/>
      <c r="CG65" s="45"/>
      <c r="CH65" s="45"/>
      <c r="CI65" s="45"/>
      <c r="CJ65" s="45"/>
      <c r="CK65" s="45"/>
      <c r="CL65" s="45"/>
    </row>
    <row r="66" spans="1:90" x14ac:dyDescent="0.2">
      <c r="A66" s="11" t="s">
        <v>81</v>
      </c>
      <c r="B66" s="46"/>
      <c r="C66" s="59" t="s">
        <v>257</v>
      </c>
      <c r="D66" s="59" t="s">
        <v>90</v>
      </c>
      <c r="E66" s="59"/>
      <c r="F66" s="60" t="s">
        <v>295</v>
      </c>
      <c r="G66" s="59" t="s">
        <v>257</v>
      </c>
      <c r="H66" s="59" t="s">
        <v>90</v>
      </c>
      <c r="I66" s="59"/>
      <c r="J66" s="59" t="s">
        <v>296</v>
      </c>
      <c r="K66" s="59" t="s">
        <v>257</v>
      </c>
      <c r="L66" s="59" t="s">
        <v>90</v>
      </c>
      <c r="M66" s="9"/>
      <c r="N66" s="45"/>
      <c r="O66" s="45"/>
      <c r="P66" s="45"/>
      <c r="Q66" s="45"/>
      <c r="R66" s="45"/>
      <c r="S66" s="45"/>
      <c r="T66" s="45"/>
      <c r="U66" s="45"/>
      <c r="X66" s="11" t="s">
        <v>81</v>
      </c>
      <c r="Y66" s="46"/>
      <c r="Z66" s="59" t="s">
        <v>257</v>
      </c>
      <c r="AA66" s="59" t="s">
        <v>90</v>
      </c>
      <c r="AB66" s="59"/>
      <c r="AC66" s="60" t="s">
        <v>295</v>
      </c>
      <c r="AD66" s="59" t="s">
        <v>257</v>
      </c>
      <c r="AE66" s="59" t="s">
        <v>90</v>
      </c>
      <c r="AF66" s="59"/>
      <c r="AG66" s="59" t="s">
        <v>296</v>
      </c>
      <c r="AH66" s="59" t="s">
        <v>257</v>
      </c>
      <c r="AI66" s="59" t="s">
        <v>90</v>
      </c>
      <c r="AJ66" s="9"/>
      <c r="AK66" s="45"/>
      <c r="AL66" s="45"/>
      <c r="AM66" s="45"/>
      <c r="AN66" s="45"/>
      <c r="AO66" s="45"/>
      <c r="AP66" s="45"/>
      <c r="AQ66" s="45"/>
      <c r="AR66" s="45"/>
      <c r="AU66" s="11" t="s">
        <v>81</v>
      </c>
      <c r="AV66" s="46"/>
      <c r="AW66" s="59" t="s">
        <v>257</v>
      </c>
      <c r="AX66" s="59" t="s">
        <v>90</v>
      </c>
      <c r="AY66" s="59"/>
      <c r="AZ66" s="60" t="s">
        <v>295</v>
      </c>
      <c r="BA66" s="59" t="s">
        <v>257</v>
      </c>
      <c r="BB66" s="59" t="s">
        <v>90</v>
      </c>
      <c r="BC66" s="59"/>
      <c r="BD66" s="59" t="s">
        <v>296</v>
      </c>
      <c r="BE66" s="59" t="s">
        <v>257</v>
      </c>
      <c r="BF66" s="59" t="s">
        <v>90</v>
      </c>
      <c r="BG66" s="9"/>
      <c r="BH66" s="45"/>
      <c r="BI66" s="45"/>
      <c r="BJ66" s="45"/>
      <c r="BK66" s="45"/>
      <c r="BL66" s="45"/>
      <c r="BM66" s="45"/>
      <c r="BN66" s="45"/>
      <c r="BO66" s="45"/>
      <c r="BR66" s="11" t="s">
        <v>81</v>
      </c>
      <c r="BS66" s="46"/>
      <c r="BT66" s="59" t="s">
        <v>257</v>
      </c>
      <c r="BU66" s="59" t="s">
        <v>90</v>
      </c>
      <c r="BV66" s="59"/>
      <c r="BW66" s="60" t="s">
        <v>295</v>
      </c>
      <c r="BX66" s="59" t="s">
        <v>257</v>
      </c>
      <c r="BY66" s="59" t="s">
        <v>90</v>
      </c>
      <c r="BZ66" s="59"/>
      <c r="CA66" s="59" t="s">
        <v>296</v>
      </c>
      <c r="CB66" s="59" t="s">
        <v>257</v>
      </c>
      <c r="CC66" s="59" t="s">
        <v>90</v>
      </c>
      <c r="CD66" s="9"/>
      <c r="CE66" s="45"/>
      <c r="CF66" s="45"/>
      <c r="CG66" s="45"/>
      <c r="CH66" s="45"/>
      <c r="CI66" s="45"/>
      <c r="CJ66" s="45"/>
      <c r="CK66" s="45"/>
      <c r="CL66" s="45"/>
    </row>
    <row r="67" spans="1:90" x14ac:dyDescent="0.4">
      <c r="A67" s="59"/>
      <c r="B67" s="60" t="s">
        <v>297</v>
      </c>
      <c r="C67" s="61">
        <v>27.951889038085938</v>
      </c>
      <c r="D67" s="61">
        <v>27.553369522094727</v>
      </c>
      <c r="E67" s="60"/>
      <c r="F67" s="60" t="s">
        <v>297</v>
      </c>
      <c r="G67" s="61">
        <v>25.344135284423828</v>
      </c>
      <c r="H67" s="61">
        <v>25.158529281616211</v>
      </c>
      <c r="I67" s="60"/>
      <c r="J67" s="60" t="s">
        <v>297</v>
      </c>
      <c r="K67" s="59">
        <f>POWER(2,(G67-C67))*100</f>
        <v>16.405440605329076</v>
      </c>
      <c r="L67" s="59">
        <f>POWER(2,(H67-D67))*100</f>
        <v>19.01433988726372</v>
      </c>
      <c r="M67" s="9"/>
      <c r="N67" s="45"/>
      <c r="O67" s="45"/>
      <c r="P67" s="45"/>
      <c r="Q67" s="45"/>
      <c r="R67" s="45"/>
      <c r="S67" s="45"/>
      <c r="T67" s="45"/>
      <c r="U67" s="45"/>
      <c r="X67" s="59"/>
      <c r="Y67" s="60" t="s">
        <v>297</v>
      </c>
      <c r="Z67" s="61">
        <v>28.743154525756836</v>
      </c>
      <c r="AA67" s="61">
        <v>28.987819671630859</v>
      </c>
      <c r="AB67" s="60"/>
      <c r="AC67" s="60" t="s">
        <v>297</v>
      </c>
      <c r="AD67" s="61">
        <v>25.344135284423828</v>
      </c>
      <c r="AE67" s="61">
        <v>25.158529281616211</v>
      </c>
      <c r="AF67" s="60"/>
      <c r="AG67" s="60" t="s">
        <v>297</v>
      </c>
      <c r="AH67" s="59">
        <f>POWER(2,(AD67-Z67))*100</f>
        <v>9.4796707266608209</v>
      </c>
      <c r="AI67" s="59">
        <f>POWER(2,(AE67-AA67))*100</f>
        <v>7.0350749796954366</v>
      </c>
      <c r="AJ67" s="9"/>
      <c r="AK67" s="45"/>
      <c r="AL67" s="45"/>
      <c r="AM67" s="45"/>
      <c r="AN67" s="45"/>
      <c r="AO67" s="45"/>
      <c r="AP67" s="45"/>
      <c r="AQ67" s="45"/>
      <c r="AR67" s="45"/>
      <c r="AU67" s="59"/>
      <c r="AV67" s="60" t="s">
        <v>297</v>
      </c>
      <c r="AW67" s="61">
        <v>28.250898361206055</v>
      </c>
      <c r="AX67" s="61">
        <v>27.993736267089844</v>
      </c>
      <c r="AY67" s="60"/>
      <c r="AZ67" s="60" t="s">
        <v>297</v>
      </c>
      <c r="BA67" s="61">
        <v>25.344135284423828</v>
      </c>
      <c r="BB67" s="61">
        <v>25.158529281616211</v>
      </c>
      <c r="BC67" s="60"/>
      <c r="BD67" s="60" t="s">
        <v>297</v>
      </c>
      <c r="BE67" s="59">
        <f>POWER(2,(BA67-AW67))*100</f>
        <v>13.334511909618177</v>
      </c>
      <c r="BF67" s="59">
        <f>POWER(2,(BB67-AX67))*100</f>
        <v>14.012565428787704</v>
      </c>
      <c r="BG67" s="9"/>
      <c r="BH67" s="45"/>
      <c r="BI67" s="45"/>
      <c r="BJ67" s="45"/>
      <c r="BK67" s="45"/>
      <c r="BL67" s="45"/>
      <c r="BM67" s="45"/>
      <c r="BN67" s="45"/>
      <c r="BO67" s="45"/>
      <c r="BR67" s="59"/>
      <c r="BS67" s="60" t="s">
        <v>297</v>
      </c>
      <c r="BT67" s="61">
        <v>28.720912933349609</v>
      </c>
      <c r="BU67" s="61">
        <v>29.018266677856445</v>
      </c>
      <c r="BV67" s="60"/>
      <c r="BW67" s="60" t="s">
        <v>297</v>
      </c>
      <c r="BX67" s="61">
        <v>25.344135284423828</v>
      </c>
      <c r="BY67" s="61">
        <v>25.158529281616211</v>
      </c>
      <c r="BZ67" s="60"/>
      <c r="CA67" s="60" t="s">
        <v>297</v>
      </c>
      <c r="CB67" s="59">
        <f>POWER(2,(BX67-BT67))*100</f>
        <v>9.6269482883379016</v>
      </c>
      <c r="CC67" s="59">
        <f>POWER(2,(BY67-BU67))*100</f>
        <v>6.8881606641772688</v>
      </c>
      <c r="CD67" s="9"/>
      <c r="CE67" s="45"/>
      <c r="CF67" s="45"/>
      <c r="CG67" s="45"/>
      <c r="CH67" s="45"/>
      <c r="CI67" s="45"/>
      <c r="CJ67" s="45"/>
      <c r="CK67" s="45"/>
      <c r="CL67" s="45"/>
    </row>
    <row r="68" spans="1:90" x14ac:dyDescent="0.4">
      <c r="A68" s="59"/>
      <c r="B68" s="60" t="s">
        <v>298</v>
      </c>
      <c r="C68" s="61">
        <v>27.605743408203125</v>
      </c>
      <c r="D68" s="61">
        <v>27.394573211669922</v>
      </c>
      <c r="E68" s="60"/>
      <c r="F68" s="60" t="s">
        <v>298</v>
      </c>
      <c r="G68" s="61">
        <v>25.079833984375</v>
      </c>
      <c r="H68" s="61">
        <v>25.46038818359375</v>
      </c>
      <c r="I68" s="60"/>
      <c r="J68" s="60" t="s">
        <v>298</v>
      </c>
      <c r="K68" s="59">
        <f>POWER(2,(G68-C68))*100</f>
        <v>17.363029259281149</v>
      </c>
      <c r="L68" s="59">
        <f>POWER(2,(H68-D68))*100</f>
        <v>26.166900884909278</v>
      </c>
      <c r="M68" s="9"/>
      <c r="N68" s="45"/>
      <c r="O68" s="45"/>
      <c r="P68" s="45"/>
      <c r="Q68" s="45"/>
      <c r="R68" s="45"/>
      <c r="S68" s="45"/>
      <c r="T68" s="45"/>
      <c r="U68" s="45"/>
      <c r="X68" s="59"/>
      <c r="Y68" s="60" t="s">
        <v>298</v>
      </c>
      <c r="Z68" s="61">
        <v>28.364093780517578</v>
      </c>
      <c r="AA68" s="61">
        <v>29.460901260375977</v>
      </c>
      <c r="AB68" s="60"/>
      <c r="AC68" s="60" t="s">
        <v>298</v>
      </c>
      <c r="AD68" s="61">
        <v>25.079833984375</v>
      </c>
      <c r="AE68" s="61">
        <v>25.46038818359375</v>
      </c>
      <c r="AF68" s="60"/>
      <c r="AG68" s="60" t="s">
        <v>298</v>
      </c>
      <c r="AH68" s="59">
        <f>POWER(2,(AD68-Z68))*100</f>
        <v>10.264535186632436</v>
      </c>
      <c r="AI68" s="59">
        <f>POWER(2,(AE68-AA68))*100</f>
        <v>6.2477776594161805</v>
      </c>
      <c r="AJ68" s="9"/>
      <c r="AK68" s="45"/>
      <c r="AL68" s="45"/>
      <c r="AM68" s="45"/>
      <c r="AN68" s="45"/>
      <c r="AO68" s="45"/>
      <c r="AP68" s="45"/>
      <c r="AQ68" s="45"/>
      <c r="AR68" s="45"/>
      <c r="AU68" s="59"/>
      <c r="AV68" s="60" t="s">
        <v>298</v>
      </c>
      <c r="AW68" s="61">
        <v>27.973176956176758</v>
      </c>
      <c r="AX68" s="61">
        <v>27.787878036499023</v>
      </c>
      <c r="AY68" s="60"/>
      <c r="AZ68" s="60" t="s">
        <v>298</v>
      </c>
      <c r="BA68" s="61">
        <v>25.079833984375</v>
      </c>
      <c r="BB68" s="61">
        <v>25.46038818359375</v>
      </c>
      <c r="BC68" s="60"/>
      <c r="BD68" s="60" t="s">
        <v>298</v>
      </c>
      <c r="BE68" s="59">
        <f>POWER(2,(BA68-AW68))*100</f>
        <v>13.459129684000851</v>
      </c>
      <c r="BF68" s="59">
        <f>POWER(2,(BB68-AX68))*100</f>
        <v>19.923046090683229</v>
      </c>
      <c r="BG68" s="9"/>
      <c r="BH68" s="45"/>
      <c r="BI68" s="45"/>
      <c r="BJ68" s="45"/>
      <c r="BK68" s="45"/>
      <c r="BL68" s="45"/>
      <c r="BM68" s="45"/>
      <c r="BN68" s="45"/>
      <c r="BO68" s="45"/>
      <c r="BR68" s="59"/>
      <c r="BS68" s="60" t="s">
        <v>298</v>
      </c>
      <c r="BT68" s="61">
        <v>28.139558792114258</v>
      </c>
      <c r="BU68" s="61">
        <v>28.855415344238281</v>
      </c>
      <c r="BV68" s="60"/>
      <c r="BW68" s="60" t="s">
        <v>298</v>
      </c>
      <c r="BX68" s="61">
        <v>25.079833984375</v>
      </c>
      <c r="BY68" s="61">
        <v>25.46038818359375</v>
      </c>
      <c r="BZ68" s="60"/>
      <c r="CA68" s="60" t="s">
        <v>298</v>
      </c>
      <c r="CB68" s="59">
        <f>POWER(2,(BX68-BT68))*100</f>
        <v>11.993088939994674</v>
      </c>
      <c r="CC68" s="59">
        <f>POWER(2,(BY68-BU68))*100</f>
        <v>9.50593824419669</v>
      </c>
      <c r="CD68" s="9"/>
      <c r="CE68" s="45"/>
      <c r="CF68" s="45"/>
      <c r="CG68" s="45"/>
      <c r="CH68" s="45"/>
      <c r="CI68" s="45"/>
      <c r="CJ68" s="45"/>
      <c r="CK68" s="45"/>
      <c r="CL68" s="45"/>
    </row>
    <row r="69" spans="1:90" x14ac:dyDescent="0.2">
      <c r="A69" s="59"/>
      <c r="B69" s="59" t="s">
        <v>230</v>
      </c>
      <c r="C69" s="59">
        <f>AVERAGE(C67:C68)</f>
        <v>27.778816223144531</v>
      </c>
      <c r="D69" s="59">
        <f>AVERAGE(D67:D68)</f>
        <v>27.473971366882324</v>
      </c>
      <c r="E69" s="60"/>
      <c r="F69" s="59" t="s">
        <v>230</v>
      </c>
      <c r="G69" s="59">
        <f>AVERAGE(G67:G68)</f>
        <v>25.211984634399414</v>
      </c>
      <c r="H69" s="59">
        <f>AVERAGE(H67:H68)</f>
        <v>25.30945873260498</v>
      </c>
      <c r="I69" s="59"/>
      <c r="J69" s="59" t="s">
        <v>230</v>
      </c>
      <c r="K69" s="59">
        <f>AVERAGE(K67:K68)</f>
        <v>16.884234932305112</v>
      </c>
      <c r="L69" s="59">
        <f>AVERAGE(L67:L68)</f>
        <v>22.590620386086499</v>
      </c>
      <c r="M69" s="9"/>
      <c r="N69" s="45"/>
      <c r="O69" s="45"/>
      <c r="P69" s="45"/>
      <c r="Q69" s="45"/>
      <c r="R69" s="45"/>
      <c r="S69" s="45"/>
      <c r="T69" s="45"/>
      <c r="U69" s="45"/>
      <c r="X69" s="59"/>
      <c r="Y69" s="59" t="s">
        <v>230</v>
      </c>
      <c r="Z69" s="59">
        <f>AVERAGE(Z67:Z68)</f>
        <v>28.553624153137207</v>
      </c>
      <c r="AA69" s="59">
        <f>AVERAGE(AA67:AA68)</f>
        <v>29.224360466003418</v>
      </c>
      <c r="AB69" s="60"/>
      <c r="AC69" s="59" t="s">
        <v>230</v>
      </c>
      <c r="AD69" s="59">
        <f>AVERAGE(AD67:AD68)</f>
        <v>25.211984634399414</v>
      </c>
      <c r="AE69" s="59">
        <f>AVERAGE(AE67:AE68)</f>
        <v>25.30945873260498</v>
      </c>
      <c r="AF69" s="59"/>
      <c r="AG69" s="59" t="s">
        <v>230</v>
      </c>
      <c r="AH69" s="59">
        <f>AVERAGE(AH67:AH68)</f>
        <v>9.8721029566466285</v>
      </c>
      <c r="AI69" s="59">
        <f>AVERAGE(AI67:AI68)</f>
        <v>6.6414263195558085</v>
      </c>
      <c r="AJ69" s="9"/>
      <c r="AK69" s="45"/>
      <c r="AL69" s="45"/>
      <c r="AM69" s="45"/>
      <c r="AN69" s="45"/>
      <c r="AO69" s="45"/>
      <c r="AP69" s="45"/>
      <c r="AQ69" s="45"/>
      <c r="AR69" s="45"/>
      <c r="AU69" s="59"/>
      <c r="AV69" s="59" t="s">
        <v>230</v>
      </c>
      <c r="AW69" s="59">
        <f>AVERAGE(AW67:AW68)</f>
        <v>28.112037658691406</v>
      </c>
      <c r="AX69" s="59">
        <f>AVERAGE(AX67:AX68)</f>
        <v>27.890807151794434</v>
      </c>
      <c r="AY69" s="60"/>
      <c r="AZ69" s="59" t="s">
        <v>230</v>
      </c>
      <c r="BA69" s="59">
        <f>AVERAGE(BA67:BA68)</f>
        <v>25.211984634399414</v>
      </c>
      <c r="BB69" s="59">
        <f>AVERAGE(BB67:BB68)</f>
        <v>25.30945873260498</v>
      </c>
      <c r="BC69" s="59"/>
      <c r="BD69" s="59" t="s">
        <v>230</v>
      </c>
      <c r="BE69" s="59">
        <f>AVERAGE(BE67:BE68)</f>
        <v>13.396820796809514</v>
      </c>
      <c r="BF69" s="59">
        <f>AVERAGE(BF67:BF68)</f>
        <v>16.967805759735466</v>
      </c>
      <c r="BG69" s="9"/>
      <c r="BH69" s="45"/>
      <c r="BI69" s="45"/>
      <c r="BJ69" s="45"/>
      <c r="BK69" s="45"/>
      <c r="BL69" s="45"/>
      <c r="BM69" s="45"/>
      <c r="BN69" s="45"/>
      <c r="BO69" s="45"/>
      <c r="BR69" s="59"/>
      <c r="BS69" s="59" t="s">
        <v>230</v>
      </c>
      <c r="BT69" s="59">
        <f>AVERAGE(BT67:BT68)</f>
        <v>28.430235862731934</v>
      </c>
      <c r="BU69" s="59">
        <f>AVERAGE(BU67:BU68)</f>
        <v>28.936841011047363</v>
      </c>
      <c r="BV69" s="60"/>
      <c r="BW69" s="59" t="s">
        <v>230</v>
      </c>
      <c r="BX69" s="59">
        <f>AVERAGE(BX67:BX68)</f>
        <v>25.211984634399414</v>
      </c>
      <c r="BY69" s="59">
        <f>AVERAGE(BY67:BY68)</f>
        <v>25.30945873260498</v>
      </c>
      <c r="BZ69" s="59"/>
      <c r="CA69" s="59" t="s">
        <v>230</v>
      </c>
      <c r="CB69" s="59">
        <f>AVERAGE(CB67:CB68)</f>
        <v>10.810018614166289</v>
      </c>
      <c r="CC69" s="59">
        <f>AVERAGE(CC67:CC68)</f>
        <v>8.1970494541869794</v>
      </c>
      <c r="CD69" s="9"/>
      <c r="CE69" s="45"/>
      <c r="CF69" s="45"/>
      <c r="CG69" s="45"/>
      <c r="CH69" s="45"/>
      <c r="CI69" s="45"/>
      <c r="CJ69" s="45"/>
      <c r="CK69" s="45"/>
      <c r="CL69" s="45"/>
    </row>
    <row r="70" spans="1:90" x14ac:dyDescent="0.2">
      <c r="A70" s="59"/>
      <c r="B70" s="59" t="s">
        <v>40</v>
      </c>
      <c r="C70" s="59">
        <f>STDEVP(C67:C68)</f>
        <v>0.17307281494140625</v>
      </c>
      <c r="D70" s="59">
        <f>STDEVP(D67:D68)</f>
        <v>7.9398155212402344E-2</v>
      </c>
      <c r="E70" s="60"/>
      <c r="F70" s="59" t="s">
        <v>40</v>
      </c>
      <c r="G70" s="59">
        <f>STDEVP(G67:G68)</f>
        <v>0.13215065002441406</v>
      </c>
      <c r="H70" s="59">
        <f>STDEVP(H67:H68)</f>
        <v>0.15092945098876953</v>
      </c>
      <c r="I70" s="59"/>
      <c r="J70" s="59" t="s">
        <v>40</v>
      </c>
      <c r="K70" s="59">
        <f>STDEVP(K67:K68)</f>
        <v>0.47879432697603619</v>
      </c>
      <c r="L70" s="59">
        <f>STDEVP(L67:L68)</f>
        <v>3.5762804988227783</v>
      </c>
      <c r="M70" s="9"/>
      <c r="N70" s="45"/>
      <c r="O70" s="45"/>
      <c r="P70" s="45"/>
      <c r="Q70" s="45"/>
      <c r="R70" s="45"/>
      <c r="S70" s="45"/>
      <c r="T70" s="45"/>
      <c r="U70" s="45"/>
      <c r="X70" s="59"/>
      <c r="Y70" s="59" t="s">
        <v>40</v>
      </c>
      <c r="Z70" s="59">
        <f>STDEVP(Z67:Z68)</f>
        <v>0.18953037261962891</v>
      </c>
      <c r="AA70" s="59">
        <f>STDEVP(AA67:AA68)</f>
        <v>0.23654079437255859</v>
      </c>
      <c r="AB70" s="60"/>
      <c r="AC70" s="59" t="s">
        <v>40</v>
      </c>
      <c r="AD70" s="59">
        <f>STDEVP(AD67:AD68)</f>
        <v>0.13215065002441406</v>
      </c>
      <c r="AE70" s="59">
        <f>STDEVP(AE67:AE68)</f>
        <v>0.15092945098876953</v>
      </c>
      <c r="AF70" s="59"/>
      <c r="AG70" s="59" t="s">
        <v>40</v>
      </c>
      <c r="AH70" s="59">
        <f>STDEVP(AH67:AH68)</f>
        <v>0.39243222998580762</v>
      </c>
      <c r="AI70" s="59">
        <f>STDEVP(AI67:AI68)</f>
        <v>0.39364866013962807</v>
      </c>
      <c r="AJ70" s="9"/>
      <c r="AK70" s="45"/>
      <c r="AL70" s="45"/>
      <c r="AM70" s="45"/>
      <c r="AN70" s="45"/>
      <c r="AO70" s="45"/>
      <c r="AP70" s="45"/>
      <c r="AQ70" s="45"/>
      <c r="AR70" s="45"/>
      <c r="AU70" s="59"/>
      <c r="AV70" s="59" t="s">
        <v>40</v>
      </c>
      <c r="AW70" s="59">
        <f>STDEVP(AW67:AW68)</f>
        <v>0.13886070251464844</v>
      </c>
      <c r="AX70" s="59">
        <f>STDEVP(AX67:AX68)</f>
        <v>0.10292911529541016</v>
      </c>
      <c r="AY70" s="60"/>
      <c r="AZ70" s="59" t="s">
        <v>40</v>
      </c>
      <c r="BA70" s="59">
        <f>STDEVP(BA67:BA68)</f>
        <v>0.13215065002441406</v>
      </c>
      <c r="BB70" s="59">
        <f>STDEVP(BB67:BB68)</f>
        <v>0.15092945098876953</v>
      </c>
      <c r="BC70" s="59"/>
      <c r="BD70" s="59" t="s">
        <v>40</v>
      </c>
      <c r="BE70" s="59">
        <f>STDEVP(BE67:BE68)</f>
        <v>6.2308887191337092E-2</v>
      </c>
      <c r="BF70" s="59">
        <f>STDEVP(BF67:BF68)</f>
        <v>2.9552403309477664</v>
      </c>
      <c r="BG70" s="9"/>
      <c r="BH70" s="45"/>
      <c r="BI70" s="45"/>
      <c r="BJ70" s="45"/>
      <c r="BK70" s="45"/>
      <c r="BL70" s="45"/>
      <c r="BM70" s="45"/>
      <c r="BN70" s="45"/>
      <c r="BO70" s="45"/>
      <c r="BR70" s="59"/>
      <c r="BS70" s="59" t="s">
        <v>40</v>
      </c>
      <c r="BT70" s="59">
        <f>STDEVP(BT67:BT68)</f>
        <v>0.29067707061767578</v>
      </c>
      <c r="BU70" s="59">
        <f>STDEVP(BU67:BU68)</f>
        <v>8.1425666809082031E-2</v>
      </c>
      <c r="BV70" s="60"/>
      <c r="BW70" s="59" t="s">
        <v>40</v>
      </c>
      <c r="BX70" s="59">
        <f>STDEVP(BX67:BX68)</f>
        <v>0.13215065002441406</v>
      </c>
      <c r="BY70" s="59">
        <f>STDEVP(BY67:BY68)</f>
        <v>0.15092945098876953</v>
      </c>
      <c r="BZ70" s="59"/>
      <c r="CA70" s="59" t="s">
        <v>40</v>
      </c>
      <c r="CB70" s="59">
        <f>STDEVP(CB67:CB68)</f>
        <v>1.1830703258283823</v>
      </c>
      <c r="CC70" s="59">
        <f>STDEVP(CC67:CC68)</f>
        <v>1.3088887900097055</v>
      </c>
      <c r="CD70" s="9"/>
      <c r="CE70" s="45"/>
      <c r="CF70" s="45"/>
      <c r="CG70" s="45"/>
      <c r="CH70" s="45"/>
      <c r="CI70" s="45"/>
      <c r="CJ70" s="45"/>
      <c r="CK70" s="45"/>
      <c r="CL70" s="45"/>
    </row>
    <row r="71" spans="1:90" x14ac:dyDescent="0.2">
      <c r="A71" s="59"/>
      <c r="B71" s="59" t="s">
        <v>41</v>
      </c>
      <c r="C71" s="59">
        <f>C70/SQRT(4)</f>
        <v>8.6536407470703125E-2</v>
      </c>
      <c r="D71" s="59">
        <f t="shared" ref="D71" si="103">D70/SQRT(4)</f>
        <v>3.9699077606201172E-2</v>
      </c>
      <c r="E71" s="60"/>
      <c r="F71" s="59" t="s">
        <v>41</v>
      </c>
      <c r="G71" s="59">
        <f>G70/SQRT(4)</f>
        <v>6.6075325012207031E-2</v>
      </c>
      <c r="H71" s="59">
        <f t="shared" ref="H71" si="104">H70/SQRT(4)</f>
        <v>7.5464725494384766E-2</v>
      </c>
      <c r="I71" s="59"/>
      <c r="J71" s="59" t="s">
        <v>41</v>
      </c>
      <c r="K71" s="59">
        <f>K70/SQRT(4)</f>
        <v>0.23939716348801809</v>
      </c>
      <c r="L71" s="59">
        <f t="shared" ref="L71" si="105">L70/SQRT(4)</f>
        <v>1.7881402494113892</v>
      </c>
      <c r="M71" s="9"/>
      <c r="N71" s="45"/>
      <c r="O71" s="45"/>
      <c r="P71" s="45"/>
      <c r="Q71" s="45"/>
      <c r="R71" s="45"/>
      <c r="S71" s="45"/>
      <c r="T71" s="45"/>
      <c r="U71" s="45"/>
      <c r="X71" s="59"/>
      <c r="Y71" s="59" t="s">
        <v>41</v>
      </c>
      <c r="Z71" s="59">
        <f>Z70/SQRT(4)</f>
        <v>9.4765186309814453E-2</v>
      </c>
      <c r="AA71" s="59">
        <f t="shared" ref="AA71" si="106">AA70/SQRT(4)</f>
        <v>0.1182703971862793</v>
      </c>
      <c r="AB71" s="60"/>
      <c r="AC71" s="59" t="s">
        <v>41</v>
      </c>
      <c r="AD71" s="59">
        <f>AD70/SQRT(4)</f>
        <v>6.6075325012207031E-2</v>
      </c>
      <c r="AE71" s="59">
        <f t="shared" ref="AE71" si="107">AE70/SQRT(4)</f>
        <v>7.5464725494384766E-2</v>
      </c>
      <c r="AF71" s="59"/>
      <c r="AG71" s="59" t="s">
        <v>41</v>
      </c>
      <c r="AH71" s="59">
        <f>AH70/SQRT(4)</f>
        <v>0.19621611499290381</v>
      </c>
      <c r="AI71" s="59">
        <f t="shared" ref="AI71" si="108">AI70/SQRT(4)</f>
        <v>0.19682433006981404</v>
      </c>
      <c r="AJ71" s="9"/>
      <c r="AK71" s="45"/>
      <c r="AL71" s="45"/>
      <c r="AM71" s="45"/>
      <c r="AN71" s="45"/>
      <c r="AO71" s="45"/>
      <c r="AP71" s="45"/>
      <c r="AQ71" s="45"/>
      <c r="AR71" s="45"/>
      <c r="AU71" s="59"/>
      <c r="AV71" s="59" t="s">
        <v>41</v>
      </c>
      <c r="AW71" s="59">
        <f>AW70/SQRT(4)</f>
        <v>6.9430351257324219E-2</v>
      </c>
      <c r="AX71" s="59">
        <f t="shared" ref="AX71" si="109">AX70/SQRT(4)</f>
        <v>5.1464557647705078E-2</v>
      </c>
      <c r="AY71" s="60"/>
      <c r="AZ71" s="59" t="s">
        <v>41</v>
      </c>
      <c r="BA71" s="59">
        <f>BA70/SQRT(4)</f>
        <v>6.6075325012207031E-2</v>
      </c>
      <c r="BB71" s="59">
        <f t="shared" ref="BB71" si="110">BB70/SQRT(4)</f>
        <v>7.5464725494384766E-2</v>
      </c>
      <c r="BC71" s="59"/>
      <c r="BD71" s="59" t="s">
        <v>41</v>
      </c>
      <c r="BE71" s="59">
        <f>BE70/SQRT(4)</f>
        <v>3.1154443595668546E-2</v>
      </c>
      <c r="BF71" s="59">
        <f t="shared" ref="BF71" si="111">BF70/SQRT(4)</f>
        <v>1.4776201654738832</v>
      </c>
      <c r="BG71" s="9"/>
      <c r="BH71" s="45"/>
      <c r="BI71" s="45"/>
      <c r="BJ71" s="45"/>
      <c r="BK71" s="45"/>
      <c r="BL71" s="45"/>
      <c r="BM71" s="45"/>
      <c r="BN71" s="45"/>
      <c r="BO71" s="45"/>
      <c r="BR71" s="59"/>
      <c r="BS71" s="59" t="s">
        <v>41</v>
      </c>
      <c r="BT71" s="59">
        <f>BT70/SQRT(4)</f>
        <v>0.14533853530883789</v>
      </c>
      <c r="BU71" s="59">
        <f t="shared" ref="BU71" si="112">BU70/SQRT(4)</f>
        <v>4.0712833404541016E-2</v>
      </c>
      <c r="BV71" s="60"/>
      <c r="BW71" s="59" t="s">
        <v>41</v>
      </c>
      <c r="BX71" s="59">
        <f>BX70/SQRT(4)</f>
        <v>6.6075325012207031E-2</v>
      </c>
      <c r="BY71" s="59">
        <f t="shared" ref="BY71" si="113">BY70/SQRT(4)</f>
        <v>7.5464725494384766E-2</v>
      </c>
      <c r="BZ71" s="59"/>
      <c r="CA71" s="59" t="s">
        <v>41</v>
      </c>
      <c r="CB71" s="59">
        <f>CB70/SQRT(4)</f>
        <v>0.59153516291419117</v>
      </c>
      <c r="CC71" s="59">
        <f t="shared" ref="CC71" si="114">CC70/SQRT(4)</f>
        <v>0.65444439500485274</v>
      </c>
      <c r="CD71" s="9"/>
      <c r="CE71" s="45"/>
      <c r="CF71" s="45"/>
      <c r="CG71" s="45"/>
      <c r="CH71" s="45"/>
      <c r="CI71" s="45"/>
      <c r="CJ71" s="45"/>
      <c r="CK71" s="45"/>
      <c r="CL71" s="45"/>
    </row>
    <row r="72" spans="1:90" x14ac:dyDescent="0.4">
      <c r="A72" s="44"/>
      <c r="B72" s="23"/>
      <c r="C72" s="23"/>
      <c r="D72" s="45"/>
      <c r="E72" s="23"/>
      <c r="F72" s="45"/>
      <c r="G72" s="44"/>
      <c r="H72" s="44"/>
      <c r="I72" s="44"/>
      <c r="J72" s="44"/>
      <c r="K72" s="44"/>
      <c r="L72" s="44"/>
      <c r="M72" s="44"/>
      <c r="N72" s="45"/>
      <c r="O72" s="45"/>
      <c r="P72" s="45"/>
      <c r="Q72" s="45"/>
      <c r="R72" s="45"/>
      <c r="S72" s="45"/>
      <c r="T72" s="45"/>
      <c r="U72" s="45"/>
      <c r="X72" s="44"/>
      <c r="Y72" s="44"/>
      <c r="Z72" s="44"/>
      <c r="AA72" s="44"/>
      <c r="AB72" s="45"/>
      <c r="AC72" s="45"/>
      <c r="AD72" s="44"/>
      <c r="AE72" s="44"/>
      <c r="AF72" s="44"/>
      <c r="AG72" s="44"/>
      <c r="AH72" s="44"/>
      <c r="AI72" s="44"/>
      <c r="AJ72" s="44"/>
      <c r="AK72" s="45"/>
      <c r="AL72" s="45"/>
      <c r="AM72" s="45"/>
      <c r="AN72" s="45"/>
      <c r="AO72" s="45"/>
      <c r="AP72" s="45"/>
      <c r="AQ72" s="45"/>
      <c r="AR72" s="45"/>
      <c r="AU72" s="44"/>
      <c r="AV72" s="44"/>
      <c r="AW72" s="23"/>
      <c r="AX72" s="23"/>
      <c r="AY72" s="45"/>
      <c r="AZ72" s="45"/>
      <c r="BA72" s="44"/>
      <c r="BB72" s="44"/>
      <c r="BC72" s="44"/>
      <c r="BD72" s="44"/>
      <c r="BE72" s="44"/>
      <c r="BF72" s="44"/>
      <c r="BG72" s="44"/>
      <c r="BH72" s="45"/>
      <c r="BI72" s="45"/>
      <c r="BJ72" s="45"/>
      <c r="BK72" s="45"/>
      <c r="BL72" s="45"/>
      <c r="BM72" s="45"/>
      <c r="BN72" s="45"/>
      <c r="BO72" s="45"/>
      <c r="BR72" s="44"/>
      <c r="BS72" s="44"/>
      <c r="BT72" s="23"/>
      <c r="BU72" s="23"/>
      <c r="BV72" s="45"/>
      <c r="BW72" s="45"/>
      <c r="BX72" s="44"/>
      <c r="BY72" s="44"/>
      <c r="BZ72" s="44"/>
      <c r="CA72" s="44"/>
      <c r="CB72" s="44"/>
      <c r="CC72" s="44"/>
      <c r="CD72" s="44"/>
      <c r="CE72" s="45"/>
      <c r="CF72" s="45"/>
      <c r="CG72" s="45"/>
      <c r="CH72" s="45"/>
      <c r="CI72" s="45"/>
      <c r="CJ72" s="45"/>
      <c r="CK72" s="45"/>
      <c r="CL72" s="45"/>
    </row>
    <row r="73" spans="1:90" x14ac:dyDescent="0.4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4"/>
      <c r="N73" s="45"/>
      <c r="O73" s="45"/>
      <c r="P73" s="45"/>
      <c r="Q73" s="45"/>
      <c r="R73" s="45"/>
      <c r="S73" s="45"/>
      <c r="T73" s="45"/>
      <c r="U73" s="45"/>
      <c r="X73" s="44"/>
      <c r="Y73" s="44"/>
      <c r="Z73" s="23"/>
      <c r="AA73" s="23"/>
      <c r="AB73" s="45"/>
      <c r="AC73" s="45"/>
      <c r="AD73" s="44"/>
      <c r="AE73" s="44"/>
      <c r="AF73" s="44"/>
      <c r="AG73" s="44"/>
      <c r="AH73" s="44"/>
      <c r="AI73" s="44"/>
      <c r="AJ73" s="44"/>
      <c r="AK73" s="45"/>
      <c r="AL73" s="45"/>
      <c r="AM73" s="45"/>
      <c r="AN73" s="45"/>
      <c r="AO73" s="45"/>
      <c r="AP73" s="45"/>
      <c r="AQ73" s="45"/>
      <c r="AR73" s="45"/>
      <c r="AU73" s="44"/>
      <c r="AV73" s="44"/>
      <c r="AW73" s="23"/>
      <c r="AX73" s="23"/>
      <c r="AY73" s="45"/>
      <c r="AZ73" s="45"/>
      <c r="BA73" s="44"/>
      <c r="BB73" s="44"/>
      <c r="BC73" s="44"/>
      <c r="BD73" s="44"/>
      <c r="BE73" s="44"/>
      <c r="BF73" s="44"/>
      <c r="BG73" s="44"/>
      <c r="BH73" s="45"/>
      <c r="BI73" s="45"/>
      <c r="BJ73" s="45"/>
      <c r="BK73" s="45"/>
      <c r="BL73" s="45"/>
      <c r="BM73" s="45"/>
      <c r="BN73" s="45"/>
      <c r="BO73" s="45"/>
      <c r="BR73" s="44"/>
      <c r="BS73" s="44"/>
      <c r="BT73" s="23"/>
      <c r="BU73" s="23"/>
      <c r="BV73" s="45"/>
      <c r="BW73" s="45"/>
      <c r="BX73" s="44"/>
      <c r="BY73" s="44"/>
      <c r="BZ73" s="44"/>
      <c r="CA73" s="44"/>
      <c r="CB73" s="44"/>
      <c r="CC73" s="44"/>
      <c r="CD73" s="44"/>
      <c r="CE73" s="45"/>
      <c r="CF73" s="45"/>
      <c r="CG73" s="45"/>
      <c r="CH73" s="45"/>
      <c r="CI73" s="45"/>
      <c r="CJ73" s="45"/>
      <c r="CK73" s="45"/>
      <c r="CL73" s="45"/>
    </row>
    <row r="74" spans="1:90" x14ac:dyDescent="0.2">
      <c r="A74" s="11" t="s">
        <v>82</v>
      </c>
      <c r="B74" s="46"/>
      <c r="C74" s="59" t="s">
        <v>257</v>
      </c>
      <c r="D74" s="59" t="s">
        <v>90</v>
      </c>
      <c r="E74" s="59"/>
      <c r="F74" s="60" t="s">
        <v>295</v>
      </c>
      <c r="G74" s="59" t="s">
        <v>257</v>
      </c>
      <c r="H74" s="59" t="s">
        <v>90</v>
      </c>
      <c r="I74" s="59"/>
      <c r="J74" s="59" t="s">
        <v>296</v>
      </c>
      <c r="K74" s="59" t="s">
        <v>257</v>
      </c>
      <c r="L74" s="59" t="s">
        <v>90</v>
      </c>
      <c r="M74" s="44"/>
      <c r="N74" s="45"/>
      <c r="O74" s="45"/>
      <c r="P74" s="45"/>
      <c r="Q74" s="45"/>
      <c r="R74" s="45"/>
      <c r="S74" s="45"/>
      <c r="T74" s="45"/>
      <c r="U74" s="45"/>
      <c r="X74" s="11" t="s">
        <v>82</v>
      </c>
      <c r="Y74" s="46"/>
      <c r="Z74" s="59" t="s">
        <v>257</v>
      </c>
      <c r="AA74" s="59" t="s">
        <v>90</v>
      </c>
      <c r="AB74" s="59"/>
      <c r="AC74" s="60" t="s">
        <v>295</v>
      </c>
      <c r="AD74" s="59" t="s">
        <v>257</v>
      </c>
      <c r="AE74" s="59" t="s">
        <v>90</v>
      </c>
      <c r="AF74" s="59"/>
      <c r="AG74" s="59" t="s">
        <v>296</v>
      </c>
      <c r="AH74" s="59" t="s">
        <v>257</v>
      </c>
      <c r="AI74" s="59" t="s">
        <v>90</v>
      </c>
      <c r="AJ74" s="44"/>
      <c r="AK74" s="45"/>
      <c r="AL74" s="45"/>
      <c r="AM74" s="45"/>
      <c r="AN74" s="45"/>
      <c r="AO74" s="45"/>
      <c r="AP74" s="45"/>
      <c r="AQ74" s="45"/>
      <c r="AR74" s="45"/>
      <c r="AU74" s="11" t="s">
        <v>82</v>
      </c>
      <c r="AV74" s="46"/>
      <c r="AW74" s="59" t="s">
        <v>257</v>
      </c>
      <c r="AX74" s="59" t="s">
        <v>90</v>
      </c>
      <c r="AY74" s="59"/>
      <c r="AZ74" s="60" t="s">
        <v>295</v>
      </c>
      <c r="BA74" s="59" t="s">
        <v>257</v>
      </c>
      <c r="BB74" s="59" t="s">
        <v>90</v>
      </c>
      <c r="BC74" s="59"/>
      <c r="BD74" s="59" t="s">
        <v>296</v>
      </c>
      <c r="BE74" s="59" t="s">
        <v>257</v>
      </c>
      <c r="BF74" s="59" t="s">
        <v>90</v>
      </c>
      <c r="BG74" s="44"/>
      <c r="BH74" s="45"/>
      <c r="BI74" s="45"/>
      <c r="BJ74" s="45"/>
      <c r="BK74" s="45"/>
      <c r="BL74" s="45"/>
      <c r="BM74" s="45"/>
      <c r="BN74" s="45"/>
      <c r="BO74" s="45"/>
      <c r="BR74" s="11" t="s">
        <v>82</v>
      </c>
      <c r="BS74" s="46"/>
      <c r="BT74" s="59" t="s">
        <v>257</v>
      </c>
      <c r="BU74" s="59" t="s">
        <v>90</v>
      </c>
      <c r="BV74" s="59"/>
      <c r="BW74" s="60" t="s">
        <v>295</v>
      </c>
      <c r="BX74" s="59" t="s">
        <v>257</v>
      </c>
      <c r="BY74" s="59" t="s">
        <v>90</v>
      </c>
      <c r="BZ74" s="59"/>
      <c r="CA74" s="59" t="s">
        <v>296</v>
      </c>
      <c r="CB74" s="59" t="s">
        <v>257</v>
      </c>
      <c r="CC74" s="59" t="s">
        <v>90</v>
      </c>
      <c r="CD74" s="44"/>
      <c r="CE74" s="45"/>
      <c r="CF74" s="45"/>
      <c r="CG74" s="45"/>
      <c r="CH74" s="45"/>
      <c r="CI74" s="45"/>
      <c r="CJ74" s="45"/>
      <c r="CK74" s="45"/>
      <c r="CL74" s="45"/>
    </row>
    <row r="75" spans="1:90" x14ac:dyDescent="0.4">
      <c r="A75" s="59"/>
      <c r="B75" s="60" t="s">
        <v>297</v>
      </c>
      <c r="C75" s="61">
        <v>28.080554962158203</v>
      </c>
      <c r="D75" s="61">
        <v>28.010950088500977</v>
      </c>
      <c r="E75" s="60"/>
      <c r="F75" s="60" t="s">
        <v>297</v>
      </c>
      <c r="G75" s="61">
        <v>25.323375701904297</v>
      </c>
      <c r="H75" s="61">
        <v>25.347412109375</v>
      </c>
      <c r="I75" s="60"/>
      <c r="J75" s="60" t="s">
        <v>297</v>
      </c>
      <c r="K75" s="59">
        <f>POWER(2,(G75-C75))*100</f>
        <v>14.791299783409674</v>
      </c>
      <c r="L75" s="59">
        <f>POWER(2,(H75-D75))*100</f>
        <v>15.78320413904947</v>
      </c>
      <c r="M75" s="44"/>
      <c r="N75" s="45"/>
      <c r="O75" s="45"/>
      <c r="P75" s="45"/>
      <c r="Q75" s="45"/>
      <c r="R75" s="45"/>
      <c r="S75" s="45"/>
      <c r="T75" s="45"/>
      <c r="U75" s="45"/>
      <c r="X75" s="59"/>
      <c r="Y75" s="60" t="s">
        <v>297</v>
      </c>
      <c r="Z75" s="61">
        <v>29.573129653930664</v>
      </c>
      <c r="AA75" s="61">
        <v>29.699522018432617</v>
      </c>
      <c r="AB75" s="60"/>
      <c r="AC75" s="60" t="s">
        <v>297</v>
      </c>
      <c r="AD75" s="61">
        <v>25.323375701904297</v>
      </c>
      <c r="AE75" s="61">
        <v>25.347412109375</v>
      </c>
      <c r="AF75" s="60"/>
      <c r="AG75" s="60" t="s">
        <v>297</v>
      </c>
      <c r="AH75" s="59">
        <f>POWER(2,(AD75-Z75))*100</f>
        <v>5.2564990014426671</v>
      </c>
      <c r="AI75" s="59">
        <f>POWER(2,(AE75-AA75))*100</f>
        <v>4.8964843746034745</v>
      </c>
      <c r="AJ75" s="44"/>
      <c r="AK75" s="45"/>
      <c r="AL75" s="45"/>
      <c r="AM75" s="45"/>
      <c r="AN75" s="45"/>
      <c r="AO75" s="45"/>
      <c r="AP75" s="45"/>
      <c r="AQ75" s="45"/>
      <c r="AR75" s="45"/>
      <c r="AU75" s="59"/>
      <c r="AV75" s="60" t="s">
        <v>297</v>
      </c>
      <c r="AW75" s="61">
        <v>28.867416381835938</v>
      </c>
      <c r="AX75" s="61">
        <v>28.251138687133789</v>
      </c>
      <c r="AY75" s="60"/>
      <c r="AZ75" s="60" t="s">
        <v>297</v>
      </c>
      <c r="BA75" s="61">
        <v>25.323375701904297</v>
      </c>
      <c r="BB75" s="61">
        <v>25.347412109375</v>
      </c>
      <c r="BC75" s="60"/>
      <c r="BD75" s="60" t="s">
        <v>297</v>
      </c>
      <c r="BE75" s="59">
        <f>POWER(2,(BA75-AW75))*100</f>
        <v>8.5730913132848023</v>
      </c>
      <c r="BF75" s="59">
        <f>POWER(2,(BB75-AX75))*100</f>
        <v>13.362607156274017</v>
      </c>
      <c r="BG75" s="44"/>
      <c r="BH75" s="45"/>
      <c r="BI75" s="45"/>
      <c r="BJ75" s="45"/>
      <c r="BK75" s="45"/>
      <c r="BL75" s="45"/>
      <c r="BM75" s="45"/>
      <c r="BN75" s="45"/>
      <c r="BO75" s="45"/>
      <c r="BR75" s="59"/>
      <c r="BS75" s="60" t="s">
        <v>297</v>
      </c>
      <c r="BT75" s="61">
        <v>28.729248046875</v>
      </c>
      <c r="BU75" s="61">
        <v>29.380197525024414</v>
      </c>
      <c r="BV75" s="60"/>
      <c r="BW75" s="60" t="s">
        <v>297</v>
      </c>
      <c r="BX75" s="61">
        <v>25.323375701904297</v>
      </c>
      <c r="BY75" s="61">
        <v>25.347412109375</v>
      </c>
      <c r="BZ75" s="60"/>
      <c r="CA75" s="60" t="s">
        <v>297</v>
      </c>
      <c r="CB75" s="59">
        <f>POWER(2,(BX75-BT75))*100</f>
        <v>9.4347470878744808</v>
      </c>
      <c r="CC75" s="59">
        <f>POWER(2,(BY75-BU75))*100</f>
        <v>6.1095697009521031</v>
      </c>
      <c r="CD75" s="44"/>
      <c r="CE75" s="45"/>
      <c r="CF75" s="45"/>
      <c r="CG75" s="45"/>
      <c r="CH75" s="45"/>
      <c r="CI75" s="45"/>
      <c r="CJ75" s="45"/>
      <c r="CK75" s="45"/>
      <c r="CL75" s="45"/>
    </row>
    <row r="76" spans="1:90" x14ac:dyDescent="0.4">
      <c r="A76" s="59"/>
      <c r="B76" s="60" t="s">
        <v>298</v>
      </c>
      <c r="C76" s="61">
        <v>27.679073333740234</v>
      </c>
      <c r="D76" s="61">
        <v>27.442913055419922</v>
      </c>
      <c r="E76" s="60"/>
      <c r="F76" s="60" t="s">
        <v>298</v>
      </c>
      <c r="G76" s="61">
        <v>25.122011184692383</v>
      </c>
      <c r="H76" s="61">
        <v>25.212688446044922</v>
      </c>
      <c r="I76" s="60"/>
      <c r="J76" s="60" t="s">
        <v>298</v>
      </c>
      <c r="K76" s="59">
        <f>POWER(2,(G76-C76))*100</f>
        <v>16.992121014047854</v>
      </c>
      <c r="L76" s="59">
        <f>POWER(2,(H76-D76))*100</f>
        <v>21.312553940741275</v>
      </c>
      <c r="M76" s="44"/>
      <c r="N76" s="45"/>
      <c r="O76" s="45"/>
      <c r="P76" s="45"/>
      <c r="Q76" s="45"/>
      <c r="R76" s="45"/>
      <c r="S76" s="45"/>
      <c r="T76" s="45"/>
      <c r="U76" s="45"/>
      <c r="X76" s="59"/>
      <c r="Y76" s="60" t="s">
        <v>298</v>
      </c>
      <c r="Z76" s="61">
        <v>28.800357818603516</v>
      </c>
      <c r="AA76" s="61">
        <v>29.466039657592773</v>
      </c>
      <c r="AB76" s="60"/>
      <c r="AC76" s="60" t="s">
        <v>298</v>
      </c>
      <c r="AD76" s="61">
        <v>25.122011184692383</v>
      </c>
      <c r="AE76" s="61">
        <v>25.212688446044922</v>
      </c>
      <c r="AF76" s="60"/>
      <c r="AG76" s="60" t="s">
        <v>298</v>
      </c>
      <c r="AH76" s="59">
        <f>POWER(2,(AD76-Z76))*100</f>
        <v>7.8110124268599108</v>
      </c>
      <c r="AI76" s="59">
        <f>POWER(2,(AE76-AA76))*100</f>
        <v>5.243408614352516</v>
      </c>
      <c r="AJ76" s="44"/>
      <c r="AK76" s="45"/>
      <c r="AL76" s="45"/>
      <c r="AM76" s="45"/>
      <c r="AN76" s="45"/>
      <c r="AO76" s="45"/>
      <c r="AP76" s="45"/>
      <c r="AQ76" s="45"/>
      <c r="AR76" s="45"/>
      <c r="AU76" s="59"/>
      <c r="AV76" s="60" t="s">
        <v>298</v>
      </c>
      <c r="AW76" s="61">
        <v>28.202648162841797</v>
      </c>
      <c r="AX76" s="61">
        <v>28.152797698974609</v>
      </c>
      <c r="AY76" s="60"/>
      <c r="AZ76" s="60" t="s">
        <v>298</v>
      </c>
      <c r="BA76" s="61">
        <v>25.122011184692383</v>
      </c>
      <c r="BB76" s="61">
        <v>25.212688446044922</v>
      </c>
      <c r="BC76" s="60"/>
      <c r="BD76" s="60" t="s">
        <v>298</v>
      </c>
      <c r="BE76" s="59">
        <f>POWER(2,(BA76-AW76))*100</f>
        <v>11.820500449030069</v>
      </c>
      <c r="BF76" s="59">
        <f>POWER(2,(BB76-AX76))*100</f>
        <v>13.029835245094887</v>
      </c>
      <c r="BG76" s="44"/>
      <c r="BH76" s="45"/>
      <c r="BI76" s="45"/>
      <c r="BJ76" s="45"/>
      <c r="BK76" s="45"/>
      <c r="BL76" s="45"/>
      <c r="BM76" s="45"/>
      <c r="BN76" s="45"/>
      <c r="BO76" s="45"/>
      <c r="BR76" s="59"/>
      <c r="BS76" s="60" t="s">
        <v>298</v>
      </c>
      <c r="BT76" s="61">
        <v>28.069477081298828</v>
      </c>
      <c r="BU76" s="61">
        <v>29.241323471069336</v>
      </c>
      <c r="BV76" s="60"/>
      <c r="BW76" s="60" t="s">
        <v>298</v>
      </c>
      <c r="BX76" s="61">
        <v>25.122011184692383</v>
      </c>
      <c r="BY76" s="61">
        <v>25.212688446044922</v>
      </c>
      <c r="BZ76" s="60"/>
      <c r="CA76" s="60" t="s">
        <v>298</v>
      </c>
      <c r="CB76" s="59">
        <f>POWER(2,(BX76-BT76))*100</f>
        <v>12.963562144138683</v>
      </c>
      <c r="CC76" s="59">
        <f>POWER(2,(BY76-BU76))*100</f>
        <v>6.1271712100344722</v>
      </c>
      <c r="CD76" s="44"/>
      <c r="CE76" s="45"/>
      <c r="CF76" s="45"/>
      <c r="CG76" s="45"/>
      <c r="CH76" s="45"/>
      <c r="CI76" s="45"/>
      <c r="CJ76" s="45"/>
      <c r="CK76" s="45"/>
      <c r="CL76" s="45"/>
    </row>
    <row r="77" spans="1:90" x14ac:dyDescent="0.2">
      <c r="A77" s="59"/>
      <c r="B77" s="59" t="s">
        <v>230</v>
      </c>
      <c r="C77" s="59">
        <f>AVERAGE(C75:C76)</f>
        <v>27.879814147949219</v>
      </c>
      <c r="D77" s="59">
        <f>AVERAGE(D75:D76)</f>
        <v>27.726931571960449</v>
      </c>
      <c r="E77" s="60"/>
      <c r="F77" s="59" t="s">
        <v>230</v>
      </c>
      <c r="G77" s="59">
        <f>AVERAGE(G75:G76)</f>
        <v>25.22269344329834</v>
      </c>
      <c r="H77" s="59">
        <f>AVERAGE(H75:H76)</f>
        <v>25.280050277709961</v>
      </c>
      <c r="I77" s="59"/>
      <c r="J77" s="59" t="s">
        <v>230</v>
      </c>
      <c r="K77" s="59">
        <f>AVERAGE(K75:K76)</f>
        <v>15.891710398728764</v>
      </c>
      <c r="L77" s="59">
        <f>AVERAGE(L75:L76)</f>
        <v>18.547879039895371</v>
      </c>
      <c r="M77" s="44"/>
      <c r="N77" s="45"/>
      <c r="O77" s="45"/>
      <c r="P77" s="45"/>
      <c r="Q77" s="45"/>
      <c r="R77" s="45"/>
      <c r="S77" s="45"/>
      <c r="T77" s="45"/>
      <c r="U77" s="45"/>
      <c r="X77" s="59"/>
      <c r="Y77" s="59" t="s">
        <v>230</v>
      </c>
      <c r="Z77" s="59">
        <f>AVERAGE(Z75:Z76)</f>
        <v>29.18674373626709</v>
      </c>
      <c r="AA77" s="59">
        <f>AVERAGE(AA75:AA76)</f>
        <v>29.582780838012695</v>
      </c>
      <c r="AB77" s="60"/>
      <c r="AC77" s="59" t="s">
        <v>230</v>
      </c>
      <c r="AD77" s="59">
        <f>AVERAGE(AD75:AD76)</f>
        <v>25.22269344329834</v>
      </c>
      <c r="AE77" s="59">
        <f>AVERAGE(AE75:AE76)</f>
        <v>25.280050277709961</v>
      </c>
      <c r="AF77" s="59"/>
      <c r="AG77" s="59" t="s">
        <v>230</v>
      </c>
      <c r="AH77" s="59">
        <f>AVERAGE(AH75:AH76)</f>
        <v>6.5337557141512885</v>
      </c>
      <c r="AI77" s="59">
        <f>AVERAGE(AI75:AI76)</f>
        <v>5.0699464944779953</v>
      </c>
      <c r="AJ77" s="44"/>
      <c r="AK77" s="45"/>
      <c r="AL77" s="45"/>
      <c r="AM77" s="45"/>
      <c r="AN77" s="45"/>
      <c r="AO77" s="45"/>
      <c r="AP77" s="45"/>
      <c r="AQ77" s="45"/>
      <c r="AR77" s="45"/>
      <c r="AU77" s="59"/>
      <c r="AV77" s="59" t="s">
        <v>230</v>
      </c>
      <c r="AW77" s="59">
        <f>AVERAGE(AW75:AW76)</f>
        <v>28.535032272338867</v>
      </c>
      <c r="AX77" s="59">
        <f>AVERAGE(AX75:AX76)</f>
        <v>28.201968193054199</v>
      </c>
      <c r="AY77" s="60"/>
      <c r="AZ77" s="59" t="s">
        <v>230</v>
      </c>
      <c r="BA77" s="59">
        <f>AVERAGE(BA75:BA76)</f>
        <v>25.22269344329834</v>
      </c>
      <c r="BB77" s="59">
        <f>AVERAGE(BB75:BB76)</f>
        <v>25.280050277709961</v>
      </c>
      <c r="BC77" s="59"/>
      <c r="BD77" s="59" t="s">
        <v>230</v>
      </c>
      <c r="BE77" s="59">
        <f>AVERAGE(BE75:BE76)</f>
        <v>10.196795881157435</v>
      </c>
      <c r="BF77" s="59">
        <f>AVERAGE(BF75:BF76)</f>
        <v>13.196221200684452</v>
      </c>
      <c r="BG77" s="44"/>
      <c r="BH77" s="45"/>
      <c r="BI77" s="45"/>
      <c r="BJ77" s="45"/>
      <c r="BK77" s="45"/>
      <c r="BL77" s="45"/>
      <c r="BM77" s="45"/>
      <c r="BN77" s="45"/>
      <c r="BO77" s="45"/>
      <c r="BR77" s="59"/>
      <c r="BS77" s="59" t="s">
        <v>230</v>
      </c>
      <c r="BT77" s="59">
        <f>AVERAGE(BT75:BT76)</f>
        <v>28.399362564086914</v>
      </c>
      <c r="BU77" s="59">
        <f>AVERAGE(BU75:BU76)</f>
        <v>29.310760498046875</v>
      </c>
      <c r="BV77" s="60"/>
      <c r="BW77" s="59" t="s">
        <v>230</v>
      </c>
      <c r="BX77" s="59">
        <f>AVERAGE(BX75:BX76)</f>
        <v>25.22269344329834</v>
      </c>
      <c r="BY77" s="59">
        <f>AVERAGE(BY75:BY76)</f>
        <v>25.280050277709961</v>
      </c>
      <c r="BZ77" s="59"/>
      <c r="CA77" s="59" t="s">
        <v>230</v>
      </c>
      <c r="CB77" s="59">
        <f>AVERAGE(CB75:CB76)</f>
        <v>11.199154616006581</v>
      </c>
      <c r="CC77" s="59">
        <f>AVERAGE(CC75:CC76)</f>
        <v>6.1183704554932881</v>
      </c>
      <c r="CD77" s="44"/>
      <c r="CE77" s="45"/>
      <c r="CF77" s="45"/>
      <c r="CG77" s="45"/>
      <c r="CH77" s="45"/>
      <c r="CI77" s="45"/>
      <c r="CJ77" s="45"/>
      <c r="CK77" s="45"/>
      <c r="CL77" s="45"/>
    </row>
    <row r="78" spans="1:90" x14ac:dyDescent="0.2">
      <c r="A78" s="59"/>
      <c r="B78" s="59" t="s">
        <v>40</v>
      </c>
      <c r="C78" s="59">
        <f>STDEVP(C75:C76)</f>
        <v>0.20074081420898438</v>
      </c>
      <c r="D78" s="59">
        <f>STDEVP(D75:D76)</f>
        <v>0.28401851654052734</v>
      </c>
      <c r="E78" s="60"/>
      <c r="F78" s="59" t="s">
        <v>40</v>
      </c>
      <c r="G78" s="59">
        <f>STDEVP(G75:G76)</f>
        <v>0.10068225860595703</v>
      </c>
      <c r="H78" s="59">
        <f>STDEVP(H75:H76)</f>
        <v>6.7361831665039063E-2</v>
      </c>
      <c r="I78" s="59"/>
      <c r="J78" s="59" t="s">
        <v>40</v>
      </c>
      <c r="K78" s="59">
        <f>STDEVP(K75:K76)</f>
        <v>1.10041061531909</v>
      </c>
      <c r="L78" s="59">
        <f>STDEVP(L75:L76)</f>
        <v>2.7646749008459106</v>
      </c>
      <c r="M78" s="44"/>
      <c r="N78" s="45"/>
      <c r="O78" s="45"/>
      <c r="P78" s="45"/>
      <c r="Q78" s="45"/>
      <c r="R78" s="45"/>
      <c r="S78" s="45"/>
      <c r="T78" s="45"/>
      <c r="U78" s="45"/>
      <c r="X78" s="59"/>
      <c r="Y78" s="59" t="s">
        <v>40</v>
      </c>
      <c r="Z78" s="59">
        <f>STDEVP(Z75:Z76)</f>
        <v>0.38638591766357422</v>
      </c>
      <c r="AA78" s="59">
        <f>STDEVP(AA75:AA76)</f>
        <v>0.11674118041992188</v>
      </c>
      <c r="AB78" s="60"/>
      <c r="AC78" s="59" t="s">
        <v>40</v>
      </c>
      <c r="AD78" s="59">
        <f>STDEVP(AD75:AD76)</f>
        <v>0.10068225860595703</v>
      </c>
      <c r="AE78" s="59">
        <f>STDEVP(AE75:AE76)</f>
        <v>6.7361831665039063E-2</v>
      </c>
      <c r="AF78" s="59"/>
      <c r="AG78" s="59" t="s">
        <v>40</v>
      </c>
      <c r="AH78" s="59">
        <f>STDEVP(AH75:AH76)</f>
        <v>1.2772567127086234</v>
      </c>
      <c r="AI78" s="59">
        <f>STDEVP(AI75:AI76)</f>
        <v>0.17346211987452076</v>
      </c>
      <c r="AJ78" s="44"/>
      <c r="AK78" s="45"/>
      <c r="AL78" s="45"/>
      <c r="AM78" s="45"/>
      <c r="AN78" s="45"/>
      <c r="AO78" s="45"/>
      <c r="AP78" s="45"/>
      <c r="AQ78" s="45"/>
      <c r="AR78" s="45"/>
      <c r="AU78" s="59"/>
      <c r="AV78" s="59" t="s">
        <v>40</v>
      </c>
      <c r="AW78" s="59">
        <f>STDEVP(AW75:AW76)</f>
        <v>0.33238410949707031</v>
      </c>
      <c r="AX78" s="59">
        <f>STDEVP(AX75:AX76)</f>
        <v>4.9170494079589844E-2</v>
      </c>
      <c r="AY78" s="60"/>
      <c r="AZ78" s="59" t="s">
        <v>40</v>
      </c>
      <c r="BA78" s="59">
        <f>STDEVP(BA75:BA76)</f>
        <v>0.10068225860595703</v>
      </c>
      <c r="BB78" s="59">
        <f>STDEVP(BB75:BB76)</f>
        <v>6.7361831665039063E-2</v>
      </c>
      <c r="BC78" s="59"/>
      <c r="BD78" s="59" t="s">
        <v>40</v>
      </c>
      <c r="BE78" s="59">
        <f>STDEVP(BE75:BE76)</f>
        <v>1.6237045678726394</v>
      </c>
      <c r="BF78" s="59">
        <f>STDEVP(BF75:BF76)</f>
        <v>0.16638595558956482</v>
      </c>
      <c r="BG78" s="44"/>
      <c r="BH78" s="45"/>
      <c r="BI78" s="45"/>
      <c r="BJ78" s="45"/>
      <c r="BK78" s="45"/>
      <c r="BL78" s="45"/>
      <c r="BM78" s="45"/>
      <c r="BN78" s="45"/>
      <c r="BO78" s="45"/>
      <c r="BR78" s="59"/>
      <c r="BS78" s="59" t="s">
        <v>40</v>
      </c>
      <c r="BT78" s="59">
        <f>STDEVP(BT75:BT76)</f>
        <v>0.32988548278808594</v>
      </c>
      <c r="BU78" s="59">
        <f>STDEVP(BU75:BU76)</f>
        <v>6.9437026977539063E-2</v>
      </c>
      <c r="BV78" s="60"/>
      <c r="BW78" s="59" t="s">
        <v>40</v>
      </c>
      <c r="BX78" s="59">
        <f>STDEVP(BX75:BX76)</f>
        <v>0.10068225860595703</v>
      </c>
      <c r="BY78" s="59">
        <f>STDEVP(BY75:BY76)</f>
        <v>6.7361831665039063E-2</v>
      </c>
      <c r="BZ78" s="59"/>
      <c r="CA78" s="59" t="s">
        <v>40</v>
      </c>
      <c r="CB78" s="59">
        <f>STDEVP(CB75:CB76)</f>
        <v>1.7644075281321068</v>
      </c>
      <c r="CC78" s="59">
        <f>STDEVP(CC75:CC76)</f>
        <v>8.8007545411845634E-3</v>
      </c>
      <c r="CD78" s="44"/>
      <c r="CE78" s="45"/>
      <c r="CF78" s="45"/>
      <c r="CG78" s="45"/>
      <c r="CH78" s="45"/>
      <c r="CI78" s="45"/>
      <c r="CJ78" s="45"/>
      <c r="CK78" s="45"/>
      <c r="CL78" s="45"/>
    </row>
    <row r="79" spans="1:90" x14ac:dyDescent="0.2">
      <c r="A79" s="59"/>
      <c r="B79" s="59" t="s">
        <v>41</v>
      </c>
      <c r="C79" s="59">
        <f>C78/SQRT(4)</f>
        <v>0.10037040710449219</v>
      </c>
      <c r="D79" s="59">
        <f t="shared" ref="D79" si="115">D78/SQRT(4)</f>
        <v>0.14200925827026367</v>
      </c>
      <c r="E79" s="60"/>
      <c r="F79" s="59" t="s">
        <v>41</v>
      </c>
      <c r="G79" s="59">
        <f>G78/SQRT(4)</f>
        <v>5.0341129302978516E-2</v>
      </c>
      <c r="H79" s="59">
        <f t="shared" ref="H79" si="116">H78/SQRT(4)</f>
        <v>3.3680915832519531E-2</v>
      </c>
      <c r="I79" s="59"/>
      <c r="J79" s="59" t="s">
        <v>41</v>
      </c>
      <c r="K79" s="59">
        <f>K78/SQRT(4)</f>
        <v>0.55020530765954501</v>
      </c>
      <c r="L79" s="59">
        <f t="shared" ref="L79" si="117">L78/SQRT(4)</f>
        <v>1.3823374504229553</v>
      </c>
      <c r="M79" s="44"/>
      <c r="N79" s="45"/>
      <c r="O79" s="45"/>
      <c r="P79" s="45"/>
      <c r="Q79" s="45"/>
      <c r="R79" s="45"/>
      <c r="S79" s="45"/>
      <c r="T79" s="45"/>
      <c r="U79" s="45"/>
      <c r="X79" s="59"/>
      <c r="Y79" s="59" t="s">
        <v>41</v>
      </c>
      <c r="Z79" s="59">
        <f>Z78/SQRT(4)</f>
        <v>0.19319295883178711</v>
      </c>
      <c r="AA79" s="59">
        <f t="shared" ref="AA79" si="118">AA78/SQRT(4)</f>
        <v>5.8370590209960938E-2</v>
      </c>
      <c r="AB79" s="60"/>
      <c r="AC79" s="59" t="s">
        <v>41</v>
      </c>
      <c r="AD79" s="59">
        <f>AD78/SQRT(4)</f>
        <v>5.0341129302978516E-2</v>
      </c>
      <c r="AE79" s="59">
        <f t="shared" ref="AE79" si="119">AE78/SQRT(4)</f>
        <v>3.3680915832519531E-2</v>
      </c>
      <c r="AF79" s="59"/>
      <c r="AG79" s="59" t="s">
        <v>41</v>
      </c>
      <c r="AH79" s="59">
        <f>AH78/SQRT(4)</f>
        <v>0.6386283563543117</v>
      </c>
      <c r="AI79" s="59">
        <f t="shared" ref="AI79" si="120">AI78/SQRT(4)</f>
        <v>8.673105993726038E-2</v>
      </c>
      <c r="AJ79" s="44"/>
      <c r="AK79" s="45"/>
      <c r="AL79" s="45"/>
      <c r="AM79" s="45"/>
      <c r="AN79" s="45"/>
      <c r="AO79" s="45"/>
      <c r="AP79" s="45"/>
      <c r="AQ79" s="45"/>
      <c r="AR79" s="45"/>
      <c r="AU79" s="59"/>
      <c r="AV79" s="59" t="s">
        <v>41</v>
      </c>
      <c r="AW79" s="59">
        <f>AW78/SQRT(4)</f>
        <v>0.16619205474853516</v>
      </c>
      <c r="AX79" s="59">
        <f t="shared" ref="AX79" si="121">AX78/SQRT(4)</f>
        <v>2.4585247039794922E-2</v>
      </c>
      <c r="AY79" s="60"/>
      <c r="AZ79" s="59" t="s">
        <v>41</v>
      </c>
      <c r="BA79" s="59">
        <f>BA78/SQRT(4)</f>
        <v>5.0341129302978516E-2</v>
      </c>
      <c r="BB79" s="59">
        <f t="shared" ref="BB79" si="122">BB78/SQRT(4)</f>
        <v>3.3680915832519531E-2</v>
      </c>
      <c r="BC79" s="59"/>
      <c r="BD79" s="59" t="s">
        <v>41</v>
      </c>
      <c r="BE79" s="59">
        <f>BE78/SQRT(4)</f>
        <v>0.8118522839363197</v>
      </c>
      <c r="BF79" s="59">
        <f t="shared" ref="BF79" si="123">BF78/SQRT(4)</f>
        <v>8.3192977794782408E-2</v>
      </c>
      <c r="BG79" s="44"/>
      <c r="BH79" s="45"/>
      <c r="BI79" s="45"/>
      <c r="BJ79" s="45"/>
      <c r="BK79" s="45"/>
      <c r="BL79" s="45"/>
      <c r="BM79" s="45"/>
      <c r="BN79" s="45"/>
      <c r="BO79" s="45"/>
      <c r="BR79" s="59"/>
      <c r="BS79" s="59" t="s">
        <v>41</v>
      </c>
      <c r="BT79" s="59">
        <f>BT78/SQRT(4)</f>
        <v>0.16494274139404297</v>
      </c>
      <c r="BU79" s="59">
        <f t="shared" ref="BU79" si="124">BU78/SQRT(4)</f>
        <v>3.4718513488769531E-2</v>
      </c>
      <c r="BV79" s="60"/>
      <c r="BW79" s="59" t="s">
        <v>41</v>
      </c>
      <c r="BX79" s="59">
        <f>BX78/SQRT(4)</f>
        <v>5.0341129302978516E-2</v>
      </c>
      <c r="BY79" s="59">
        <f t="shared" ref="BY79" si="125">BY78/SQRT(4)</f>
        <v>3.3680915832519531E-2</v>
      </c>
      <c r="BZ79" s="59"/>
      <c r="CA79" s="59" t="s">
        <v>41</v>
      </c>
      <c r="CB79" s="59">
        <f>CB78/SQRT(4)</f>
        <v>0.88220376406605339</v>
      </c>
      <c r="CC79" s="59">
        <f t="shared" ref="CC79" si="126">CC78/SQRT(4)</f>
        <v>4.4003772705922817E-3</v>
      </c>
      <c r="CD79" s="44"/>
      <c r="CE79" s="45"/>
      <c r="CF79" s="45"/>
      <c r="CG79" s="45"/>
      <c r="CH79" s="45"/>
      <c r="CI79" s="45"/>
      <c r="CJ79" s="45"/>
      <c r="CK79" s="45"/>
      <c r="CL79" s="45"/>
    </row>
    <row r="80" spans="1:90" x14ac:dyDescent="0.4">
      <c r="A80" s="9"/>
      <c r="B80" s="61"/>
      <c r="C80" s="61"/>
      <c r="D80" s="46"/>
      <c r="E80" s="61"/>
      <c r="F80" s="46"/>
      <c r="G80" s="9"/>
      <c r="H80" s="9"/>
      <c r="I80" s="9"/>
      <c r="J80" s="9"/>
      <c r="K80" s="9"/>
      <c r="L80" s="9"/>
      <c r="M80" s="9"/>
      <c r="N80" s="45"/>
      <c r="O80" s="45"/>
      <c r="P80" s="45"/>
      <c r="Q80" s="45"/>
      <c r="R80" s="45"/>
      <c r="S80" s="45"/>
      <c r="T80" s="45"/>
      <c r="U80" s="45"/>
      <c r="X80" s="9"/>
      <c r="Y80" s="9"/>
      <c r="Z80" s="9"/>
      <c r="AA80" s="9"/>
      <c r="AB80" s="46"/>
      <c r="AC80" s="46"/>
      <c r="AD80" s="9"/>
      <c r="AE80" s="9"/>
      <c r="AF80" s="9"/>
      <c r="AG80" s="9"/>
      <c r="AH80" s="9"/>
      <c r="AI80" s="9"/>
      <c r="AJ80" s="9"/>
      <c r="AK80" s="45"/>
      <c r="AL80" s="45"/>
      <c r="AM80" s="45"/>
      <c r="AN80" s="45"/>
      <c r="AO80" s="45"/>
      <c r="AP80" s="45"/>
      <c r="AQ80" s="45"/>
      <c r="AR80" s="45"/>
      <c r="AU80" s="9"/>
      <c r="AV80" s="9"/>
      <c r="AW80" s="61"/>
      <c r="AX80" s="61"/>
      <c r="AY80" s="46"/>
      <c r="AZ80" s="46"/>
      <c r="BA80" s="9"/>
      <c r="BB80" s="9"/>
      <c r="BC80" s="9"/>
      <c r="BD80" s="9"/>
      <c r="BE80" s="9"/>
      <c r="BF80" s="9"/>
      <c r="BG80" s="9"/>
      <c r="BH80" s="45"/>
      <c r="BI80" s="45"/>
      <c r="BJ80" s="45"/>
      <c r="BK80" s="45"/>
      <c r="BL80" s="45"/>
      <c r="BM80" s="45"/>
      <c r="BN80" s="45"/>
      <c r="BO80" s="45"/>
      <c r="BR80" s="9"/>
      <c r="BS80" s="9"/>
      <c r="BT80" s="61"/>
      <c r="BU80" s="61"/>
      <c r="BV80" s="46"/>
      <c r="BW80" s="46"/>
      <c r="BX80" s="9"/>
      <c r="BY80" s="9"/>
      <c r="BZ80" s="9"/>
      <c r="CA80" s="9"/>
      <c r="CB80" s="9"/>
      <c r="CC80" s="9"/>
      <c r="CD80" s="9"/>
      <c r="CE80" s="45"/>
      <c r="CF80" s="45"/>
      <c r="CG80" s="45"/>
      <c r="CH80" s="45"/>
      <c r="CI80" s="45"/>
      <c r="CJ80" s="45"/>
      <c r="CK80" s="45"/>
      <c r="CL80" s="45"/>
    </row>
    <row r="81" spans="1:90" x14ac:dyDescent="0.4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9"/>
      <c r="N81" s="45"/>
      <c r="O81" s="45"/>
      <c r="P81" s="45"/>
      <c r="Q81" s="45"/>
      <c r="R81" s="45"/>
      <c r="S81" s="45"/>
      <c r="T81" s="45"/>
      <c r="U81" s="45"/>
      <c r="X81" s="9"/>
      <c r="Y81" s="9"/>
      <c r="Z81" s="61"/>
      <c r="AA81" s="61"/>
      <c r="AB81" s="46"/>
      <c r="AC81" s="46"/>
      <c r="AD81" s="46"/>
      <c r="AE81" s="46"/>
      <c r="AF81" s="9"/>
      <c r="AG81" s="9"/>
      <c r="AH81" s="9"/>
      <c r="AI81" s="9"/>
      <c r="AJ81" s="9"/>
      <c r="AK81" s="45"/>
      <c r="AL81" s="45"/>
      <c r="AM81" s="45"/>
      <c r="AN81" s="45"/>
      <c r="AO81" s="45"/>
      <c r="AP81" s="45"/>
      <c r="AQ81" s="45"/>
      <c r="AR81" s="45"/>
      <c r="AU81" s="9"/>
      <c r="AV81" s="9"/>
      <c r="AW81" s="61"/>
      <c r="AX81" s="61"/>
      <c r="AY81" s="46"/>
      <c r="AZ81" s="46"/>
      <c r="BA81" s="46"/>
      <c r="BB81" s="46"/>
      <c r="BC81" s="9"/>
      <c r="BD81" s="9"/>
      <c r="BE81" s="9"/>
      <c r="BF81" s="9"/>
      <c r="BG81" s="9"/>
      <c r="BH81" s="45"/>
      <c r="BI81" s="45"/>
      <c r="BJ81" s="45"/>
      <c r="BK81" s="45"/>
      <c r="BL81" s="45"/>
      <c r="BM81" s="45"/>
      <c r="BN81" s="45"/>
      <c r="BO81" s="45"/>
      <c r="BR81" s="9"/>
      <c r="BS81" s="9"/>
      <c r="BT81" s="61"/>
      <c r="BU81" s="61"/>
      <c r="BV81" s="46"/>
      <c r="BW81" s="46"/>
      <c r="BX81" s="46"/>
      <c r="BY81" s="46"/>
      <c r="BZ81" s="9"/>
      <c r="CA81" s="9"/>
      <c r="CB81" s="9"/>
      <c r="CC81" s="9"/>
      <c r="CD81" s="9"/>
      <c r="CE81" s="45"/>
      <c r="CF81" s="45"/>
      <c r="CG81" s="45"/>
      <c r="CH81" s="45"/>
      <c r="CI81" s="45"/>
      <c r="CJ81" s="45"/>
      <c r="CK81" s="45"/>
      <c r="CL81" s="45"/>
    </row>
    <row r="82" spans="1:90" x14ac:dyDescent="0.2">
      <c r="A82" s="11" t="s">
        <v>83</v>
      </c>
      <c r="B82" s="46"/>
      <c r="C82" s="59" t="s">
        <v>257</v>
      </c>
      <c r="D82" s="59" t="s">
        <v>90</v>
      </c>
      <c r="E82" s="59"/>
      <c r="F82" s="60" t="s">
        <v>295</v>
      </c>
      <c r="G82" s="59" t="s">
        <v>257</v>
      </c>
      <c r="H82" s="59" t="s">
        <v>90</v>
      </c>
      <c r="I82" s="59"/>
      <c r="J82" s="59" t="s">
        <v>296</v>
      </c>
      <c r="K82" s="59" t="s">
        <v>257</v>
      </c>
      <c r="L82" s="59" t="s">
        <v>90</v>
      </c>
      <c r="M82" s="9"/>
      <c r="N82" s="45"/>
      <c r="O82" s="45"/>
      <c r="P82" s="45"/>
      <c r="Q82" s="45"/>
      <c r="R82" s="45"/>
      <c r="S82" s="45"/>
      <c r="T82" s="45"/>
      <c r="U82" s="45"/>
      <c r="X82" s="11" t="s">
        <v>83</v>
      </c>
      <c r="Y82" s="46"/>
      <c r="Z82" s="59" t="s">
        <v>257</v>
      </c>
      <c r="AA82" s="59" t="s">
        <v>90</v>
      </c>
      <c r="AB82" s="59"/>
      <c r="AC82" s="60" t="s">
        <v>295</v>
      </c>
      <c r="AD82" s="59" t="s">
        <v>257</v>
      </c>
      <c r="AE82" s="59" t="s">
        <v>90</v>
      </c>
      <c r="AF82" s="59"/>
      <c r="AG82" s="59" t="s">
        <v>296</v>
      </c>
      <c r="AH82" s="59" t="s">
        <v>257</v>
      </c>
      <c r="AI82" s="59" t="s">
        <v>90</v>
      </c>
      <c r="AJ82" s="9"/>
      <c r="AK82" s="45"/>
      <c r="AL82" s="45"/>
      <c r="AM82" s="45"/>
      <c r="AN82" s="45"/>
      <c r="AO82" s="45"/>
      <c r="AP82" s="45"/>
      <c r="AQ82" s="45"/>
      <c r="AR82" s="45"/>
      <c r="AU82" s="11" t="s">
        <v>83</v>
      </c>
      <c r="AV82" s="46"/>
      <c r="AW82" s="59" t="s">
        <v>257</v>
      </c>
      <c r="AX82" s="59" t="s">
        <v>90</v>
      </c>
      <c r="AY82" s="59"/>
      <c r="AZ82" s="60" t="s">
        <v>295</v>
      </c>
      <c r="BA82" s="59" t="s">
        <v>257</v>
      </c>
      <c r="BB82" s="59" t="s">
        <v>90</v>
      </c>
      <c r="BC82" s="59"/>
      <c r="BD82" s="59" t="s">
        <v>296</v>
      </c>
      <c r="BE82" s="59" t="s">
        <v>257</v>
      </c>
      <c r="BF82" s="59" t="s">
        <v>90</v>
      </c>
      <c r="BG82" s="9"/>
      <c r="BH82" s="45"/>
      <c r="BI82" s="45"/>
      <c r="BJ82" s="45"/>
      <c r="BK82" s="45"/>
      <c r="BL82" s="45"/>
      <c r="BM82" s="45"/>
      <c r="BN82" s="45"/>
      <c r="BO82" s="45"/>
      <c r="BR82" s="11" t="s">
        <v>83</v>
      </c>
      <c r="BS82" s="46"/>
      <c r="BT82" s="59" t="s">
        <v>257</v>
      </c>
      <c r="BU82" s="59" t="s">
        <v>90</v>
      </c>
      <c r="BV82" s="59"/>
      <c r="BW82" s="60" t="s">
        <v>295</v>
      </c>
      <c r="BX82" s="59" t="s">
        <v>257</v>
      </c>
      <c r="BY82" s="59" t="s">
        <v>90</v>
      </c>
      <c r="BZ82" s="59"/>
      <c r="CA82" s="59" t="s">
        <v>296</v>
      </c>
      <c r="CB82" s="59" t="s">
        <v>257</v>
      </c>
      <c r="CC82" s="59" t="s">
        <v>90</v>
      </c>
      <c r="CD82" s="9"/>
      <c r="CE82" s="45"/>
      <c r="CF82" s="45"/>
      <c r="CG82" s="45"/>
      <c r="CH82" s="45"/>
      <c r="CI82" s="45"/>
      <c r="CJ82" s="45"/>
      <c r="CK82" s="45"/>
      <c r="CL82" s="45"/>
    </row>
    <row r="83" spans="1:90" x14ac:dyDescent="0.4">
      <c r="A83" s="59"/>
      <c r="B83" s="60" t="s">
        <v>297</v>
      </c>
      <c r="C83" s="61">
        <v>27.938455581665039</v>
      </c>
      <c r="D83" s="61">
        <v>27.501262664794922</v>
      </c>
      <c r="E83" s="60"/>
      <c r="F83" s="60" t="s">
        <v>297</v>
      </c>
      <c r="G83" s="61">
        <v>25.433443069458008</v>
      </c>
      <c r="H83" s="61">
        <v>25.403472900390625</v>
      </c>
      <c r="I83" s="60"/>
      <c r="J83" s="60" t="s">
        <v>297</v>
      </c>
      <c r="K83" s="59">
        <f>POWER(2,(G83-C83))*100</f>
        <v>17.616356655456634</v>
      </c>
      <c r="L83" s="59">
        <f>POWER(2,(H83-D83))*100</f>
        <v>23.361587772975785</v>
      </c>
      <c r="M83" s="9"/>
      <c r="N83" s="45"/>
      <c r="O83" s="45"/>
      <c r="P83" s="45"/>
      <c r="Q83" s="45"/>
      <c r="R83" s="45"/>
      <c r="S83" s="45"/>
      <c r="T83" s="45"/>
      <c r="U83" s="45"/>
      <c r="X83" s="59"/>
      <c r="Y83" s="60" t="s">
        <v>297</v>
      </c>
      <c r="Z83" s="61">
        <v>29.919641494750977</v>
      </c>
      <c r="AA83" s="61">
        <v>29.653654098510742</v>
      </c>
      <c r="AB83" s="60"/>
      <c r="AC83" s="60" t="s">
        <v>297</v>
      </c>
      <c r="AD83" s="61">
        <v>25.433443069458008</v>
      </c>
      <c r="AE83" s="61">
        <v>25.403472900390625</v>
      </c>
      <c r="AF83" s="60"/>
      <c r="AG83" s="60" t="s">
        <v>297</v>
      </c>
      <c r="AH83" s="59">
        <f>POWER(2,(AD83-Z83))*100</f>
        <v>4.4618987139881501</v>
      </c>
      <c r="AI83" s="59">
        <f>POWER(2,(AE83-AA83))*100</f>
        <v>5.2549425490455821</v>
      </c>
      <c r="AJ83" s="9"/>
      <c r="AK83" s="45"/>
      <c r="AL83" s="45"/>
      <c r="AM83" s="45"/>
      <c r="AN83" s="45"/>
      <c r="AO83" s="45"/>
      <c r="AP83" s="45"/>
      <c r="AQ83" s="45"/>
      <c r="AR83" s="45"/>
      <c r="AU83" s="59"/>
      <c r="AV83" s="60" t="s">
        <v>297</v>
      </c>
      <c r="AW83" s="61">
        <v>28.487878799438477</v>
      </c>
      <c r="AX83" s="61">
        <v>28.504020690917969</v>
      </c>
      <c r="AY83" s="60"/>
      <c r="AZ83" s="60" t="s">
        <v>297</v>
      </c>
      <c r="BA83" s="61">
        <v>25.433443069458008</v>
      </c>
      <c r="BB83" s="61">
        <v>25.403472900390625</v>
      </c>
      <c r="BC83" s="60"/>
      <c r="BD83" s="60" t="s">
        <v>297</v>
      </c>
      <c r="BE83" s="59">
        <f>POWER(2,(BA83-AW83))*100</f>
        <v>12.037137609611923</v>
      </c>
      <c r="BF83" s="59">
        <f>POWER(2,(BB83-AX83))*100</f>
        <v>11.658484833301484</v>
      </c>
      <c r="BG83" s="9"/>
      <c r="BH83" s="45"/>
      <c r="BI83" s="45"/>
      <c r="BJ83" s="45"/>
      <c r="BK83" s="45"/>
      <c r="BL83" s="45"/>
      <c r="BM83" s="45"/>
      <c r="BN83" s="45"/>
      <c r="BO83" s="45"/>
      <c r="BR83" s="59"/>
      <c r="BS83" s="60" t="s">
        <v>297</v>
      </c>
      <c r="BT83" s="61">
        <v>28.761203765869141</v>
      </c>
      <c r="BU83" s="61">
        <v>29.382143020629883</v>
      </c>
      <c r="BV83" s="60"/>
      <c r="BW83" s="60" t="s">
        <v>297</v>
      </c>
      <c r="BX83" s="61">
        <v>25.433443069458008</v>
      </c>
      <c r="BY83" s="61">
        <v>25.403472900390625</v>
      </c>
      <c r="BZ83" s="60"/>
      <c r="CA83" s="60" t="s">
        <v>297</v>
      </c>
      <c r="CB83" s="59">
        <f>POWER(2,(BX83-BT83))*100</f>
        <v>9.9596531001975173</v>
      </c>
      <c r="CC83" s="59">
        <f>POWER(2,(BY83-BU83))*100</f>
        <v>6.3430911312612279</v>
      </c>
      <c r="CD83" s="9"/>
      <c r="CE83" s="45"/>
      <c r="CF83" s="45"/>
      <c r="CG83" s="45"/>
      <c r="CH83" s="45"/>
      <c r="CI83" s="45"/>
      <c r="CJ83" s="45"/>
      <c r="CK83" s="45"/>
      <c r="CL83" s="45"/>
    </row>
    <row r="84" spans="1:90" x14ac:dyDescent="0.4">
      <c r="A84" s="59"/>
      <c r="B84" s="60" t="s">
        <v>298</v>
      </c>
      <c r="C84" s="61">
        <v>28.945243835449219</v>
      </c>
      <c r="D84" s="61">
        <v>29.224363327026367</v>
      </c>
      <c r="E84" s="60"/>
      <c r="F84" s="60" t="s">
        <v>298</v>
      </c>
      <c r="G84" s="61">
        <v>26.605339050292969</v>
      </c>
      <c r="H84" s="61">
        <v>27.290224075317383</v>
      </c>
      <c r="I84" s="60"/>
      <c r="J84" s="60" t="s">
        <v>298</v>
      </c>
      <c r="K84" s="59">
        <f>POWER(2,(G84-C84))*100</f>
        <v>19.752336366297524</v>
      </c>
      <c r="L84" s="59">
        <f>POWER(2,(H84-D84))*100</f>
        <v>26.167731167562703</v>
      </c>
      <c r="M84" s="9"/>
      <c r="N84" s="45"/>
      <c r="O84" s="45"/>
      <c r="P84" s="45"/>
      <c r="Q84" s="45"/>
      <c r="R84" s="45"/>
      <c r="S84" s="45"/>
      <c r="T84" s="45"/>
      <c r="U84" s="45"/>
      <c r="X84" s="59"/>
      <c r="Y84" s="60" t="s">
        <v>298</v>
      </c>
      <c r="Z84" s="61">
        <v>29.481290817260742</v>
      </c>
      <c r="AA84" s="61">
        <v>30.415054321289063</v>
      </c>
      <c r="AB84" s="60"/>
      <c r="AC84" s="60" t="s">
        <v>298</v>
      </c>
      <c r="AD84" s="61">
        <v>26.605339050292969</v>
      </c>
      <c r="AE84" s="61">
        <v>27.290224075317383</v>
      </c>
      <c r="AF84" s="60"/>
      <c r="AG84" s="60" t="s">
        <v>298</v>
      </c>
      <c r="AH84" s="59">
        <f>POWER(2,(AD84-Z84))*100</f>
        <v>13.622356825728218</v>
      </c>
      <c r="AI84" s="59">
        <f>POWER(2,(AE84-AA84))*100</f>
        <v>11.463899354988079</v>
      </c>
      <c r="AJ84" s="9"/>
      <c r="AK84" s="45"/>
      <c r="AL84" s="45"/>
      <c r="AM84" s="45"/>
      <c r="AN84" s="45"/>
      <c r="AO84" s="45"/>
      <c r="AP84" s="45"/>
      <c r="AQ84" s="45"/>
      <c r="AR84" s="45"/>
      <c r="AU84" s="59"/>
      <c r="AV84" s="60" t="s">
        <v>298</v>
      </c>
      <c r="AW84" s="61">
        <v>29.233043670654297</v>
      </c>
      <c r="AX84" s="61">
        <v>28.913129806518555</v>
      </c>
      <c r="AY84" s="60"/>
      <c r="AZ84" s="60" t="s">
        <v>298</v>
      </c>
      <c r="BA84" s="61">
        <v>26.605339050292969</v>
      </c>
      <c r="BB84" s="61">
        <v>27.290224075317383</v>
      </c>
      <c r="BC84" s="60"/>
      <c r="BD84" s="60" t="s">
        <v>298</v>
      </c>
      <c r="BE84" s="59">
        <f>POWER(2,(BA84-AW84))*100</f>
        <v>16.180133087680339</v>
      </c>
      <c r="BF84" s="59">
        <f>POWER(2,(BB84-AX84))*100</f>
        <v>32.468086533585193</v>
      </c>
      <c r="BG84" s="9"/>
      <c r="BH84" s="45"/>
      <c r="BI84" s="45"/>
      <c r="BJ84" s="45"/>
      <c r="BK84" s="45"/>
      <c r="BL84" s="45"/>
      <c r="BM84" s="45"/>
      <c r="BN84" s="45"/>
      <c r="BO84" s="45"/>
      <c r="BR84" s="59"/>
      <c r="BS84" s="60" t="s">
        <v>298</v>
      </c>
      <c r="BT84" s="61">
        <v>29.863264083862305</v>
      </c>
      <c r="BU84" s="61">
        <v>31.398452758789063</v>
      </c>
      <c r="BV84" s="60"/>
      <c r="BW84" s="60" t="s">
        <v>298</v>
      </c>
      <c r="BX84" s="61">
        <v>26.605339050292969</v>
      </c>
      <c r="BY84" s="61">
        <v>27.290224075317383</v>
      </c>
      <c r="BZ84" s="60"/>
      <c r="CA84" s="60" t="s">
        <v>298</v>
      </c>
      <c r="CB84" s="59">
        <f>POWER(2,(BX84-BT84))*100</f>
        <v>10.453623184030677</v>
      </c>
      <c r="CC84" s="59">
        <f>POWER(2,(BY84-BU84))*100</f>
        <v>5.7982900605818744</v>
      </c>
      <c r="CD84" s="9"/>
      <c r="CE84" s="45"/>
      <c r="CF84" s="45"/>
      <c r="CG84" s="45"/>
      <c r="CH84" s="45"/>
      <c r="CI84" s="45"/>
      <c r="CJ84" s="45"/>
      <c r="CK84" s="45"/>
      <c r="CL84" s="45"/>
    </row>
    <row r="85" spans="1:90" x14ac:dyDescent="0.2">
      <c r="A85" s="59"/>
      <c r="B85" s="59" t="s">
        <v>230</v>
      </c>
      <c r="C85" s="59">
        <f>AVERAGE(C83:C84)</f>
        <v>28.441849708557129</v>
      </c>
      <c r="D85" s="59">
        <f>AVERAGE(D83:D84)</f>
        <v>28.362812995910645</v>
      </c>
      <c r="E85" s="60"/>
      <c r="F85" s="59" t="s">
        <v>230</v>
      </c>
      <c r="G85" s="59">
        <f>AVERAGE(G83:G84)</f>
        <v>26.019391059875488</v>
      </c>
      <c r="H85" s="59">
        <f>AVERAGE(H83:H84)</f>
        <v>26.346848487854004</v>
      </c>
      <c r="I85" s="59"/>
      <c r="J85" s="59" t="s">
        <v>230</v>
      </c>
      <c r="K85" s="59">
        <f>AVERAGE(K83:K84)</f>
        <v>18.684346510877077</v>
      </c>
      <c r="L85" s="59">
        <f>AVERAGE(L83:L84)</f>
        <v>24.764659470269244</v>
      </c>
      <c r="M85" s="9"/>
      <c r="N85" s="45"/>
      <c r="O85" s="45"/>
      <c r="P85" s="45"/>
      <c r="Q85" s="45"/>
      <c r="R85" s="45"/>
      <c r="S85" s="45"/>
      <c r="T85" s="45"/>
      <c r="U85" s="45"/>
      <c r="X85" s="59"/>
      <c r="Y85" s="59" t="s">
        <v>230</v>
      </c>
      <c r="Z85" s="59">
        <f>AVERAGE(Z83:Z84)</f>
        <v>29.700466156005859</v>
      </c>
      <c r="AA85" s="59">
        <f>AVERAGE(AA83:AA84)</f>
        <v>30.034354209899902</v>
      </c>
      <c r="AB85" s="60"/>
      <c r="AC85" s="59" t="s">
        <v>230</v>
      </c>
      <c r="AD85" s="59">
        <f>AVERAGE(AD83:AD84)</f>
        <v>26.019391059875488</v>
      </c>
      <c r="AE85" s="59">
        <f>AVERAGE(AE83:AE84)</f>
        <v>26.346848487854004</v>
      </c>
      <c r="AF85" s="59"/>
      <c r="AG85" s="59" t="s">
        <v>230</v>
      </c>
      <c r="AH85" s="59">
        <f>AVERAGE(AH83:AH84)</f>
        <v>9.0421277698581832</v>
      </c>
      <c r="AI85" s="59">
        <f>AVERAGE(AI83:AI84)</f>
        <v>8.3594209520168299</v>
      </c>
      <c r="AJ85" s="9"/>
      <c r="AK85" s="45"/>
      <c r="AL85" s="45"/>
      <c r="AM85" s="45"/>
      <c r="AN85" s="45"/>
      <c r="AO85" s="45"/>
      <c r="AP85" s="45"/>
      <c r="AQ85" s="45"/>
      <c r="AR85" s="45"/>
      <c r="AU85" s="59"/>
      <c r="AV85" s="59" t="s">
        <v>230</v>
      </c>
      <c r="AW85" s="59">
        <f>AVERAGE(AW83:AW84)</f>
        <v>28.860461235046387</v>
      </c>
      <c r="AX85" s="59">
        <f>AVERAGE(AX83:AX84)</f>
        <v>28.708575248718262</v>
      </c>
      <c r="AY85" s="60"/>
      <c r="AZ85" s="59" t="s">
        <v>230</v>
      </c>
      <c r="BA85" s="59">
        <f>AVERAGE(BA83:BA84)</f>
        <v>26.019391059875488</v>
      </c>
      <c r="BB85" s="59">
        <f>AVERAGE(BB83:BB84)</f>
        <v>26.346848487854004</v>
      </c>
      <c r="BC85" s="59"/>
      <c r="BD85" s="59" t="s">
        <v>230</v>
      </c>
      <c r="BE85" s="59">
        <f>AVERAGE(BE83:BE84)</f>
        <v>14.108635348646132</v>
      </c>
      <c r="BF85" s="59">
        <f>AVERAGE(BF83:BF84)</f>
        <v>22.06328568344334</v>
      </c>
      <c r="BG85" s="9"/>
      <c r="BH85" s="45"/>
      <c r="BI85" s="45"/>
      <c r="BJ85" s="45"/>
      <c r="BK85" s="45"/>
      <c r="BL85" s="45"/>
      <c r="BM85" s="45"/>
      <c r="BN85" s="45"/>
      <c r="BO85" s="45"/>
      <c r="BR85" s="59"/>
      <c r="BS85" s="59" t="s">
        <v>230</v>
      </c>
      <c r="BT85" s="59">
        <f>AVERAGE(BT83:BT84)</f>
        <v>29.312233924865723</v>
      </c>
      <c r="BU85" s="59">
        <f>AVERAGE(BU83:BU84)</f>
        <v>30.390297889709473</v>
      </c>
      <c r="BV85" s="60"/>
      <c r="BW85" s="59" t="s">
        <v>230</v>
      </c>
      <c r="BX85" s="59">
        <f>AVERAGE(BX83:BX84)</f>
        <v>26.019391059875488</v>
      </c>
      <c r="BY85" s="59">
        <f>AVERAGE(BY83:BY84)</f>
        <v>26.346848487854004</v>
      </c>
      <c r="BZ85" s="59"/>
      <c r="CA85" s="59" t="s">
        <v>230</v>
      </c>
      <c r="CB85" s="59">
        <f>AVERAGE(CB83:CB84)</f>
        <v>10.206638142114098</v>
      </c>
      <c r="CC85" s="59">
        <f>AVERAGE(CC83:CC84)</f>
        <v>6.0706905959215511</v>
      </c>
      <c r="CD85" s="9"/>
      <c r="CE85" s="45"/>
      <c r="CF85" s="45"/>
      <c r="CG85" s="45"/>
      <c r="CH85" s="45"/>
      <c r="CI85" s="45"/>
      <c r="CJ85" s="45"/>
      <c r="CK85" s="45"/>
      <c r="CL85" s="45"/>
    </row>
    <row r="86" spans="1:90" x14ac:dyDescent="0.2">
      <c r="A86" s="59"/>
      <c r="B86" s="59" t="s">
        <v>40</v>
      </c>
      <c r="C86" s="59">
        <f>STDEVP(C83:C84)</f>
        <v>0.50339412689208984</v>
      </c>
      <c r="D86" s="59">
        <f>STDEVP(D83:D84)</f>
        <v>0.86155033111572266</v>
      </c>
      <c r="E86" s="60"/>
      <c r="F86" s="59" t="s">
        <v>40</v>
      </c>
      <c r="G86" s="59">
        <f>STDEVP(G83:G84)</f>
        <v>0.58594799041748047</v>
      </c>
      <c r="H86" s="59">
        <f>STDEVP(H83:H84)</f>
        <v>0.94337558746337891</v>
      </c>
      <c r="I86" s="59"/>
      <c r="J86" s="59" t="s">
        <v>40</v>
      </c>
      <c r="K86" s="59">
        <f>STDEVP(K83:K84)</f>
        <v>1.0679898554204446</v>
      </c>
      <c r="L86" s="59">
        <f>STDEVP(L83:L84)</f>
        <v>1.4030716972934592</v>
      </c>
      <c r="M86" s="9"/>
      <c r="N86" s="45"/>
      <c r="O86" s="45"/>
      <c r="P86" s="45"/>
      <c r="Q86" s="45"/>
      <c r="R86" s="45"/>
      <c r="S86" s="45"/>
      <c r="T86" s="45"/>
      <c r="U86" s="45"/>
      <c r="X86" s="59"/>
      <c r="Y86" s="59" t="s">
        <v>40</v>
      </c>
      <c r="Z86" s="59">
        <f>STDEVP(Z83:Z84)</f>
        <v>0.21917533874511719</v>
      </c>
      <c r="AA86" s="59">
        <f>STDEVP(AA83:AA84)</f>
        <v>0.38070011138916016</v>
      </c>
      <c r="AB86" s="60"/>
      <c r="AC86" s="59" t="s">
        <v>40</v>
      </c>
      <c r="AD86" s="59">
        <f>STDEVP(AD83:AD84)</f>
        <v>0.58594799041748047</v>
      </c>
      <c r="AE86" s="59">
        <f>STDEVP(AE83:AE84)</f>
        <v>0.94337558746337891</v>
      </c>
      <c r="AF86" s="59"/>
      <c r="AG86" s="59" t="s">
        <v>40</v>
      </c>
      <c r="AH86" s="59">
        <f>STDEVP(AH83:AH84)</f>
        <v>4.5802290558700358</v>
      </c>
      <c r="AI86" s="59">
        <f>STDEVP(AI83:AI84)</f>
        <v>3.1044784029712509</v>
      </c>
      <c r="AJ86" s="9"/>
      <c r="AK86" s="45"/>
      <c r="AL86" s="45"/>
      <c r="AM86" s="45"/>
      <c r="AN86" s="45"/>
      <c r="AO86" s="45"/>
      <c r="AP86" s="45"/>
      <c r="AQ86" s="45"/>
      <c r="AR86" s="45"/>
      <c r="AU86" s="59"/>
      <c r="AV86" s="59" t="s">
        <v>40</v>
      </c>
      <c r="AW86" s="59">
        <f>STDEVP(AW83:AW84)</f>
        <v>0.37258243560791016</v>
      </c>
      <c r="AX86" s="59">
        <f>STDEVP(AX83:AX84)</f>
        <v>0.20455455780029297</v>
      </c>
      <c r="AY86" s="60"/>
      <c r="AZ86" s="59" t="s">
        <v>40</v>
      </c>
      <c r="BA86" s="59">
        <f>STDEVP(BA83:BA84)</f>
        <v>0.58594799041748047</v>
      </c>
      <c r="BB86" s="59">
        <f>STDEVP(BB83:BB84)</f>
        <v>0.94337558746337891</v>
      </c>
      <c r="BC86" s="59"/>
      <c r="BD86" s="59" t="s">
        <v>40</v>
      </c>
      <c r="BE86" s="59">
        <f>STDEVP(BE83:BE84)</f>
        <v>2.0714977390341978</v>
      </c>
      <c r="BF86" s="59">
        <f>STDEVP(BF83:BF84)</f>
        <v>10.404800850141852</v>
      </c>
      <c r="BG86" s="9"/>
      <c r="BH86" s="45"/>
      <c r="BI86" s="45"/>
      <c r="BJ86" s="45"/>
      <c r="BK86" s="45"/>
      <c r="BL86" s="45"/>
      <c r="BM86" s="45"/>
      <c r="BN86" s="45"/>
      <c r="BO86" s="45"/>
      <c r="BR86" s="59"/>
      <c r="BS86" s="59" t="s">
        <v>40</v>
      </c>
      <c r="BT86" s="59">
        <f>STDEVP(BT83:BT84)</f>
        <v>0.55103015899658203</v>
      </c>
      <c r="BU86" s="59">
        <f>STDEVP(BU83:BU84)</f>
        <v>1.0081548690795898</v>
      </c>
      <c r="BV86" s="60"/>
      <c r="BW86" s="59" t="s">
        <v>40</v>
      </c>
      <c r="BX86" s="59">
        <f>STDEVP(BX83:BX84)</f>
        <v>0.58594799041748047</v>
      </c>
      <c r="BY86" s="59">
        <f>STDEVP(BY83:BY84)</f>
        <v>0.94337558746337891</v>
      </c>
      <c r="BZ86" s="59"/>
      <c r="CA86" s="59" t="s">
        <v>40</v>
      </c>
      <c r="CB86" s="59">
        <f>STDEVP(CB83:CB84)</f>
        <v>0.24698504191657999</v>
      </c>
      <c r="CC86" s="59">
        <f>STDEVP(CC83:CC84)</f>
        <v>0.27240053533967679</v>
      </c>
      <c r="CD86" s="9"/>
      <c r="CE86" s="45"/>
      <c r="CF86" s="45"/>
      <c r="CG86" s="45"/>
      <c r="CH86" s="45"/>
      <c r="CI86" s="45"/>
      <c r="CJ86" s="45"/>
      <c r="CK86" s="45"/>
      <c r="CL86" s="45"/>
    </row>
    <row r="87" spans="1:90" x14ac:dyDescent="0.2">
      <c r="A87" s="59"/>
      <c r="B87" s="59" t="s">
        <v>41</v>
      </c>
      <c r="C87" s="59">
        <f>C86/SQRT(4)</f>
        <v>0.25169706344604492</v>
      </c>
      <c r="D87" s="59">
        <f t="shared" ref="D87" si="127">D86/SQRT(4)</f>
        <v>0.43077516555786133</v>
      </c>
      <c r="E87" s="60"/>
      <c r="F87" s="59" t="s">
        <v>41</v>
      </c>
      <c r="G87" s="59">
        <f>G86/SQRT(4)</f>
        <v>0.29297399520874023</v>
      </c>
      <c r="H87" s="59">
        <f t="shared" ref="H87" si="128">H86/SQRT(4)</f>
        <v>0.47168779373168945</v>
      </c>
      <c r="I87" s="59"/>
      <c r="J87" s="59" t="s">
        <v>41</v>
      </c>
      <c r="K87" s="59">
        <f>K86/SQRT(4)</f>
        <v>0.53399492771022228</v>
      </c>
      <c r="L87" s="59">
        <f t="shared" ref="L87" si="129">L86/SQRT(4)</f>
        <v>0.70153584864672958</v>
      </c>
      <c r="M87" s="9"/>
      <c r="N87" s="45"/>
      <c r="O87" s="45"/>
      <c r="P87" s="45"/>
      <c r="Q87" s="45"/>
      <c r="R87" s="45"/>
      <c r="S87" s="45"/>
      <c r="T87" s="45"/>
      <c r="U87" s="45"/>
      <c r="X87" s="59"/>
      <c r="Y87" s="59" t="s">
        <v>41</v>
      </c>
      <c r="Z87" s="59">
        <f>Z86/SQRT(4)</f>
        <v>0.10958766937255859</v>
      </c>
      <c r="AA87" s="59">
        <f t="shared" ref="AA87" si="130">AA86/SQRT(4)</f>
        <v>0.19035005569458008</v>
      </c>
      <c r="AB87" s="60"/>
      <c r="AC87" s="59" t="s">
        <v>41</v>
      </c>
      <c r="AD87" s="59">
        <f>AD86/SQRT(4)</f>
        <v>0.29297399520874023</v>
      </c>
      <c r="AE87" s="59">
        <f t="shared" ref="AE87" si="131">AE86/SQRT(4)</f>
        <v>0.47168779373168945</v>
      </c>
      <c r="AF87" s="59"/>
      <c r="AG87" s="59" t="s">
        <v>41</v>
      </c>
      <c r="AH87" s="59">
        <f>AH86/SQRT(4)</f>
        <v>2.2901145279350179</v>
      </c>
      <c r="AI87" s="59">
        <f t="shared" ref="AI87" si="132">AI86/SQRT(4)</f>
        <v>1.5522392014856254</v>
      </c>
      <c r="AJ87" s="9"/>
      <c r="AK87" s="45"/>
      <c r="AL87" s="45"/>
      <c r="AM87" s="45"/>
      <c r="AN87" s="45"/>
      <c r="AO87" s="45"/>
      <c r="AP87" s="45"/>
      <c r="AQ87" s="45"/>
      <c r="AR87" s="45"/>
      <c r="AU87" s="59"/>
      <c r="AV87" s="59" t="s">
        <v>41</v>
      </c>
      <c r="AW87" s="59">
        <f>AW86/SQRT(4)</f>
        <v>0.18629121780395508</v>
      </c>
      <c r="AX87" s="59">
        <f t="shared" ref="AX87" si="133">AX86/SQRT(4)</f>
        <v>0.10227727890014648</v>
      </c>
      <c r="AY87" s="60"/>
      <c r="AZ87" s="59" t="s">
        <v>41</v>
      </c>
      <c r="BA87" s="59">
        <f>BA86/SQRT(4)</f>
        <v>0.29297399520874023</v>
      </c>
      <c r="BB87" s="59">
        <f t="shared" ref="BB87" si="134">BB86/SQRT(4)</f>
        <v>0.47168779373168945</v>
      </c>
      <c r="BC87" s="59"/>
      <c r="BD87" s="59" t="s">
        <v>41</v>
      </c>
      <c r="BE87" s="59">
        <f>BE86/SQRT(4)</f>
        <v>1.0357488695170989</v>
      </c>
      <c r="BF87" s="59">
        <f t="shared" ref="BF87" si="135">BF86/SQRT(4)</f>
        <v>5.2024004250709259</v>
      </c>
      <c r="BG87" s="9"/>
      <c r="BH87" s="45"/>
      <c r="BI87" s="45"/>
      <c r="BJ87" s="45"/>
      <c r="BK87" s="45"/>
      <c r="BL87" s="45"/>
      <c r="BM87" s="45"/>
      <c r="BN87" s="45"/>
      <c r="BO87" s="45"/>
      <c r="BR87" s="59"/>
      <c r="BS87" s="59" t="s">
        <v>41</v>
      </c>
      <c r="BT87" s="59">
        <f>BT86/SQRT(4)</f>
        <v>0.27551507949829102</v>
      </c>
      <c r="BU87" s="59">
        <f t="shared" ref="BU87" si="136">BU86/SQRT(4)</f>
        <v>0.50407743453979492</v>
      </c>
      <c r="BV87" s="60"/>
      <c r="BW87" s="59" t="s">
        <v>41</v>
      </c>
      <c r="BX87" s="59">
        <f>BX86/SQRT(4)</f>
        <v>0.29297399520874023</v>
      </c>
      <c r="BY87" s="59">
        <f t="shared" ref="BY87" si="137">BY86/SQRT(4)</f>
        <v>0.47168779373168945</v>
      </c>
      <c r="BZ87" s="59"/>
      <c r="CA87" s="59" t="s">
        <v>41</v>
      </c>
      <c r="CB87" s="59">
        <f>CB86/SQRT(4)</f>
        <v>0.12349252095829</v>
      </c>
      <c r="CC87" s="59">
        <f t="shared" ref="CC87" si="138">CC86/SQRT(4)</f>
        <v>0.13620026766983839</v>
      </c>
      <c r="CD87" s="9"/>
      <c r="CE87" s="45"/>
      <c r="CF87" s="45"/>
      <c r="CG87" s="45"/>
      <c r="CH87" s="45"/>
      <c r="CI87" s="45"/>
      <c r="CJ87" s="45"/>
      <c r="CK87" s="45"/>
      <c r="CL87" s="45"/>
    </row>
    <row r="88" spans="1:90" x14ac:dyDescent="0.4">
      <c r="A88" s="44"/>
      <c r="B88" s="23"/>
      <c r="C88" s="23"/>
      <c r="D88" s="45"/>
      <c r="E88" s="23"/>
      <c r="F88" s="45"/>
      <c r="G88" s="44"/>
      <c r="H88" s="44"/>
      <c r="I88" s="44"/>
      <c r="J88" s="44"/>
      <c r="K88" s="44"/>
      <c r="L88" s="44"/>
      <c r="M88" s="44"/>
      <c r="N88" s="45"/>
      <c r="O88" s="45"/>
      <c r="P88" s="45"/>
      <c r="Q88" s="45"/>
      <c r="R88" s="45"/>
      <c r="S88" s="45"/>
      <c r="T88" s="45"/>
      <c r="U88" s="45"/>
      <c r="X88" s="44"/>
      <c r="Y88" s="44"/>
      <c r="Z88" s="44"/>
      <c r="AA88" s="44"/>
      <c r="AB88" s="45"/>
      <c r="AC88" s="45"/>
      <c r="AD88" s="44"/>
      <c r="AE88" s="44"/>
      <c r="AF88" s="44"/>
      <c r="AG88" s="44"/>
      <c r="AH88" s="44"/>
      <c r="AI88" s="44"/>
      <c r="AJ88" s="44"/>
      <c r="AK88" s="45"/>
      <c r="AL88" s="45"/>
      <c r="AM88" s="45"/>
      <c r="AN88" s="45"/>
      <c r="AO88" s="45"/>
      <c r="AP88" s="45"/>
      <c r="AQ88" s="45"/>
      <c r="AR88" s="45"/>
      <c r="AU88" s="9"/>
      <c r="AV88" s="9"/>
      <c r="AW88" s="61"/>
      <c r="AX88" s="61"/>
      <c r="AY88" s="46"/>
      <c r="AZ88" s="46"/>
      <c r="BA88" s="9"/>
      <c r="BB88" s="9"/>
      <c r="BC88" s="9"/>
      <c r="BD88" s="9"/>
      <c r="BE88" s="9"/>
      <c r="BF88" s="9"/>
      <c r="BG88" s="44"/>
      <c r="BH88" s="45"/>
      <c r="BI88" s="45"/>
      <c r="BJ88" s="45"/>
      <c r="BK88" s="45"/>
      <c r="BL88" s="45"/>
      <c r="BM88" s="45"/>
      <c r="BN88" s="45"/>
      <c r="BO88" s="45"/>
      <c r="BR88" s="44"/>
      <c r="BS88" s="44"/>
      <c r="BT88" s="23"/>
      <c r="BU88" s="23"/>
      <c r="BV88" s="45"/>
      <c r="BW88" s="45"/>
      <c r="BX88" s="44"/>
      <c r="BY88" s="44"/>
      <c r="BZ88" s="44"/>
      <c r="CA88" s="44"/>
      <c r="CB88" s="44"/>
      <c r="CC88" s="44"/>
      <c r="CD88" s="44"/>
      <c r="CE88" s="45"/>
      <c r="CF88" s="45"/>
      <c r="CG88" s="45"/>
      <c r="CH88" s="45"/>
      <c r="CI88" s="45"/>
      <c r="CJ88" s="45"/>
      <c r="CK88" s="45"/>
      <c r="CL88" s="45"/>
    </row>
    <row r="89" spans="1:90" x14ac:dyDescent="0.4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4"/>
      <c r="N89" s="45"/>
      <c r="O89" s="45"/>
      <c r="P89" s="45"/>
      <c r="Q89" s="45"/>
      <c r="R89" s="45"/>
      <c r="S89" s="45"/>
      <c r="T89" s="45"/>
      <c r="U89" s="45"/>
      <c r="X89" s="44"/>
      <c r="Y89" s="44"/>
      <c r="Z89" s="23"/>
      <c r="AA89" s="23"/>
      <c r="AB89" s="45"/>
      <c r="AC89" s="45"/>
      <c r="AD89" s="44"/>
      <c r="AE89" s="44"/>
      <c r="AF89" s="44"/>
      <c r="AG89" s="44"/>
      <c r="AH89" s="44"/>
      <c r="AI89" s="44"/>
      <c r="AJ89" s="44"/>
      <c r="AK89" s="45"/>
      <c r="AL89" s="45"/>
      <c r="AM89" s="45"/>
      <c r="AN89" s="45"/>
      <c r="AO89" s="45"/>
      <c r="AP89" s="45"/>
      <c r="AQ89" s="45"/>
      <c r="AR89" s="45"/>
      <c r="AU89" s="9"/>
      <c r="AV89" s="9"/>
      <c r="AW89" s="61"/>
      <c r="AX89" s="61"/>
      <c r="AY89" s="46"/>
      <c r="AZ89" s="46"/>
      <c r="BA89" s="9"/>
      <c r="BB89" s="9"/>
      <c r="BC89" s="9"/>
      <c r="BD89" s="9"/>
      <c r="BE89" s="9"/>
      <c r="BF89" s="9"/>
      <c r="BG89" s="44"/>
      <c r="BH89" s="45"/>
      <c r="BI89" s="45"/>
      <c r="BJ89" s="45"/>
      <c r="BK89" s="45"/>
      <c r="BL89" s="45"/>
      <c r="BM89" s="45"/>
      <c r="BN89" s="45"/>
      <c r="BO89" s="45"/>
      <c r="BR89" s="9"/>
      <c r="BS89" s="9"/>
      <c r="BT89" s="61"/>
      <c r="BU89" s="61"/>
      <c r="BV89" s="46"/>
      <c r="BW89" s="46"/>
      <c r="BX89" s="9"/>
      <c r="BY89" s="9"/>
      <c r="BZ89" s="9"/>
      <c r="CA89" s="9"/>
      <c r="CB89" s="9"/>
      <c r="CC89" s="9"/>
      <c r="CD89" s="44"/>
      <c r="CE89" s="45"/>
      <c r="CF89" s="45"/>
      <c r="CG89" s="45"/>
      <c r="CH89" s="45"/>
      <c r="CI89" s="45"/>
      <c r="CJ89" s="45"/>
      <c r="CK89" s="45"/>
      <c r="CL89" s="45"/>
    </row>
    <row r="90" spans="1:90" x14ac:dyDescent="0.2">
      <c r="A90" s="11" t="s">
        <v>84</v>
      </c>
      <c r="B90" s="46"/>
      <c r="C90" s="59" t="s">
        <v>257</v>
      </c>
      <c r="D90" s="59" t="s">
        <v>90</v>
      </c>
      <c r="E90" s="59"/>
      <c r="F90" s="60" t="s">
        <v>295</v>
      </c>
      <c r="G90" s="59" t="s">
        <v>257</v>
      </c>
      <c r="H90" s="59" t="s">
        <v>90</v>
      </c>
      <c r="I90" s="59"/>
      <c r="J90" s="59" t="s">
        <v>296</v>
      </c>
      <c r="K90" s="59" t="s">
        <v>257</v>
      </c>
      <c r="L90" s="59" t="s">
        <v>90</v>
      </c>
      <c r="M90" s="44"/>
      <c r="N90" s="45"/>
      <c r="O90" s="45"/>
      <c r="P90" s="45"/>
      <c r="Q90" s="45"/>
      <c r="R90" s="45"/>
      <c r="S90" s="45"/>
      <c r="T90" s="45"/>
      <c r="U90" s="45"/>
      <c r="X90" s="11" t="s">
        <v>84</v>
      </c>
      <c r="Y90" s="46"/>
      <c r="Z90" s="59" t="s">
        <v>257</v>
      </c>
      <c r="AA90" s="59" t="s">
        <v>90</v>
      </c>
      <c r="AB90" s="59"/>
      <c r="AC90" s="60" t="s">
        <v>295</v>
      </c>
      <c r="AD90" s="59" t="s">
        <v>257</v>
      </c>
      <c r="AE90" s="59" t="s">
        <v>90</v>
      </c>
      <c r="AF90" s="59"/>
      <c r="AG90" s="59" t="s">
        <v>296</v>
      </c>
      <c r="AH90" s="59" t="s">
        <v>257</v>
      </c>
      <c r="AI90" s="59" t="s">
        <v>90</v>
      </c>
      <c r="AJ90" s="44"/>
      <c r="AK90" s="45"/>
      <c r="AL90" s="45"/>
      <c r="AM90" s="45"/>
      <c r="AN90" s="45"/>
      <c r="AO90" s="45"/>
      <c r="AP90" s="45"/>
      <c r="AQ90" s="45"/>
      <c r="AR90" s="45"/>
      <c r="AU90" s="11" t="s">
        <v>84</v>
      </c>
      <c r="AV90" s="46"/>
      <c r="AW90" s="59" t="s">
        <v>257</v>
      </c>
      <c r="AX90" s="59" t="s">
        <v>90</v>
      </c>
      <c r="AY90" s="59"/>
      <c r="AZ90" s="60" t="s">
        <v>295</v>
      </c>
      <c r="BA90" s="59" t="s">
        <v>257</v>
      </c>
      <c r="BB90" s="59" t="s">
        <v>90</v>
      </c>
      <c r="BC90" s="59"/>
      <c r="BD90" s="59" t="s">
        <v>296</v>
      </c>
      <c r="BE90" s="59" t="s">
        <v>257</v>
      </c>
      <c r="BF90" s="59" t="s">
        <v>90</v>
      </c>
      <c r="BG90" s="44"/>
      <c r="BH90" s="45"/>
      <c r="BI90" s="45"/>
      <c r="BJ90" s="45"/>
      <c r="BK90" s="45"/>
      <c r="BL90" s="45"/>
      <c r="BM90" s="45"/>
      <c r="BN90" s="45"/>
      <c r="BO90" s="45"/>
      <c r="BR90" s="11" t="s">
        <v>84</v>
      </c>
      <c r="BS90" s="46"/>
      <c r="BT90" s="59" t="s">
        <v>257</v>
      </c>
      <c r="BU90" s="59" t="s">
        <v>90</v>
      </c>
      <c r="BV90" s="59"/>
      <c r="BW90" s="60" t="s">
        <v>295</v>
      </c>
      <c r="BX90" s="59" t="s">
        <v>257</v>
      </c>
      <c r="BY90" s="59" t="s">
        <v>90</v>
      </c>
      <c r="BZ90" s="59"/>
      <c r="CA90" s="59" t="s">
        <v>296</v>
      </c>
      <c r="CB90" s="59" t="s">
        <v>257</v>
      </c>
      <c r="CC90" s="59" t="s">
        <v>90</v>
      </c>
      <c r="CD90" s="44"/>
      <c r="CE90" s="45"/>
      <c r="CF90" s="45"/>
      <c r="CG90" s="45"/>
      <c r="CH90" s="45"/>
      <c r="CI90" s="45"/>
      <c r="CJ90" s="45"/>
      <c r="CK90" s="45"/>
      <c r="CL90" s="45"/>
    </row>
    <row r="91" spans="1:90" x14ac:dyDescent="0.4">
      <c r="A91" s="59"/>
      <c r="B91" s="60" t="s">
        <v>297</v>
      </c>
      <c r="C91" s="61">
        <v>27.373332977294922</v>
      </c>
      <c r="D91" s="61">
        <v>27.706525802612305</v>
      </c>
      <c r="E91" s="60"/>
      <c r="F91" s="60" t="s">
        <v>297</v>
      </c>
      <c r="G91" s="61">
        <v>25.260831832885742</v>
      </c>
      <c r="H91" s="61">
        <v>25.082757949829102</v>
      </c>
      <c r="I91" s="60"/>
      <c r="J91" s="60" t="s">
        <v>297</v>
      </c>
      <c r="K91" s="59">
        <f>POWER(2,(G91-C91))*100</f>
        <v>23.124576594670387</v>
      </c>
      <c r="L91" s="59">
        <f>POWER(2,(H91-D91))*100</f>
        <v>16.224345071582022</v>
      </c>
      <c r="M91" s="44"/>
      <c r="N91" s="45"/>
      <c r="O91" s="45"/>
      <c r="P91" s="45"/>
      <c r="Q91" s="45"/>
      <c r="R91" s="45"/>
      <c r="S91" s="45"/>
      <c r="T91" s="45"/>
      <c r="U91" s="45"/>
      <c r="X91" s="59"/>
      <c r="Y91" s="60" t="s">
        <v>297</v>
      </c>
      <c r="Z91" s="61">
        <v>28.964942932128906</v>
      </c>
      <c r="AA91" s="61">
        <v>29.447917938232422</v>
      </c>
      <c r="AB91" s="60"/>
      <c r="AC91" s="60" t="s">
        <v>297</v>
      </c>
      <c r="AD91" s="61">
        <v>25.260831832885742</v>
      </c>
      <c r="AE91" s="61">
        <v>25.082757949829102</v>
      </c>
      <c r="AF91" s="60"/>
      <c r="AG91" s="60" t="s">
        <v>297</v>
      </c>
      <c r="AH91" s="59">
        <f>POWER(2,(AD91-Z91))*100</f>
        <v>7.6727571370605636</v>
      </c>
      <c r="AI91" s="59">
        <f>POWER(2,(AE91-AA91))*100</f>
        <v>4.8523923303929699</v>
      </c>
      <c r="AJ91" s="44"/>
      <c r="AK91" s="45"/>
      <c r="AL91" s="45"/>
      <c r="AM91" s="45"/>
      <c r="AN91" s="45"/>
      <c r="AO91" s="45"/>
      <c r="AP91" s="45"/>
      <c r="AQ91" s="45"/>
      <c r="AR91" s="45"/>
      <c r="AU91" s="59"/>
      <c r="AV91" s="60" t="s">
        <v>297</v>
      </c>
      <c r="AW91" s="61">
        <v>28.11546516418457</v>
      </c>
      <c r="AX91" s="61">
        <v>28.179256439208984</v>
      </c>
      <c r="AY91" s="60"/>
      <c r="AZ91" s="60" t="s">
        <v>297</v>
      </c>
      <c r="BA91" s="61">
        <v>25.260831832885742</v>
      </c>
      <c r="BB91" s="61">
        <v>25.082757949829102</v>
      </c>
      <c r="BC91" s="60"/>
      <c r="BD91" s="60" t="s">
        <v>297</v>
      </c>
      <c r="BE91" s="59">
        <f>POWER(2,(BA91-AW91))*100</f>
        <v>13.8251464553252</v>
      </c>
      <c r="BF91" s="59">
        <f>POWER(2,(BB91-AX91))*100</f>
        <v>11.691253386951782</v>
      </c>
      <c r="BG91" s="44"/>
      <c r="BH91" s="45"/>
      <c r="BI91" s="45"/>
      <c r="BJ91" s="45"/>
      <c r="BK91" s="45"/>
      <c r="BL91" s="45"/>
      <c r="BM91" s="45"/>
      <c r="BN91" s="45"/>
      <c r="BO91" s="45"/>
      <c r="BR91" s="59"/>
      <c r="BS91" s="60" t="s">
        <v>297</v>
      </c>
      <c r="BT91" s="61">
        <v>28.737443923950195</v>
      </c>
      <c r="BU91" s="61">
        <v>29.332448959350586</v>
      </c>
      <c r="BV91" s="60"/>
      <c r="BW91" s="60" t="s">
        <v>297</v>
      </c>
      <c r="BX91" s="61">
        <v>25.260831832885742</v>
      </c>
      <c r="BY91" s="61">
        <v>25.082757949829102</v>
      </c>
      <c r="BZ91" s="60"/>
      <c r="CA91" s="60" t="s">
        <v>297</v>
      </c>
      <c r="CB91" s="59">
        <f>POWER(2,(BX91-BT91))*100</f>
        <v>8.9832911879374873</v>
      </c>
      <c r="CC91" s="59">
        <f>POWER(2,(BY91-BU91))*100</f>
        <v>5.2567283391905493</v>
      </c>
      <c r="CD91" s="44"/>
      <c r="CE91" s="45"/>
      <c r="CF91" s="45"/>
      <c r="CG91" s="45"/>
      <c r="CH91" s="45"/>
      <c r="CI91" s="45"/>
      <c r="CJ91" s="45"/>
      <c r="CK91" s="45"/>
      <c r="CL91" s="45"/>
    </row>
    <row r="92" spans="1:90" x14ac:dyDescent="0.4">
      <c r="A92" s="59"/>
      <c r="B92" s="60" t="s">
        <v>298</v>
      </c>
      <c r="C92" s="61">
        <v>44.938953399658203</v>
      </c>
      <c r="D92" s="61">
        <v>35.492111206054688</v>
      </c>
      <c r="E92" s="60"/>
      <c r="F92" s="60" t="s">
        <v>298</v>
      </c>
      <c r="G92" s="61">
        <v>38.963020324707031</v>
      </c>
      <c r="H92" s="61">
        <v>34.719470977783203</v>
      </c>
      <c r="I92" s="60"/>
      <c r="J92" s="60" t="s">
        <v>298</v>
      </c>
      <c r="K92" s="59">
        <f>POWER(2,(G92-C92))*100</f>
        <v>1.588784127271379</v>
      </c>
      <c r="L92" s="59">
        <f>POWER(2,(H92-D92))*100</f>
        <v>58.534527287465956</v>
      </c>
      <c r="M92" s="44"/>
      <c r="N92" s="45"/>
      <c r="O92" s="45"/>
      <c r="P92" s="45"/>
      <c r="Q92" s="45"/>
      <c r="R92" s="45"/>
      <c r="S92" s="45"/>
      <c r="T92" s="45"/>
      <c r="U92" s="45"/>
      <c r="X92" s="59"/>
      <c r="Y92" s="60" t="s">
        <v>298</v>
      </c>
      <c r="Z92" s="61">
        <v>42.362045288085938</v>
      </c>
      <c r="AA92" s="61">
        <v>36.075130462646484</v>
      </c>
      <c r="AB92" s="60"/>
      <c r="AC92" s="60" t="s">
        <v>298</v>
      </c>
      <c r="AD92" s="61">
        <v>38.963020324707031</v>
      </c>
      <c r="AE92" s="61">
        <v>34.719470977783203</v>
      </c>
      <c r="AF92" s="60"/>
      <c r="AG92" s="60" t="s">
        <v>298</v>
      </c>
      <c r="AH92" s="59">
        <f>POWER(2,(AD92-Z92))*100</f>
        <v>9.4796331282759319</v>
      </c>
      <c r="AI92" s="59">
        <f>POWER(2,(AE92-AA92))*100</f>
        <v>39.075615824829356</v>
      </c>
      <c r="AJ92" s="44"/>
      <c r="AK92" s="45"/>
      <c r="AL92" s="45"/>
      <c r="AM92" s="45"/>
      <c r="AN92" s="45"/>
      <c r="AO92" s="45"/>
      <c r="AP92" s="45"/>
      <c r="AQ92" s="45"/>
      <c r="AR92" s="45"/>
      <c r="AU92" s="59"/>
      <c r="AV92" s="60" t="s">
        <v>298</v>
      </c>
      <c r="AW92" s="61">
        <v>40.074676513671875</v>
      </c>
      <c r="AX92" s="61">
        <v>34.642982482910156</v>
      </c>
      <c r="AY92" s="60"/>
      <c r="AZ92" s="60" t="s">
        <v>298</v>
      </c>
      <c r="BA92" s="61">
        <v>38.963020324707031</v>
      </c>
      <c r="BB92" s="61">
        <v>34.719470977783203</v>
      </c>
      <c r="BC92" s="60"/>
      <c r="BD92" s="60" t="s">
        <v>298</v>
      </c>
      <c r="BE92" s="59">
        <f>POWER(2,(BA92-AW92))*100</f>
        <v>46.276248256988794</v>
      </c>
      <c r="BF92" s="59">
        <f>POWER(2,(BB92-AX92))*100</f>
        <v>105.4448397860281</v>
      </c>
      <c r="BG92" s="44"/>
      <c r="BH92" s="45"/>
      <c r="BI92" s="45"/>
      <c r="BJ92" s="45"/>
      <c r="BK92" s="45"/>
      <c r="BL92" s="45"/>
      <c r="BM92" s="45"/>
      <c r="BN92" s="45"/>
      <c r="BO92" s="45"/>
      <c r="BR92" s="59"/>
      <c r="BS92" s="60" t="s">
        <v>298</v>
      </c>
      <c r="BT92" s="61">
        <v>46.595024108886719</v>
      </c>
      <c r="BU92" s="61"/>
      <c r="BV92" s="60"/>
      <c r="BW92" s="60" t="s">
        <v>298</v>
      </c>
      <c r="BX92" s="61">
        <v>38.963020324707031</v>
      </c>
      <c r="BY92" s="61">
        <v>34.719470977783203</v>
      </c>
      <c r="BZ92" s="60"/>
      <c r="CA92" s="60" t="s">
        <v>298</v>
      </c>
      <c r="CB92" s="59">
        <f>POWER(2,(BX92-BT92))*100</f>
        <v>0.50412465051531985</v>
      </c>
      <c r="CC92" s="59"/>
      <c r="CD92" s="44"/>
      <c r="CE92" s="45"/>
      <c r="CF92" s="45"/>
      <c r="CG92" s="45"/>
      <c r="CH92" s="45"/>
      <c r="CI92" s="45"/>
      <c r="CJ92" s="45"/>
      <c r="CK92" s="45"/>
      <c r="CL92" s="45"/>
    </row>
    <row r="93" spans="1:90" x14ac:dyDescent="0.2">
      <c r="A93" s="59"/>
      <c r="B93" s="59" t="s">
        <v>230</v>
      </c>
      <c r="C93" s="59">
        <f>AVERAGE(C91:C92)</f>
        <v>36.156143188476563</v>
      </c>
      <c r="D93" s="59">
        <f>AVERAGE(D91:D92)</f>
        <v>31.599318504333496</v>
      </c>
      <c r="E93" s="60"/>
      <c r="F93" s="59" t="s">
        <v>230</v>
      </c>
      <c r="G93" s="59">
        <f>AVERAGE(G91:G92)</f>
        <v>32.111926078796387</v>
      </c>
      <c r="H93" s="59">
        <f>AVERAGE(H91:H92)</f>
        <v>29.901114463806152</v>
      </c>
      <c r="I93" s="59"/>
      <c r="J93" s="59" t="s">
        <v>230</v>
      </c>
      <c r="K93" s="59">
        <f>AVERAGE(K91:K92)</f>
        <v>12.356680360970882</v>
      </c>
      <c r="L93" s="59">
        <f>AVERAGE(L91:L92)</f>
        <v>37.379436179523992</v>
      </c>
      <c r="M93" s="44"/>
      <c r="N93" s="45"/>
      <c r="O93" s="45"/>
      <c r="P93" s="45"/>
      <c r="Q93" s="45"/>
      <c r="R93" s="45"/>
      <c r="S93" s="45"/>
      <c r="T93" s="45"/>
      <c r="U93" s="45"/>
      <c r="X93" s="59"/>
      <c r="Y93" s="59" t="s">
        <v>230</v>
      </c>
      <c r="Z93" s="59">
        <f>AVERAGE(Z91:Z92)</f>
        <v>35.663494110107422</v>
      </c>
      <c r="AA93" s="59">
        <f>AVERAGE(AA91:AA92)</f>
        <v>32.761524200439453</v>
      </c>
      <c r="AB93" s="60"/>
      <c r="AC93" s="59" t="s">
        <v>230</v>
      </c>
      <c r="AD93" s="59">
        <f>AVERAGE(AD91:AD92)</f>
        <v>32.111926078796387</v>
      </c>
      <c r="AE93" s="59">
        <f>AVERAGE(AE91:AE92)</f>
        <v>29.901114463806152</v>
      </c>
      <c r="AF93" s="59"/>
      <c r="AG93" s="59" t="s">
        <v>230</v>
      </c>
      <c r="AH93" s="59">
        <f>AVERAGE(AH91:AH92)</f>
        <v>8.5761951326682482</v>
      </c>
      <c r="AI93" s="59">
        <f>AVERAGE(AI91:AI92)</f>
        <v>21.964004077611165</v>
      </c>
      <c r="AJ93" s="44"/>
      <c r="AK93" s="45"/>
      <c r="AL93" s="45"/>
      <c r="AM93" s="45"/>
      <c r="AN93" s="45"/>
      <c r="AO93" s="45"/>
      <c r="AP93" s="45"/>
      <c r="AQ93" s="45"/>
      <c r="AR93" s="45"/>
      <c r="AU93" s="59"/>
      <c r="AV93" s="59" t="s">
        <v>230</v>
      </c>
      <c r="AW93" s="59">
        <f>AVERAGE(AW91:AW92)</f>
        <v>34.095070838928223</v>
      </c>
      <c r="AX93" s="59">
        <f>AVERAGE(AX91:AX92)</f>
        <v>31.41111946105957</v>
      </c>
      <c r="AY93" s="60"/>
      <c r="AZ93" s="59" t="s">
        <v>230</v>
      </c>
      <c r="BA93" s="59">
        <f>AVERAGE(BA91:BA92)</f>
        <v>32.111926078796387</v>
      </c>
      <c r="BB93" s="59">
        <f>AVERAGE(BB91:BB92)</f>
        <v>29.901114463806152</v>
      </c>
      <c r="BC93" s="59"/>
      <c r="BD93" s="59" t="s">
        <v>230</v>
      </c>
      <c r="BE93" s="59">
        <f>AVERAGE(BE91:BE92)</f>
        <v>30.050697356156995</v>
      </c>
      <c r="BF93" s="59">
        <f>AVERAGE(BF91:BF92)</f>
        <v>58.568046586489942</v>
      </c>
      <c r="BG93" s="44"/>
      <c r="BH93" s="45"/>
      <c r="BI93" s="45"/>
      <c r="BJ93" s="45"/>
      <c r="BK93" s="45"/>
      <c r="BL93" s="45"/>
      <c r="BM93" s="45"/>
      <c r="BN93" s="45"/>
      <c r="BO93" s="45"/>
      <c r="BR93" s="59"/>
      <c r="BS93" s="59" t="s">
        <v>230</v>
      </c>
      <c r="BT93" s="59">
        <f>AVERAGE(BT91:BT92)</f>
        <v>37.666234016418457</v>
      </c>
      <c r="BU93" s="59">
        <f>AVERAGE(BU91:BU92)</f>
        <v>29.332448959350586</v>
      </c>
      <c r="BV93" s="60"/>
      <c r="BW93" s="59" t="s">
        <v>230</v>
      </c>
      <c r="BX93" s="59">
        <f>AVERAGE(BX91:BX92)</f>
        <v>32.111926078796387</v>
      </c>
      <c r="BY93" s="59">
        <f>AVERAGE(BY91:BY92)</f>
        <v>29.901114463806152</v>
      </c>
      <c r="BZ93" s="59"/>
      <c r="CA93" s="59" t="s">
        <v>230</v>
      </c>
      <c r="CB93" s="59">
        <f>AVERAGE(CB91:CB92)</f>
        <v>4.743707919226404</v>
      </c>
      <c r="CC93" s="59">
        <f>AVERAGE(CC91:CC92)</f>
        <v>5.2567283391905493</v>
      </c>
      <c r="CD93" s="44"/>
      <c r="CE93" s="45"/>
      <c r="CF93" s="45"/>
      <c r="CG93" s="45"/>
      <c r="CH93" s="45"/>
      <c r="CI93" s="45"/>
      <c r="CJ93" s="45"/>
      <c r="CK93" s="45"/>
      <c r="CL93" s="45"/>
    </row>
    <row r="94" spans="1:90" x14ac:dyDescent="0.2">
      <c r="A94" s="59"/>
      <c r="B94" s="59" t="s">
        <v>40</v>
      </c>
      <c r="C94" s="59">
        <f>STDEVP(C91:C92)</f>
        <v>8.7828102111816406</v>
      </c>
      <c r="D94" s="59">
        <f>STDEVP(D91:D92)</f>
        <v>3.8927927017211914</v>
      </c>
      <c r="E94" s="60"/>
      <c r="F94" s="59" t="s">
        <v>40</v>
      </c>
      <c r="G94" s="59">
        <f>STDEVP(G91:G92)</f>
        <v>6.8510942459106445</v>
      </c>
      <c r="H94" s="59">
        <f>STDEVP(H91:H92)</f>
        <v>4.8183565139770508</v>
      </c>
      <c r="I94" s="59"/>
      <c r="J94" s="59" t="s">
        <v>40</v>
      </c>
      <c r="K94" s="59">
        <f>STDEVP(K91:K92)</f>
        <v>10.767896233699505</v>
      </c>
      <c r="L94" s="59">
        <f>STDEVP(L91:L92)</f>
        <v>21.15509110794196</v>
      </c>
      <c r="M94" s="44"/>
      <c r="N94" s="45"/>
      <c r="O94" s="45"/>
      <c r="P94" s="45"/>
      <c r="Q94" s="45"/>
      <c r="R94" s="45"/>
      <c r="S94" s="45"/>
      <c r="T94" s="45"/>
      <c r="U94" s="45"/>
      <c r="X94" s="59"/>
      <c r="Y94" s="59" t="s">
        <v>40</v>
      </c>
      <c r="Z94" s="59">
        <f>STDEVP(Z91:Z92)</f>
        <v>6.6985511779785156</v>
      </c>
      <c r="AA94" s="59">
        <f>STDEVP(AA91:AA92)</f>
        <v>3.3136062622070313</v>
      </c>
      <c r="AB94" s="60"/>
      <c r="AC94" s="59" t="s">
        <v>40</v>
      </c>
      <c r="AD94" s="59">
        <f>STDEVP(AD91:AD92)</f>
        <v>6.8510942459106445</v>
      </c>
      <c r="AE94" s="59">
        <f>STDEVP(AE91:AE92)</f>
        <v>4.8183565139770508</v>
      </c>
      <c r="AF94" s="59"/>
      <c r="AG94" s="59" t="s">
        <v>40</v>
      </c>
      <c r="AH94" s="59">
        <f>STDEVP(AH91:AH92)</f>
        <v>0.9034379956076829</v>
      </c>
      <c r="AI94" s="59">
        <f>STDEVP(AI91:AI92)</f>
        <v>17.111611747218191</v>
      </c>
      <c r="AJ94" s="44"/>
      <c r="AK94" s="45"/>
      <c r="AL94" s="45"/>
      <c r="AM94" s="45"/>
      <c r="AN94" s="45"/>
      <c r="AO94" s="45"/>
      <c r="AP94" s="45"/>
      <c r="AQ94" s="45"/>
      <c r="AR94" s="45"/>
      <c r="AU94" s="59"/>
      <c r="AV94" s="59" t="s">
        <v>40</v>
      </c>
      <c r="AW94" s="59">
        <f>STDEVP(AW91:AW92)</f>
        <v>5.9796056747436523</v>
      </c>
      <c r="AX94" s="59">
        <f>STDEVP(AX91:AX92)</f>
        <v>3.2318630218505859</v>
      </c>
      <c r="AY94" s="60"/>
      <c r="AZ94" s="59" t="s">
        <v>40</v>
      </c>
      <c r="BA94" s="59">
        <f>STDEVP(BA91:BA92)</f>
        <v>6.8510942459106445</v>
      </c>
      <c r="BB94" s="59">
        <f>STDEVP(BB91:BB92)</f>
        <v>4.8183565139770508</v>
      </c>
      <c r="BC94" s="59"/>
      <c r="BD94" s="59" t="s">
        <v>40</v>
      </c>
      <c r="BE94" s="59">
        <f>STDEVP(BE91:BE92)</f>
        <v>16.225550900831799</v>
      </c>
      <c r="BF94" s="59">
        <f>STDEVP(BF91:BF92)</f>
        <v>46.876793199538149</v>
      </c>
      <c r="BG94" s="9"/>
      <c r="BH94" s="45"/>
      <c r="BI94" s="45"/>
      <c r="BJ94" s="45"/>
      <c r="BK94" s="45"/>
      <c r="BL94" s="45"/>
      <c r="BM94" s="45"/>
      <c r="BN94" s="45"/>
      <c r="BO94" s="45"/>
      <c r="BR94" s="59"/>
      <c r="BS94" s="59" t="s">
        <v>40</v>
      </c>
      <c r="BT94" s="59">
        <f>STDEVP(BT91:BT92)</f>
        <v>8.9287900924682617</v>
      </c>
      <c r="BU94" s="59">
        <f>STDEVP(BU91:BU92)</f>
        <v>0</v>
      </c>
      <c r="BV94" s="60"/>
      <c r="BW94" s="59" t="s">
        <v>40</v>
      </c>
      <c r="BX94" s="59">
        <f>STDEVP(BX91:BX92)</f>
        <v>6.8510942459106445</v>
      </c>
      <c r="BY94" s="59">
        <f>STDEVP(BY91:BY92)</f>
        <v>4.8183565139770508</v>
      </c>
      <c r="BZ94" s="59"/>
      <c r="CA94" s="59" t="s">
        <v>40</v>
      </c>
      <c r="CB94" s="59">
        <f>STDEVP(CB91:CB92)</f>
        <v>4.2395832687110833</v>
      </c>
      <c r="CC94" s="59">
        <f>STDEVP(CC91:CC92)</f>
        <v>0</v>
      </c>
      <c r="CD94" s="44"/>
      <c r="CE94" s="45"/>
      <c r="CF94" s="45"/>
      <c r="CG94" s="45"/>
      <c r="CH94" s="45"/>
      <c r="CI94" s="45"/>
      <c r="CJ94" s="45"/>
      <c r="CK94" s="45"/>
      <c r="CL94" s="45"/>
    </row>
    <row r="95" spans="1:90" x14ac:dyDescent="0.2">
      <c r="A95" s="59"/>
      <c r="B95" s="59" t="s">
        <v>41</v>
      </c>
      <c r="C95" s="59">
        <f>C94/SQRT(4)</f>
        <v>4.3914051055908203</v>
      </c>
      <c r="D95" s="59">
        <f t="shared" ref="D95" si="139">D94/SQRT(4)</f>
        <v>1.9463963508605957</v>
      </c>
      <c r="E95" s="60"/>
      <c r="F95" s="59" t="s">
        <v>41</v>
      </c>
      <c r="G95" s="59">
        <f>G94/SQRT(4)</f>
        <v>3.4255471229553223</v>
      </c>
      <c r="H95" s="59">
        <f t="shared" ref="H95" si="140">H94/SQRT(4)</f>
        <v>2.4091782569885254</v>
      </c>
      <c r="I95" s="59"/>
      <c r="J95" s="59" t="s">
        <v>41</v>
      </c>
      <c r="K95" s="59">
        <f>K94/SQRT(4)</f>
        <v>5.3839481168497523</v>
      </c>
      <c r="L95" s="59">
        <f t="shared" ref="L95" si="141">L94/SQRT(4)</f>
        <v>10.57754555397098</v>
      </c>
      <c r="M95" s="44"/>
      <c r="N95" s="45"/>
      <c r="O95" s="45"/>
      <c r="P95" s="45"/>
      <c r="Q95" s="45"/>
      <c r="R95" s="45"/>
      <c r="S95" s="45"/>
      <c r="T95" s="45"/>
      <c r="U95" s="45"/>
      <c r="X95" s="59"/>
      <c r="Y95" s="59" t="s">
        <v>41</v>
      </c>
      <c r="Z95" s="59">
        <f>Z94/SQRT(4)</f>
        <v>3.3492755889892578</v>
      </c>
      <c r="AA95" s="59">
        <f t="shared" ref="AA95" si="142">AA94/SQRT(4)</f>
        <v>1.6568031311035156</v>
      </c>
      <c r="AB95" s="60"/>
      <c r="AC95" s="59" t="s">
        <v>41</v>
      </c>
      <c r="AD95" s="59">
        <f>AD94/SQRT(4)</f>
        <v>3.4255471229553223</v>
      </c>
      <c r="AE95" s="59">
        <f t="shared" ref="AE95" si="143">AE94/SQRT(4)</f>
        <v>2.4091782569885254</v>
      </c>
      <c r="AF95" s="59"/>
      <c r="AG95" s="59" t="s">
        <v>41</v>
      </c>
      <c r="AH95" s="59">
        <f>AH94/SQRT(4)</f>
        <v>0.45171899780384145</v>
      </c>
      <c r="AI95" s="59">
        <f t="shared" ref="AI95" si="144">AI94/SQRT(4)</f>
        <v>8.5558058736090956</v>
      </c>
      <c r="AJ95" s="44"/>
      <c r="AK95" s="45"/>
      <c r="AL95" s="45"/>
      <c r="AM95" s="45"/>
      <c r="AN95" s="45"/>
      <c r="AO95" s="45"/>
      <c r="AP95" s="45"/>
      <c r="AQ95" s="45"/>
      <c r="AR95" s="45"/>
      <c r="AU95" s="59"/>
      <c r="AV95" s="59" t="s">
        <v>41</v>
      </c>
      <c r="AW95" s="59">
        <f>AW94/SQRT(4)</f>
        <v>2.9898028373718262</v>
      </c>
      <c r="AX95" s="59">
        <f t="shared" ref="AX95" si="145">AX94/SQRT(4)</f>
        <v>1.615931510925293</v>
      </c>
      <c r="AY95" s="60"/>
      <c r="AZ95" s="59" t="s">
        <v>41</v>
      </c>
      <c r="BA95" s="59">
        <f>BA94/SQRT(4)</f>
        <v>3.4255471229553223</v>
      </c>
      <c r="BB95" s="59">
        <f t="shared" ref="BB95" si="146">BB94/SQRT(4)</f>
        <v>2.4091782569885254</v>
      </c>
      <c r="BC95" s="59"/>
      <c r="BD95" s="59" t="s">
        <v>41</v>
      </c>
      <c r="BE95" s="59">
        <f>BE94/SQRT(4)</f>
        <v>8.1127754504158993</v>
      </c>
      <c r="BF95" s="59">
        <f t="shared" ref="BF95" si="147">BF94/SQRT(4)</f>
        <v>23.438396599769074</v>
      </c>
      <c r="BG95" s="9"/>
      <c r="BH95" s="45"/>
      <c r="BI95" s="45"/>
      <c r="BJ95" s="45"/>
      <c r="BK95" s="45"/>
      <c r="BL95" s="45"/>
      <c r="BM95" s="45"/>
      <c r="BN95" s="45"/>
      <c r="BO95" s="45"/>
      <c r="BR95" s="59"/>
      <c r="BS95" s="59" t="s">
        <v>41</v>
      </c>
      <c r="BT95" s="59">
        <f>BT94/SQRT(4)</f>
        <v>4.4643950462341309</v>
      </c>
      <c r="BU95" s="59">
        <f t="shared" ref="BU95" si="148">BU94/SQRT(4)</f>
        <v>0</v>
      </c>
      <c r="BV95" s="60"/>
      <c r="BW95" s="59" t="s">
        <v>41</v>
      </c>
      <c r="BX95" s="59">
        <f>BX94/SQRT(4)</f>
        <v>3.4255471229553223</v>
      </c>
      <c r="BY95" s="59">
        <f t="shared" ref="BY95" si="149">BY94/SQRT(4)</f>
        <v>2.4091782569885254</v>
      </c>
      <c r="BZ95" s="59"/>
      <c r="CA95" s="59" t="s">
        <v>41</v>
      </c>
      <c r="CB95" s="59">
        <f>CB94/SQRT(4)</f>
        <v>2.1197916343555416</v>
      </c>
      <c r="CC95" s="59">
        <f t="shared" ref="CC95" si="150">CC94/SQRT(4)</f>
        <v>0</v>
      </c>
      <c r="CD95" s="44"/>
      <c r="CE95" s="45"/>
      <c r="CF95" s="45"/>
      <c r="CG95" s="45"/>
      <c r="CH95" s="45"/>
      <c r="CI95" s="45"/>
      <c r="CJ95" s="45"/>
      <c r="CK95" s="45"/>
      <c r="CL95" s="45"/>
    </row>
    <row r="96" spans="1:90" x14ac:dyDescent="0.4">
      <c r="A96" s="9"/>
      <c r="B96" s="61"/>
      <c r="C96" s="61"/>
      <c r="D96" s="46"/>
      <c r="E96" s="61"/>
      <c r="F96" s="46"/>
      <c r="G96" s="9"/>
      <c r="H96" s="9"/>
      <c r="I96" s="9"/>
      <c r="J96" s="9"/>
      <c r="K96" s="9"/>
      <c r="L96" s="9"/>
      <c r="M96" s="9"/>
      <c r="N96" s="45"/>
      <c r="O96" s="45"/>
      <c r="P96" s="45"/>
      <c r="Q96" s="45"/>
      <c r="R96" s="45"/>
      <c r="S96" s="45"/>
      <c r="T96" s="45"/>
      <c r="U96" s="45"/>
      <c r="X96" s="9"/>
      <c r="Y96" s="9"/>
      <c r="Z96" s="9"/>
      <c r="AA96" s="9"/>
      <c r="AB96" s="46"/>
      <c r="AC96" s="46"/>
      <c r="AD96" s="9"/>
      <c r="AE96" s="9"/>
      <c r="AF96" s="9"/>
      <c r="AG96" s="9"/>
      <c r="AH96" s="9"/>
      <c r="AI96" s="9"/>
      <c r="AJ96" s="9"/>
      <c r="AK96" s="45"/>
      <c r="AL96" s="45"/>
      <c r="AM96" s="45"/>
      <c r="AN96" s="45"/>
      <c r="AO96" s="45"/>
      <c r="AP96" s="45"/>
      <c r="AQ96" s="45"/>
      <c r="AR96" s="45"/>
      <c r="AU96" s="9"/>
      <c r="AV96" s="9"/>
      <c r="AW96" s="61"/>
      <c r="AX96" s="61"/>
      <c r="AY96" s="46"/>
      <c r="AZ96" s="46"/>
      <c r="BA96" s="9"/>
      <c r="BB96" s="9"/>
      <c r="BC96" s="9"/>
      <c r="BD96" s="9"/>
      <c r="BE96" s="9"/>
      <c r="BF96" s="9"/>
      <c r="BG96" s="9"/>
      <c r="BH96" s="45"/>
      <c r="BI96" s="45"/>
      <c r="BJ96" s="45"/>
      <c r="BK96" s="45"/>
      <c r="BL96" s="45"/>
      <c r="BM96" s="45"/>
      <c r="BN96" s="45"/>
      <c r="BO96" s="45"/>
      <c r="BR96" s="9"/>
      <c r="BS96" s="9"/>
      <c r="BT96" s="61"/>
      <c r="BU96" s="61"/>
      <c r="BV96" s="46"/>
      <c r="BW96" s="46"/>
      <c r="BX96" s="9"/>
      <c r="BY96" s="9"/>
      <c r="BZ96" s="9"/>
      <c r="CA96" s="9"/>
      <c r="CB96" s="9"/>
      <c r="CC96" s="9"/>
      <c r="CD96" s="9"/>
      <c r="CE96" s="45"/>
      <c r="CF96" s="45"/>
      <c r="CG96" s="45"/>
      <c r="CH96" s="45"/>
      <c r="CI96" s="45"/>
      <c r="CJ96" s="45"/>
      <c r="CK96" s="45"/>
      <c r="CL96" s="45"/>
    </row>
    <row r="97" spans="1:90" x14ac:dyDescent="0.4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9"/>
      <c r="N97" s="45"/>
      <c r="O97" s="45"/>
      <c r="P97" s="45"/>
      <c r="Q97" s="45"/>
      <c r="R97" s="45"/>
      <c r="S97" s="45"/>
      <c r="T97" s="45"/>
      <c r="U97" s="45"/>
      <c r="X97" s="9"/>
      <c r="Y97" s="9"/>
      <c r="Z97" s="61"/>
      <c r="AA97" s="61"/>
      <c r="AB97" s="46"/>
      <c r="AC97" s="46"/>
      <c r="AD97" s="46"/>
      <c r="AE97" s="46"/>
      <c r="AF97" s="9"/>
      <c r="AG97" s="9"/>
      <c r="AH97" s="9"/>
      <c r="AI97" s="9"/>
      <c r="AJ97" s="9"/>
      <c r="AK97" s="45"/>
      <c r="AL97" s="45"/>
      <c r="AM97" s="45"/>
      <c r="AN97" s="45"/>
      <c r="AO97" s="45"/>
      <c r="AP97" s="45"/>
      <c r="AQ97" s="45"/>
      <c r="AR97" s="45"/>
      <c r="AU97" s="9"/>
      <c r="AV97" s="9"/>
      <c r="AW97" s="61"/>
      <c r="AX97" s="61"/>
      <c r="AY97" s="46"/>
      <c r="AZ97" s="46"/>
      <c r="BA97" s="46"/>
      <c r="BB97" s="46"/>
      <c r="BC97" s="9"/>
      <c r="BD97" s="9"/>
      <c r="BE97" s="9"/>
      <c r="BF97" s="9"/>
      <c r="BG97" s="9"/>
      <c r="BH97" s="45"/>
      <c r="BI97" s="45"/>
      <c r="BJ97" s="45"/>
      <c r="BK97" s="45"/>
      <c r="BL97" s="45"/>
      <c r="BM97" s="45"/>
      <c r="BN97" s="45"/>
      <c r="BO97" s="45"/>
      <c r="BR97" s="9"/>
      <c r="BS97" s="9"/>
      <c r="BT97" s="61"/>
      <c r="BU97" s="61"/>
      <c r="BV97" s="46"/>
      <c r="BW97" s="46"/>
      <c r="BX97" s="46"/>
      <c r="BY97" s="46"/>
      <c r="BZ97" s="9"/>
      <c r="CA97" s="9"/>
      <c r="CB97" s="9"/>
      <c r="CC97" s="9"/>
      <c r="CD97" s="9"/>
      <c r="CE97" s="45"/>
      <c r="CF97" s="45"/>
      <c r="CG97" s="45"/>
      <c r="CH97" s="45"/>
      <c r="CI97" s="45"/>
      <c r="CJ97" s="45"/>
      <c r="CK97" s="45"/>
      <c r="CL97" s="45"/>
    </row>
    <row r="98" spans="1:90" x14ac:dyDescent="0.2">
      <c r="A98" s="11" t="s">
        <v>85</v>
      </c>
      <c r="B98" s="46"/>
      <c r="C98" s="59" t="s">
        <v>257</v>
      </c>
      <c r="D98" s="59" t="s">
        <v>90</v>
      </c>
      <c r="E98" s="59"/>
      <c r="F98" s="60" t="s">
        <v>295</v>
      </c>
      <c r="G98" s="59" t="s">
        <v>257</v>
      </c>
      <c r="H98" s="59" t="s">
        <v>90</v>
      </c>
      <c r="I98" s="59"/>
      <c r="J98" s="59" t="s">
        <v>296</v>
      </c>
      <c r="K98" s="59" t="s">
        <v>257</v>
      </c>
      <c r="L98" s="59" t="s">
        <v>90</v>
      </c>
      <c r="M98" s="9"/>
      <c r="N98" s="45"/>
      <c r="O98" s="45"/>
      <c r="P98" s="45"/>
      <c r="Q98" s="45"/>
      <c r="R98" s="45"/>
      <c r="S98" s="45"/>
      <c r="T98" s="45"/>
      <c r="U98" s="45"/>
      <c r="X98" s="11" t="s">
        <v>85</v>
      </c>
      <c r="Y98" s="46"/>
      <c r="Z98" s="59" t="s">
        <v>257</v>
      </c>
      <c r="AA98" s="59" t="s">
        <v>90</v>
      </c>
      <c r="AB98" s="59"/>
      <c r="AC98" s="60" t="s">
        <v>295</v>
      </c>
      <c r="AD98" s="59" t="s">
        <v>257</v>
      </c>
      <c r="AE98" s="59" t="s">
        <v>90</v>
      </c>
      <c r="AF98" s="59"/>
      <c r="AG98" s="59" t="s">
        <v>296</v>
      </c>
      <c r="AH98" s="59" t="s">
        <v>257</v>
      </c>
      <c r="AI98" s="59" t="s">
        <v>90</v>
      </c>
      <c r="AJ98" s="9"/>
      <c r="AK98" s="45"/>
      <c r="AL98" s="45"/>
      <c r="AM98" s="45"/>
      <c r="AN98" s="45"/>
      <c r="AO98" s="45"/>
      <c r="AP98" s="45"/>
      <c r="AQ98" s="45"/>
      <c r="AR98" s="45"/>
      <c r="AU98" s="11" t="s">
        <v>85</v>
      </c>
      <c r="AV98" s="46"/>
      <c r="AW98" s="59" t="s">
        <v>257</v>
      </c>
      <c r="AX98" s="59" t="s">
        <v>90</v>
      </c>
      <c r="AY98" s="59"/>
      <c r="AZ98" s="60" t="s">
        <v>295</v>
      </c>
      <c r="BA98" s="59" t="s">
        <v>257</v>
      </c>
      <c r="BB98" s="59" t="s">
        <v>90</v>
      </c>
      <c r="BC98" s="59"/>
      <c r="BD98" s="59" t="s">
        <v>296</v>
      </c>
      <c r="BE98" s="59" t="s">
        <v>257</v>
      </c>
      <c r="BF98" s="59" t="s">
        <v>90</v>
      </c>
      <c r="BG98" s="9"/>
      <c r="BH98" s="45"/>
      <c r="BI98" s="45"/>
      <c r="BJ98" s="45"/>
      <c r="BK98" s="45"/>
      <c r="BL98" s="45"/>
      <c r="BM98" s="45"/>
      <c r="BN98" s="45"/>
      <c r="BO98" s="45"/>
      <c r="BR98" s="11" t="s">
        <v>85</v>
      </c>
      <c r="BS98" s="46"/>
      <c r="BT98" s="59" t="s">
        <v>257</v>
      </c>
      <c r="BU98" s="59" t="s">
        <v>90</v>
      </c>
      <c r="BV98" s="59"/>
      <c r="BW98" s="60" t="s">
        <v>295</v>
      </c>
      <c r="BX98" s="59" t="s">
        <v>257</v>
      </c>
      <c r="BY98" s="59" t="s">
        <v>90</v>
      </c>
      <c r="BZ98" s="59"/>
      <c r="CA98" s="59" t="s">
        <v>296</v>
      </c>
      <c r="CB98" s="59" t="s">
        <v>257</v>
      </c>
      <c r="CC98" s="59" t="s">
        <v>90</v>
      </c>
      <c r="CD98" s="9"/>
      <c r="CE98" s="45"/>
      <c r="CF98" s="45"/>
      <c r="CG98" s="45"/>
      <c r="CH98" s="45"/>
      <c r="CI98" s="45"/>
      <c r="CJ98" s="45"/>
      <c r="CK98" s="45"/>
      <c r="CL98" s="45"/>
    </row>
    <row r="99" spans="1:90" x14ac:dyDescent="0.4">
      <c r="A99" s="59"/>
      <c r="B99" s="60" t="s">
        <v>297</v>
      </c>
      <c r="C99" s="61">
        <v>28.257492065429688</v>
      </c>
      <c r="D99" s="61">
        <v>27.771156311035156</v>
      </c>
      <c r="E99" s="60"/>
      <c r="F99" s="60" t="s">
        <v>297</v>
      </c>
      <c r="G99" s="61">
        <v>25.787988662719727</v>
      </c>
      <c r="H99" s="61">
        <v>25.562915802001953</v>
      </c>
      <c r="I99" s="60"/>
      <c r="J99" s="60" t="s">
        <v>297</v>
      </c>
      <c r="K99" s="59">
        <f>POWER(2,(G99-C99))*100</f>
        <v>18.055328789726712</v>
      </c>
      <c r="L99" s="59">
        <f>POWER(2,(H99-D99))*100</f>
        <v>21.639806305017924</v>
      </c>
      <c r="M99" s="9"/>
      <c r="N99" s="45"/>
      <c r="O99" s="45"/>
      <c r="P99" s="45"/>
      <c r="Q99" s="45"/>
      <c r="R99" s="45"/>
      <c r="S99" s="45"/>
      <c r="T99" s="45"/>
      <c r="U99" s="45"/>
      <c r="X99" s="59"/>
      <c r="Y99" s="60" t="s">
        <v>297</v>
      </c>
      <c r="Z99" s="61">
        <v>29.626047134399414</v>
      </c>
      <c r="AA99" s="61">
        <v>29.687231063842773</v>
      </c>
      <c r="AB99" s="60"/>
      <c r="AC99" s="60" t="s">
        <v>297</v>
      </c>
      <c r="AD99" s="61">
        <v>25.787988662719727</v>
      </c>
      <c r="AE99" s="61">
        <v>25.562915802001953</v>
      </c>
      <c r="AF99" s="60"/>
      <c r="AG99" s="60" t="s">
        <v>297</v>
      </c>
      <c r="AH99" s="59">
        <f>POWER(2,(AD99-Z99))*100</f>
        <v>6.9924484754300229</v>
      </c>
      <c r="AI99" s="59">
        <f>POWER(2,(AE99-AA99))*100</f>
        <v>5.7339961183218264</v>
      </c>
      <c r="AJ99" s="9"/>
      <c r="AK99" s="45"/>
      <c r="AL99" s="45"/>
      <c r="AM99" s="45"/>
      <c r="AN99" s="45"/>
      <c r="AO99" s="45"/>
      <c r="AP99" s="45"/>
      <c r="AQ99" s="45"/>
      <c r="AR99" s="45"/>
      <c r="AU99" s="59"/>
      <c r="AV99" s="60" t="s">
        <v>297</v>
      </c>
      <c r="AW99" s="61">
        <v>27.921998977661133</v>
      </c>
      <c r="AX99" s="61">
        <v>28.275825500488281</v>
      </c>
      <c r="AY99" s="60"/>
      <c r="AZ99" s="60" t="s">
        <v>297</v>
      </c>
      <c r="BA99" s="61">
        <v>25.787988662719727</v>
      </c>
      <c r="BB99" s="61">
        <v>25.562915802001953</v>
      </c>
      <c r="BC99" s="60"/>
      <c r="BD99" s="60" t="s">
        <v>297</v>
      </c>
      <c r="BE99" s="59">
        <f>POWER(2,(BA99-AW99))*100</f>
        <v>22.782369126588748</v>
      </c>
      <c r="BF99" s="59">
        <f>POWER(2,(BB99-AX99))*100</f>
        <v>15.252211018572481</v>
      </c>
      <c r="BG99" s="9"/>
      <c r="BH99" s="45"/>
      <c r="BI99" s="45"/>
      <c r="BJ99" s="45"/>
      <c r="BK99" s="45"/>
      <c r="BL99" s="45"/>
      <c r="BM99" s="45"/>
      <c r="BN99" s="45"/>
      <c r="BO99" s="45"/>
      <c r="BR99" s="59"/>
      <c r="BS99" s="60" t="s">
        <v>297</v>
      </c>
      <c r="BT99" s="61">
        <v>29.21257209777832</v>
      </c>
      <c r="BU99" s="61">
        <v>29.858545303344727</v>
      </c>
      <c r="BV99" s="60"/>
      <c r="BW99" s="60" t="s">
        <v>297</v>
      </c>
      <c r="BX99" s="61">
        <v>25.787988662719727</v>
      </c>
      <c r="BY99" s="61">
        <v>25.562915802001953</v>
      </c>
      <c r="BZ99" s="60"/>
      <c r="CA99" s="60" t="s">
        <v>297</v>
      </c>
      <c r="CB99" s="59">
        <f>POWER(2,(BX99-BT99))*100</f>
        <v>9.3131728494443653</v>
      </c>
      <c r="CC99" s="59">
        <f>POWER(2,(BY99-BU99))*100</f>
        <v>5.0919797731245433</v>
      </c>
      <c r="CD99" s="9"/>
      <c r="CE99" s="45"/>
      <c r="CF99" s="45"/>
      <c r="CG99" s="45"/>
      <c r="CH99" s="45"/>
      <c r="CI99" s="45"/>
      <c r="CJ99" s="45"/>
      <c r="CK99" s="45"/>
      <c r="CL99" s="45"/>
    </row>
    <row r="100" spans="1:90" x14ac:dyDescent="0.4">
      <c r="A100" s="59"/>
      <c r="B100" s="60" t="s">
        <v>298</v>
      </c>
      <c r="C100" s="61">
        <v>36.033802032470703</v>
      </c>
      <c r="D100" s="61">
        <v>35.673408508300781</v>
      </c>
      <c r="E100" s="60"/>
      <c r="F100" s="60" t="s">
        <v>298</v>
      </c>
      <c r="G100" s="61">
        <v>33.732444763183594</v>
      </c>
      <c r="H100" s="61">
        <v>34.311500549316406</v>
      </c>
      <c r="I100" s="60"/>
      <c r="J100" s="60" t="s">
        <v>298</v>
      </c>
      <c r="K100" s="59">
        <f>POWER(2,(G100-C100))*100</f>
        <v>20.287214972362968</v>
      </c>
      <c r="L100" s="59">
        <f>POWER(2,(H100-D100))*100</f>
        <v>38.906740919702401</v>
      </c>
      <c r="M100" s="9"/>
      <c r="N100" s="45"/>
      <c r="O100" s="45"/>
      <c r="P100" s="45"/>
      <c r="Q100" s="45"/>
      <c r="R100" s="45"/>
      <c r="S100" s="45"/>
      <c r="T100" s="45"/>
      <c r="U100" s="45"/>
      <c r="X100" s="59"/>
      <c r="Y100" s="60" t="s">
        <v>298</v>
      </c>
      <c r="Z100" s="61">
        <v>37.152858734130859</v>
      </c>
      <c r="AA100" s="61">
        <v>37.579296112060547</v>
      </c>
      <c r="AB100" s="60"/>
      <c r="AC100" s="60" t="s">
        <v>298</v>
      </c>
      <c r="AD100" s="61">
        <v>33.732444763183594</v>
      </c>
      <c r="AE100" s="61">
        <v>34.311500549316406</v>
      </c>
      <c r="AF100" s="60"/>
      <c r="AG100" s="60" t="s">
        <v>298</v>
      </c>
      <c r="AH100" s="59">
        <f>POWER(2,(AD100-Z100))*100</f>
        <v>9.3401273371732998</v>
      </c>
      <c r="AI100" s="59">
        <f>POWER(2,(AE100-AA100))*100</f>
        <v>10.382346428417334</v>
      </c>
      <c r="AJ100" s="9"/>
      <c r="AK100" s="45"/>
      <c r="AL100" s="45"/>
      <c r="AM100" s="45"/>
      <c r="AN100" s="45"/>
      <c r="AO100" s="45"/>
      <c r="AP100" s="45"/>
      <c r="AQ100" s="45"/>
      <c r="AR100" s="45"/>
      <c r="AU100" s="59"/>
      <c r="AV100" s="60" t="s">
        <v>298</v>
      </c>
      <c r="AW100" s="61">
        <v>37.359764099121094</v>
      </c>
      <c r="AX100" s="61">
        <v>35.684604644775391</v>
      </c>
      <c r="AY100" s="60"/>
      <c r="AZ100" s="60" t="s">
        <v>298</v>
      </c>
      <c r="BA100" s="61">
        <v>33.732444763183594</v>
      </c>
      <c r="BB100" s="61">
        <v>34.311500549316406</v>
      </c>
      <c r="BC100" s="60"/>
      <c r="BD100" s="60" t="s">
        <v>298</v>
      </c>
      <c r="BE100" s="59">
        <f>POWER(2,(BA100-AW100))*100</f>
        <v>8.0922273559202083</v>
      </c>
      <c r="BF100" s="59">
        <f>POWER(2,(BB100-AX100))*100</f>
        <v>38.605970999172065</v>
      </c>
      <c r="BG100" s="9"/>
      <c r="BH100" s="45"/>
      <c r="BI100" s="45"/>
      <c r="BJ100" s="45"/>
      <c r="BK100" s="45"/>
      <c r="BL100" s="45"/>
      <c r="BM100" s="45"/>
      <c r="BN100" s="45"/>
      <c r="BO100" s="45"/>
      <c r="BR100" s="59"/>
      <c r="BS100" s="60" t="s">
        <v>298</v>
      </c>
      <c r="BT100" s="61">
        <v>36.220611572265625</v>
      </c>
      <c r="BU100" s="61">
        <v>38.504917144775391</v>
      </c>
      <c r="BV100" s="60"/>
      <c r="BW100" s="60" t="s">
        <v>298</v>
      </c>
      <c r="BX100" s="61">
        <v>33.732444763183594</v>
      </c>
      <c r="BY100" s="61">
        <v>34.311500549316406</v>
      </c>
      <c r="BZ100" s="60"/>
      <c r="CA100" s="60" t="s">
        <v>298</v>
      </c>
      <c r="CB100" s="59">
        <f>POWER(2,(BX100-BT100))*100</f>
        <v>17.823260564688727</v>
      </c>
      <c r="CC100" s="59">
        <f>POWER(2,(BY100-BU100))*100</f>
        <v>5.4658262300216665</v>
      </c>
      <c r="CD100" s="9"/>
      <c r="CE100" s="45"/>
      <c r="CF100" s="45"/>
      <c r="CG100" s="45"/>
      <c r="CH100" s="45"/>
      <c r="CI100" s="45"/>
      <c r="CJ100" s="45"/>
      <c r="CK100" s="45"/>
      <c r="CL100" s="45"/>
    </row>
    <row r="101" spans="1:90" x14ac:dyDescent="0.2">
      <c r="A101" s="59"/>
      <c r="B101" s="59" t="s">
        <v>230</v>
      </c>
      <c r="C101" s="59">
        <f>AVERAGE(C99:C100)</f>
        <v>32.145647048950195</v>
      </c>
      <c r="D101" s="59">
        <f>AVERAGE(D99:D100)</f>
        <v>31.722282409667969</v>
      </c>
      <c r="E101" s="60"/>
      <c r="F101" s="59" t="s">
        <v>230</v>
      </c>
      <c r="G101" s="59">
        <f>AVERAGE(G99:G100)</f>
        <v>29.76021671295166</v>
      </c>
      <c r="H101" s="59">
        <f>AVERAGE(H99:H100)</f>
        <v>29.93720817565918</v>
      </c>
      <c r="I101" s="59"/>
      <c r="J101" s="59" t="s">
        <v>230</v>
      </c>
      <c r="K101" s="59">
        <f>AVERAGE(K99:K100)</f>
        <v>19.171271881044838</v>
      </c>
      <c r="L101" s="59">
        <f>AVERAGE(L99:L100)</f>
        <v>30.273273612360164</v>
      </c>
      <c r="M101" s="9"/>
      <c r="N101" s="45"/>
      <c r="O101" s="45"/>
      <c r="P101" s="45"/>
      <c r="Q101" s="45"/>
      <c r="R101" s="45"/>
      <c r="S101" s="45"/>
      <c r="T101" s="45"/>
      <c r="U101" s="45"/>
      <c r="X101" s="59"/>
      <c r="Y101" s="59" t="s">
        <v>230</v>
      </c>
      <c r="Z101" s="59">
        <f>AVERAGE(Z99:Z100)</f>
        <v>33.389452934265137</v>
      </c>
      <c r="AA101" s="59">
        <f>AVERAGE(AA99:AA100)</f>
        <v>33.63326358795166</v>
      </c>
      <c r="AB101" s="60"/>
      <c r="AC101" s="59" t="s">
        <v>230</v>
      </c>
      <c r="AD101" s="59">
        <f>AVERAGE(AD99:AD100)</f>
        <v>29.76021671295166</v>
      </c>
      <c r="AE101" s="59">
        <f>AVERAGE(AE99:AE100)</f>
        <v>29.93720817565918</v>
      </c>
      <c r="AF101" s="59"/>
      <c r="AG101" s="59" t="s">
        <v>230</v>
      </c>
      <c r="AH101" s="59">
        <f>AVERAGE(AH99:AH100)</f>
        <v>8.1662879063016618</v>
      </c>
      <c r="AI101" s="59">
        <f>AVERAGE(AI99:AI100)</f>
        <v>8.0581712733695809</v>
      </c>
      <c r="AJ101" s="9"/>
      <c r="AK101" s="45"/>
      <c r="AL101" s="45"/>
      <c r="AM101" s="45"/>
      <c r="AN101" s="45"/>
      <c r="AO101" s="45"/>
      <c r="AP101" s="45"/>
      <c r="AQ101" s="45"/>
      <c r="AR101" s="45"/>
      <c r="AU101" s="59"/>
      <c r="AV101" s="59" t="s">
        <v>230</v>
      </c>
      <c r="AW101" s="59">
        <f>AVERAGE(AW99:AW100)</f>
        <v>32.640881538391113</v>
      </c>
      <c r="AX101" s="59">
        <f>AVERAGE(AX99:AX100)</f>
        <v>31.980215072631836</v>
      </c>
      <c r="AY101" s="60"/>
      <c r="AZ101" s="59" t="s">
        <v>230</v>
      </c>
      <c r="BA101" s="59">
        <f>AVERAGE(BA99:BA100)</f>
        <v>29.76021671295166</v>
      </c>
      <c r="BB101" s="59">
        <f>AVERAGE(BB99:BB100)</f>
        <v>29.93720817565918</v>
      </c>
      <c r="BC101" s="59"/>
      <c r="BD101" s="59" t="s">
        <v>230</v>
      </c>
      <c r="BE101" s="59">
        <f>AVERAGE(BE99:BE100)</f>
        <v>15.437298241254478</v>
      </c>
      <c r="BF101" s="59">
        <f>AVERAGE(BF99:BF100)</f>
        <v>26.929091008872273</v>
      </c>
      <c r="BG101" s="9"/>
      <c r="BH101" s="45"/>
      <c r="BI101" s="45"/>
      <c r="BJ101" s="45"/>
      <c r="BK101" s="45"/>
      <c r="BL101" s="45"/>
      <c r="BM101" s="45"/>
      <c r="BN101" s="45"/>
      <c r="BO101" s="45"/>
      <c r="BR101" s="59"/>
      <c r="BS101" s="59" t="s">
        <v>230</v>
      </c>
      <c r="BT101" s="59">
        <f>AVERAGE(BT99:BT100)</f>
        <v>32.716591835021973</v>
      </c>
      <c r="BU101" s="59">
        <f>AVERAGE(BU99:BU100)</f>
        <v>34.181731224060059</v>
      </c>
      <c r="BV101" s="60"/>
      <c r="BW101" s="59" t="s">
        <v>230</v>
      </c>
      <c r="BX101" s="59">
        <f>AVERAGE(BX99:BX100)</f>
        <v>29.76021671295166</v>
      </c>
      <c r="BY101" s="59">
        <f>AVERAGE(BY99:BY100)</f>
        <v>29.93720817565918</v>
      </c>
      <c r="BZ101" s="59"/>
      <c r="CA101" s="59" t="s">
        <v>230</v>
      </c>
      <c r="CB101" s="59">
        <f>AVERAGE(CB99:CB100)</f>
        <v>13.568216707066547</v>
      </c>
      <c r="CC101" s="59">
        <f>AVERAGE(CC99:CC100)</f>
        <v>5.2789030015731049</v>
      </c>
      <c r="CD101" s="9"/>
      <c r="CE101" s="45"/>
      <c r="CF101" s="45"/>
      <c r="CG101" s="45"/>
      <c r="CH101" s="45"/>
      <c r="CI101" s="45"/>
      <c r="CJ101" s="45"/>
      <c r="CK101" s="45"/>
      <c r="CL101" s="45"/>
    </row>
    <row r="102" spans="1:90" x14ac:dyDescent="0.2">
      <c r="A102" s="59"/>
      <c r="B102" s="59" t="s">
        <v>40</v>
      </c>
      <c r="C102" s="59">
        <f>STDEVP(C99:C100)</f>
        <v>3.8881549835205078</v>
      </c>
      <c r="D102" s="59">
        <f>STDEVP(D99:D100)</f>
        <v>3.9511260986328125</v>
      </c>
      <c r="E102" s="60"/>
      <c r="F102" s="59" t="s">
        <v>40</v>
      </c>
      <c r="G102" s="59">
        <f>STDEVP(G99:G100)</f>
        <v>3.9722280502319336</v>
      </c>
      <c r="H102" s="59">
        <f>STDEVP(H99:H100)</f>
        <v>4.3742923736572266</v>
      </c>
      <c r="I102" s="59"/>
      <c r="J102" s="59" t="s">
        <v>40</v>
      </c>
      <c r="K102" s="59">
        <f>STDEVP(K99:K100)</f>
        <v>1.1159430913181279</v>
      </c>
      <c r="L102" s="59">
        <f>STDEVP(L99:L100)</f>
        <v>8.6334673073422277</v>
      </c>
      <c r="M102" s="9"/>
      <c r="N102" s="45"/>
      <c r="O102" s="45"/>
      <c r="P102" s="45"/>
      <c r="Q102" s="45"/>
      <c r="R102" s="45"/>
      <c r="S102" s="45"/>
      <c r="T102" s="45"/>
      <c r="U102" s="45"/>
      <c r="X102" s="59"/>
      <c r="Y102" s="59" t="s">
        <v>40</v>
      </c>
      <c r="Z102" s="59">
        <f>STDEVP(Z99:Z100)</f>
        <v>3.7634057998657227</v>
      </c>
      <c r="AA102" s="59">
        <f>STDEVP(AA99:AA100)</f>
        <v>3.9460325241088867</v>
      </c>
      <c r="AB102" s="60"/>
      <c r="AC102" s="59" t="s">
        <v>40</v>
      </c>
      <c r="AD102" s="59">
        <f>STDEVP(AD99:AD100)</f>
        <v>3.9722280502319336</v>
      </c>
      <c r="AE102" s="59">
        <f>STDEVP(AE99:AE100)</f>
        <v>4.3742923736572266</v>
      </c>
      <c r="AF102" s="59"/>
      <c r="AG102" s="59" t="s">
        <v>40</v>
      </c>
      <c r="AH102" s="59">
        <f>STDEVP(AH99:AH100)</f>
        <v>1.1738394308716302</v>
      </c>
      <c r="AI102" s="59">
        <f>STDEVP(AI99:AI100)</f>
        <v>2.3241751550477496</v>
      </c>
      <c r="AJ102" s="9"/>
      <c r="AK102" s="45"/>
      <c r="AL102" s="45"/>
      <c r="AM102" s="45"/>
      <c r="AN102" s="45"/>
      <c r="AO102" s="45"/>
      <c r="AP102" s="45"/>
      <c r="AQ102" s="45"/>
      <c r="AR102" s="45"/>
      <c r="AU102" s="59"/>
      <c r="AV102" s="59" t="s">
        <v>40</v>
      </c>
      <c r="AW102" s="59">
        <f>STDEVP(AW99:AW100)</f>
        <v>4.7188825607299805</v>
      </c>
      <c r="AX102" s="59">
        <f>STDEVP(AX99:AX100)</f>
        <v>3.7043895721435547</v>
      </c>
      <c r="AY102" s="60"/>
      <c r="AZ102" s="59" t="s">
        <v>40</v>
      </c>
      <c r="BA102" s="59">
        <f>STDEVP(BA99:BA100)</f>
        <v>3.9722280502319336</v>
      </c>
      <c r="BB102" s="59">
        <f>STDEVP(BB99:BB100)</f>
        <v>4.3742923736572266</v>
      </c>
      <c r="BC102" s="59"/>
      <c r="BD102" s="59" t="s">
        <v>40</v>
      </c>
      <c r="BE102" s="59">
        <f>STDEVP(BE99:BE100)</f>
        <v>7.3450708853342723</v>
      </c>
      <c r="BF102" s="59">
        <f>STDEVP(BF99:BF100)</f>
        <v>11.676879990299794</v>
      </c>
      <c r="BG102" s="9"/>
      <c r="BH102" s="45"/>
      <c r="BI102" s="45"/>
      <c r="BJ102" s="45"/>
      <c r="BK102" s="45"/>
      <c r="BL102" s="45"/>
      <c r="BM102" s="45"/>
      <c r="BN102" s="45"/>
      <c r="BO102" s="45"/>
      <c r="BR102" s="59"/>
      <c r="BS102" s="59" t="s">
        <v>40</v>
      </c>
      <c r="BT102" s="59">
        <f>STDEVP(BT99:BT100)</f>
        <v>3.5040197372436523</v>
      </c>
      <c r="BU102" s="59">
        <f>STDEVP(BU99:BU100)</f>
        <v>4.323185920715332</v>
      </c>
      <c r="BV102" s="60"/>
      <c r="BW102" s="59" t="s">
        <v>40</v>
      </c>
      <c r="BX102" s="59">
        <f>STDEVP(BX99:BX100)</f>
        <v>3.9722280502319336</v>
      </c>
      <c r="BY102" s="59">
        <f>STDEVP(BY99:BY100)</f>
        <v>4.3742923736572266</v>
      </c>
      <c r="BZ102" s="59"/>
      <c r="CA102" s="59" t="s">
        <v>40</v>
      </c>
      <c r="CB102" s="59">
        <f>STDEVP(CB99:CB100)</f>
        <v>4.2550438576221801</v>
      </c>
      <c r="CC102" s="59">
        <f>STDEVP(CC99:CC100)</f>
        <v>0.18692322844856157</v>
      </c>
      <c r="CD102" s="9"/>
      <c r="CE102" s="45"/>
      <c r="CF102" s="45"/>
      <c r="CG102" s="45"/>
      <c r="CH102" s="45"/>
      <c r="CI102" s="45"/>
      <c r="CJ102" s="45"/>
      <c r="CK102" s="45"/>
      <c r="CL102" s="45"/>
    </row>
    <row r="103" spans="1:90" x14ac:dyDescent="0.2">
      <c r="A103" s="59"/>
      <c r="B103" s="59" t="s">
        <v>41</v>
      </c>
      <c r="C103" s="59">
        <f>C102/SQRT(4)</f>
        <v>1.9440774917602539</v>
      </c>
      <c r="D103" s="59">
        <f t="shared" ref="D103" si="151">D102/SQRT(4)</f>
        <v>1.9755630493164063</v>
      </c>
      <c r="E103" s="60"/>
      <c r="F103" s="59" t="s">
        <v>41</v>
      </c>
      <c r="G103" s="59">
        <f>G102/SQRT(4)</f>
        <v>1.9861140251159668</v>
      </c>
      <c r="H103" s="59">
        <f t="shared" ref="H103" si="152">H102/SQRT(4)</f>
        <v>2.1871461868286133</v>
      </c>
      <c r="I103" s="59"/>
      <c r="J103" s="59" t="s">
        <v>41</v>
      </c>
      <c r="K103" s="59">
        <f>K102/SQRT(4)</f>
        <v>0.55797154565906393</v>
      </c>
      <c r="L103" s="59">
        <f t="shared" ref="L103" si="153">L102/SQRT(4)</f>
        <v>4.3167336536711138</v>
      </c>
      <c r="M103" s="9"/>
      <c r="N103" s="45"/>
      <c r="O103" s="45"/>
      <c r="P103" s="45"/>
      <c r="Q103" s="45"/>
      <c r="R103" s="45"/>
      <c r="S103" s="45"/>
      <c r="T103" s="45"/>
      <c r="U103" s="45"/>
      <c r="X103" s="59"/>
      <c r="Y103" s="59" t="s">
        <v>41</v>
      </c>
      <c r="Z103" s="59">
        <f>Z102/SQRT(4)</f>
        <v>1.8817028999328613</v>
      </c>
      <c r="AA103" s="59">
        <f t="shared" ref="AA103" si="154">AA102/SQRT(4)</f>
        <v>1.9730162620544434</v>
      </c>
      <c r="AB103" s="60"/>
      <c r="AC103" s="59" t="s">
        <v>41</v>
      </c>
      <c r="AD103" s="59">
        <f>AD102/SQRT(4)</f>
        <v>1.9861140251159668</v>
      </c>
      <c r="AE103" s="59">
        <f t="shared" ref="AE103" si="155">AE102/SQRT(4)</f>
        <v>2.1871461868286133</v>
      </c>
      <c r="AF103" s="59"/>
      <c r="AG103" s="59" t="s">
        <v>41</v>
      </c>
      <c r="AH103" s="59">
        <f>AH102/SQRT(4)</f>
        <v>0.58691971543581511</v>
      </c>
      <c r="AI103" s="59">
        <f t="shared" ref="AI103" si="156">AI102/SQRT(4)</f>
        <v>1.1620875775238748</v>
      </c>
      <c r="AJ103" s="9"/>
      <c r="AK103" s="45"/>
      <c r="AL103" s="45"/>
      <c r="AM103" s="45"/>
      <c r="AN103" s="45"/>
      <c r="AO103" s="45"/>
      <c r="AP103" s="45"/>
      <c r="AQ103" s="45"/>
      <c r="AR103" s="45"/>
      <c r="AU103" s="59"/>
      <c r="AV103" s="59" t="s">
        <v>41</v>
      </c>
      <c r="AW103" s="59">
        <f>AW102/SQRT(4)</f>
        <v>2.3594412803649902</v>
      </c>
      <c r="AX103" s="59">
        <f t="shared" ref="AX103" si="157">AX102/SQRT(4)</f>
        <v>1.8521947860717773</v>
      </c>
      <c r="AY103" s="60"/>
      <c r="AZ103" s="59" t="s">
        <v>41</v>
      </c>
      <c r="BA103" s="59">
        <f>BA102/SQRT(4)</f>
        <v>1.9861140251159668</v>
      </c>
      <c r="BB103" s="59">
        <f t="shared" ref="BB103" si="158">BB102/SQRT(4)</f>
        <v>2.1871461868286133</v>
      </c>
      <c r="BC103" s="59"/>
      <c r="BD103" s="59" t="s">
        <v>41</v>
      </c>
      <c r="BE103" s="59">
        <f>BE102/SQRT(4)</f>
        <v>3.6725354426671362</v>
      </c>
      <c r="BF103" s="59">
        <f t="shared" ref="BF103" si="159">BF102/SQRT(4)</f>
        <v>5.8384399951498969</v>
      </c>
      <c r="BG103" s="9"/>
      <c r="BH103" s="45"/>
      <c r="BI103" s="45"/>
      <c r="BJ103" s="45"/>
      <c r="BK103" s="45"/>
      <c r="BL103" s="45"/>
      <c r="BM103" s="45"/>
      <c r="BN103" s="45"/>
      <c r="BO103" s="45"/>
      <c r="BR103" s="59"/>
      <c r="BS103" s="59" t="s">
        <v>41</v>
      </c>
      <c r="BT103" s="59">
        <f>BT102/SQRT(4)</f>
        <v>1.7520098686218262</v>
      </c>
      <c r="BU103" s="59">
        <f t="shared" ref="BU103" si="160">BU102/SQRT(4)</f>
        <v>2.161592960357666</v>
      </c>
      <c r="BV103" s="60"/>
      <c r="BW103" s="59" t="s">
        <v>41</v>
      </c>
      <c r="BX103" s="59">
        <f>BX102/SQRT(4)</f>
        <v>1.9861140251159668</v>
      </c>
      <c r="BY103" s="59">
        <f t="shared" ref="BY103" si="161">BY102/SQRT(4)</f>
        <v>2.1871461868286133</v>
      </c>
      <c r="BZ103" s="59"/>
      <c r="CA103" s="59" t="s">
        <v>41</v>
      </c>
      <c r="CB103" s="59">
        <f>CB102/SQRT(4)</f>
        <v>2.12752192881109</v>
      </c>
      <c r="CC103" s="59">
        <f t="shared" ref="CC103" si="162">CC102/SQRT(4)</f>
        <v>9.3461614224280787E-2</v>
      </c>
      <c r="CD103" s="9"/>
      <c r="CE103" s="45"/>
      <c r="CF103" s="45"/>
      <c r="CG103" s="45"/>
      <c r="CH103" s="45"/>
      <c r="CI103" s="45"/>
      <c r="CJ103" s="45"/>
      <c r="CK103" s="45"/>
      <c r="CL103" s="45"/>
    </row>
    <row r="104" spans="1:90" x14ac:dyDescent="0.4">
      <c r="A104" s="44"/>
      <c r="B104" s="23"/>
      <c r="C104" s="23"/>
      <c r="D104" s="45"/>
      <c r="E104" s="23"/>
      <c r="F104" s="45"/>
      <c r="G104" s="44"/>
      <c r="H104" s="44"/>
      <c r="I104" s="44"/>
      <c r="J104" s="44"/>
      <c r="K104" s="44"/>
      <c r="L104" s="44"/>
      <c r="M104" s="44"/>
      <c r="N104" s="45"/>
      <c r="O104" s="45"/>
      <c r="P104" s="45"/>
      <c r="Q104" s="45"/>
      <c r="R104" s="45"/>
      <c r="S104" s="45"/>
      <c r="T104" s="45"/>
      <c r="U104" s="45"/>
      <c r="X104" s="44"/>
      <c r="Y104" s="44"/>
      <c r="Z104" s="44"/>
      <c r="AA104" s="44"/>
      <c r="AB104" s="45"/>
      <c r="AC104" s="45"/>
      <c r="AD104" s="44"/>
      <c r="AE104" s="44"/>
      <c r="AF104" s="44"/>
      <c r="AG104" s="44"/>
      <c r="AH104" s="44"/>
      <c r="AI104" s="44"/>
      <c r="AJ104" s="9"/>
      <c r="AK104" s="45"/>
      <c r="AL104" s="45"/>
      <c r="AM104" s="45"/>
      <c r="AN104" s="45"/>
      <c r="AO104" s="45"/>
      <c r="AP104" s="45"/>
      <c r="AQ104" s="45"/>
      <c r="AR104" s="45"/>
      <c r="AU104" s="44"/>
      <c r="AV104" s="44"/>
      <c r="AW104" s="23"/>
      <c r="AX104" s="23"/>
      <c r="AY104" s="45"/>
      <c r="AZ104" s="45"/>
      <c r="BA104" s="44"/>
      <c r="BB104" s="44"/>
      <c r="BC104" s="44"/>
      <c r="BD104" s="44"/>
      <c r="BE104" s="44"/>
      <c r="BF104" s="44"/>
      <c r="BG104" s="9"/>
      <c r="BH104" s="45"/>
      <c r="BI104" s="45"/>
      <c r="BJ104" s="45"/>
      <c r="BK104" s="45"/>
      <c r="BL104" s="45"/>
      <c r="BM104" s="45"/>
      <c r="BN104" s="45"/>
      <c r="BO104" s="45"/>
      <c r="BR104" s="44"/>
      <c r="BS104" s="44"/>
      <c r="BT104" s="23"/>
      <c r="BU104" s="23"/>
      <c r="BV104" s="45"/>
      <c r="BW104" s="45"/>
      <c r="BX104" s="44"/>
      <c r="BY104" s="44"/>
      <c r="BZ104" s="44"/>
      <c r="CA104" s="44"/>
      <c r="CB104" s="44"/>
      <c r="CC104" s="44"/>
      <c r="CD104" s="9"/>
      <c r="CE104" s="45"/>
      <c r="CF104" s="45"/>
      <c r="CG104" s="45"/>
      <c r="CH104" s="45"/>
      <c r="CI104" s="45"/>
      <c r="CJ104" s="45"/>
      <c r="CK104" s="45"/>
      <c r="CL104" s="45"/>
    </row>
    <row r="105" spans="1:90" x14ac:dyDescent="0.4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4"/>
      <c r="N105" s="45"/>
      <c r="O105" s="45"/>
      <c r="P105" s="45"/>
      <c r="Q105" s="45"/>
      <c r="R105" s="45"/>
      <c r="S105" s="45"/>
      <c r="T105" s="45"/>
      <c r="U105" s="45"/>
      <c r="X105" s="44"/>
      <c r="Y105" s="44"/>
      <c r="Z105" s="23"/>
      <c r="AA105" s="23"/>
      <c r="AB105" s="45"/>
      <c r="AC105" s="45"/>
      <c r="AD105" s="44"/>
      <c r="AE105" s="44"/>
      <c r="AF105" s="44"/>
      <c r="AG105" s="44"/>
      <c r="AH105" s="44"/>
      <c r="AI105" s="44"/>
      <c r="AJ105" s="44"/>
      <c r="AK105" s="45"/>
      <c r="AL105" s="45"/>
      <c r="AM105" s="45"/>
      <c r="AN105" s="45"/>
      <c r="AO105" s="45"/>
      <c r="AP105" s="45"/>
      <c r="AQ105" s="45"/>
      <c r="AR105" s="45"/>
      <c r="AU105" s="44"/>
      <c r="AV105" s="44"/>
      <c r="AW105" s="23"/>
      <c r="AX105" s="23"/>
      <c r="AY105" s="45"/>
      <c r="AZ105" s="45"/>
      <c r="BA105" s="44"/>
      <c r="BB105" s="44"/>
      <c r="BC105" s="44"/>
      <c r="BD105" s="44"/>
      <c r="BE105" s="44"/>
      <c r="BF105" s="44"/>
      <c r="BG105" s="9"/>
      <c r="BH105" s="45"/>
      <c r="BI105" s="45"/>
      <c r="BJ105" s="45"/>
      <c r="BK105" s="45"/>
      <c r="BL105" s="45"/>
      <c r="BM105" s="45"/>
      <c r="BN105" s="45"/>
      <c r="BO105" s="45"/>
      <c r="BR105" s="44"/>
      <c r="BS105" s="44"/>
      <c r="BT105" s="23"/>
      <c r="BU105" s="23"/>
      <c r="BV105" s="45"/>
      <c r="BW105" s="45"/>
      <c r="BX105" s="44"/>
      <c r="BY105" s="44"/>
      <c r="BZ105" s="44"/>
      <c r="CA105" s="44"/>
      <c r="CB105" s="44"/>
      <c r="CC105" s="44"/>
      <c r="CD105" s="9"/>
      <c r="CE105" s="45"/>
      <c r="CF105" s="45"/>
      <c r="CG105" s="45"/>
      <c r="CH105" s="45"/>
      <c r="CI105" s="45"/>
      <c r="CJ105" s="45"/>
      <c r="CK105" s="45"/>
      <c r="CL105" s="45"/>
    </row>
    <row r="106" spans="1:90" x14ac:dyDescent="0.2">
      <c r="A106" s="11" t="s">
        <v>86</v>
      </c>
      <c r="B106" s="46"/>
      <c r="C106" s="59" t="s">
        <v>257</v>
      </c>
      <c r="D106" s="59" t="s">
        <v>90</v>
      </c>
      <c r="E106" s="59"/>
      <c r="F106" s="60" t="s">
        <v>295</v>
      </c>
      <c r="G106" s="59" t="s">
        <v>257</v>
      </c>
      <c r="H106" s="59" t="s">
        <v>90</v>
      </c>
      <c r="I106" s="59"/>
      <c r="J106" s="59" t="s">
        <v>296</v>
      </c>
      <c r="K106" s="59" t="s">
        <v>257</v>
      </c>
      <c r="L106" s="59" t="s">
        <v>90</v>
      </c>
      <c r="M106" s="44"/>
      <c r="N106" s="45"/>
      <c r="O106" s="45"/>
      <c r="P106" s="45"/>
      <c r="Q106" s="45"/>
      <c r="R106" s="45"/>
      <c r="S106" s="45"/>
      <c r="T106" s="45"/>
      <c r="U106" s="45"/>
      <c r="X106" s="11" t="s">
        <v>86</v>
      </c>
      <c r="Y106" s="46"/>
      <c r="Z106" s="59" t="s">
        <v>257</v>
      </c>
      <c r="AA106" s="59" t="s">
        <v>90</v>
      </c>
      <c r="AB106" s="59"/>
      <c r="AC106" s="60" t="s">
        <v>295</v>
      </c>
      <c r="AD106" s="59" t="s">
        <v>257</v>
      </c>
      <c r="AE106" s="59" t="s">
        <v>90</v>
      </c>
      <c r="AF106" s="59"/>
      <c r="AG106" s="59" t="s">
        <v>296</v>
      </c>
      <c r="AH106" s="59" t="s">
        <v>257</v>
      </c>
      <c r="AI106" s="59" t="s">
        <v>90</v>
      </c>
      <c r="AJ106" s="44"/>
      <c r="AK106" s="45"/>
      <c r="AL106" s="45"/>
      <c r="AM106" s="45"/>
      <c r="AN106" s="45"/>
      <c r="AO106" s="45"/>
      <c r="AP106" s="45"/>
      <c r="AQ106" s="45"/>
      <c r="AR106" s="45"/>
      <c r="AU106" s="11" t="s">
        <v>86</v>
      </c>
      <c r="AV106" s="46"/>
      <c r="AW106" s="59" t="s">
        <v>257</v>
      </c>
      <c r="AX106" s="59" t="s">
        <v>90</v>
      </c>
      <c r="AY106" s="59"/>
      <c r="AZ106" s="60" t="s">
        <v>295</v>
      </c>
      <c r="BA106" s="59" t="s">
        <v>257</v>
      </c>
      <c r="BB106" s="59" t="s">
        <v>90</v>
      </c>
      <c r="BC106" s="59"/>
      <c r="BD106" s="59" t="s">
        <v>296</v>
      </c>
      <c r="BE106" s="59" t="s">
        <v>257</v>
      </c>
      <c r="BF106" s="59" t="s">
        <v>90</v>
      </c>
      <c r="BG106" s="44"/>
      <c r="BH106" s="45"/>
      <c r="BI106" s="45"/>
      <c r="BJ106" s="45"/>
      <c r="BK106" s="45"/>
      <c r="BL106" s="45"/>
      <c r="BM106" s="45"/>
      <c r="BN106" s="45"/>
      <c r="BO106" s="45"/>
      <c r="BR106" s="11" t="s">
        <v>86</v>
      </c>
      <c r="BS106" s="46"/>
      <c r="BT106" s="59" t="s">
        <v>257</v>
      </c>
      <c r="BU106" s="59" t="s">
        <v>90</v>
      </c>
      <c r="BV106" s="59"/>
      <c r="BW106" s="60" t="s">
        <v>295</v>
      </c>
      <c r="BX106" s="59" t="s">
        <v>257</v>
      </c>
      <c r="BY106" s="59" t="s">
        <v>90</v>
      </c>
      <c r="BZ106" s="59"/>
      <c r="CA106" s="59" t="s">
        <v>296</v>
      </c>
      <c r="CB106" s="59" t="s">
        <v>257</v>
      </c>
      <c r="CC106" s="59" t="s">
        <v>90</v>
      </c>
      <c r="CD106" s="44"/>
      <c r="CE106" s="45"/>
      <c r="CF106" s="45"/>
      <c r="CG106" s="45"/>
      <c r="CH106" s="45"/>
      <c r="CI106" s="45"/>
      <c r="CJ106" s="45"/>
      <c r="CK106" s="45"/>
      <c r="CL106" s="45"/>
    </row>
    <row r="107" spans="1:90" x14ac:dyDescent="0.4">
      <c r="A107" s="59"/>
      <c r="B107" s="60" t="s">
        <v>297</v>
      </c>
      <c r="C107" s="61">
        <v>28.21185302734375</v>
      </c>
      <c r="D107" s="61">
        <v>28.21815299987793</v>
      </c>
      <c r="E107" s="60"/>
      <c r="F107" s="60" t="s">
        <v>297</v>
      </c>
      <c r="G107" s="61">
        <v>25.796213150024414</v>
      </c>
      <c r="H107" s="61">
        <v>25.4559326171875</v>
      </c>
      <c r="I107" s="60"/>
      <c r="J107" s="60" t="s">
        <v>297</v>
      </c>
      <c r="K107" s="59">
        <f>POWER(2,(G107-C107))*100</f>
        <v>18.742172822173014</v>
      </c>
      <c r="L107" s="59">
        <f>POWER(2,(H107-D107))*100</f>
        <v>14.739705628627963</v>
      </c>
      <c r="M107" s="44"/>
      <c r="N107" s="45"/>
      <c r="O107" s="45"/>
      <c r="P107" s="45"/>
      <c r="Q107" s="45"/>
      <c r="R107" s="45"/>
      <c r="S107" s="45"/>
      <c r="T107" s="45"/>
      <c r="U107" s="45"/>
      <c r="X107" s="59"/>
      <c r="Y107" s="60" t="s">
        <v>297</v>
      </c>
      <c r="Z107" s="61">
        <v>29.076740264892578</v>
      </c>
      <c r="AA107" s="61">
        <v>30.008964538574219</v>
      </c>
      <c r="AB107" s="60"/>
      <c r="AC107" s="60" t="s">
        <v>297</v>
      </c>
      <c r="AD107" s="61">
        <v>25.796213150024414</v>
      </c>
      <c r="AE107" s="61">
        <v>25.4559326171875</v>
      </c>
      <c r="AF107" s="60"/>
      <c r="AG107" s="60" t="s">
        <v>297</v>
      </c>
      <c r="AH107" s="59">
        <f>POWER(2,(AD107-Z107))*100</f>
        <v>10.291126978476976</v>
      </c>
      <c r="AI107" s="59">
        <f>POWER(2,(AE107-AA107))*100</f>
        <v>4.2599138909265282</v>
      </c>
      <c r="AJ107" s="44"/>
      <c r="AK107" s="45"/>
      <c r="AL107" s="45"/>
      <c r="AM107" s="45"/>
      <c r="AN107" s="45"/>
      <c r="AO107" s="45"/>
      <c r="AP107" s="45"/>
      <c r="AQ107" s="45"/>
      <c r="AR107" s="45"/>
      <c r="AU107" s="59"/>
      <c r="AV107" s="60" t="s">
        <v>297</v>
      </c>
      <c r="AW107" s="61">
        <v>28.475606918334961</v>
      </c>
      <c r="AX107" s="61">
        <v>28.459663391113281</v>
      </c>
      <c r="AY107" s="60"/>
      <c r="AZ107" s="60" t="s">
        <v>297</v>
      </c>
      <c r="BA107" s="61">
        <v>25.796213150024414</v>
      </c>
      <c r="BB107" s="61">
        <v>25.4559326171875</v>
      </c>
      <c r="BC107" s="60"/>
      <c r="BD107" s="60" t="s">
        <v>297</v>
      </c>
      <c r="BE107" s="59">
        <f>POWER(2,(BA107-AW107))*100</f>
        <v>15.610690216816399</v>
      </c>
      <c r="BF107" s="59">
        <f>POWER(2,(BB107-AX107))*100</f>
        <v>12.467717066577153</v>
      </c>
      <c r="BG107" s="44"/>
      <c r="BH107" s="45"/>
      <c r="BI107" s="45"/>
      <c r="BJ107" s="45"/>
      <c r="BK107" s="45"/>
      <c r="BL107" s="45"/>
      <c r="BM107" s="45"/>
      <c r="BN107" s="45"/>
      <c r="BO107" s="45"/>
      <c r="BR107" s="46"/>
      <c r="BS107" s="60" t="s">
        <v>297</v>
      </c>
      <c r="BT107" s="61">
        <v>28.723672866821289</v>
      </c>
      <c r="BU107" s="61">
        <v>29.324247360229492</v>
      </c>
      <c r="BV107" s="60"/>
      <c r="BW107" s="60" t="s">
        <v>297</v>
      </c>
      <c r="BX107" s="61">
        <v>25.796213150024414</v>
      </c>
      <c r="BY107" s="61">
        <v>25.4559326171875</v>
      </c>
      <c r="BZ107" s="60"/>
      <c r="CA107" s="60" t="s">
        <v>297</v>
      </c>
      <c r="CB107" s="59">
        <f>POWER(2,(BX107-BT107))*100</f>
        <v>13.144583032828489</v>
      </c>
      <c r="CC107" s="59">
        <f>POWER(2,(BY107-BU107))*100</f>
        <v>6.8473295416547897</v>
      </c>
      <c r="CD107" s="44"/>
      <c r="CE107" s="45"/>
      <c r="CF107" s="45"/>
      <c r="CG107" s="45"/>
      <c r="CH107" s="45"/>
      <c r="CI107" s="45"/>
      <c r="CJ107" s="45"/>
      <c r="CK107" s="45"/>
      <c r="CL107" s="45"/>
    </row>
    <row r="108" spans="1:90" x14ac:dyDescent="0.4">
      <c r="A108" s="59"/>
      <c r="B108" s="60" t="s">
        <v>298</v>
      </c>
      <c r="C108" s="61">
        <v>28.963874816894531</v>
      </c>
      <c r="D108" s="61">
        <v>27.612737655639648</v>
      </c>
      <c r="E108" s="60"/>
      <c r="F108" s="60" t="s">
        <v>298</v>
      </c>
      <c r="G108" s="61">
        <v>25.425077438354492</v>
      </c>
      <c r="H108" s="61">
        <v>25.24732780456543</v>
      </c>
      <c r="I108" s="60"/>
      <c r="J108" s="60" t="s">
        <v>298</v>
      </c>
      <c r="K108" s="59">
        <f>POWER(2,(G108-C108))*100</f>
        <v>8.6043058696749846</v>
      </c>
      <c r="L108" s="59">
        <f>POWER(2,(H108-D108))*100</f>
        <v>19.40620803817345</v>
      </c>
      <c r="M108" s="44"/>
      <c r="N108" s="45"/>
      <c r="O108" s="45"/>
      <c r="P108" s="45"/>
      <c r="Q108" s="45"/>
      <c r="R108" s="45"/>
      <c r="S108" s="45"/>
      <c r="T108" s="45"/>
      <c r="U108" s="45"/>
      <c r="X108" s="59"/>
      <c r="Y108" s="60" t="s">
        <v>298</v>
      </c>
      <c r="Z108" s="61">
        <v>28.876890182495117</v>
      </c>
      <c r="AA108" s="61">
        <v>29.421791076660156</v>
      </c>
      <c r="AB108" s="60"/>
      <c r="AC108" s="60" t="s">
        <v>298</v>
      </c>
      <c r="AD108" s="61">
        <v>25.425077438354492</v>
      </c>
      <c r="AE108" s="61">
        <v>25.24732780456543</v>
      </c>
      <c r="AF108" s="60"/>
      <c r="AG108" s="60" t="s">
        <v>298</v>
      </c>
      <c r="AH108" s="59">
        <f>POWER(2,(AD108-Z108))*100</f>
        <v>9.1390451858506623</v>
      </c>
      <c r="AI108" s="59">
        <f>POWER(2,(AE108-AA108))*100</f>
        <v>5.5381069610556715</v>
      </c>
      <c r="AJ108" s="44"/>
      <c r="AK108" s="45"/>
      <c r="AL108" s="45"/>
      <c r="AM108" s="45"/>
      <c r="AN108" s="45"/>
      <c r="AO108" s="45"/>
      <c r="AP108" s="45"/>
      <c r="AQ108" s="45"/>
      <c r="AR108" s="45"/>
      <c r="AU108" s="59"/>
      <c r="AV108" s="60" t="s">
        <v>298</v>
      </c>
      <c r="AW108" s="61">
        <v>28.080575942993164</v>
      </c>
      <c r="AX108" s="61">
        <v>28.382797241210938</v>
      </c>
      <c r="AY108" s="60"/>
      <c r="AZ108" s="60" t="s">
        <v>298</v>
      </c>
      <c r="BA108" s="61">
        <v>25.425077438354492</v>
      </c>
      <c r="BB108" s="61">
        <v>25.24732780456543</v>
      </c>
      <c r="BC108" s="60"/>
      <c r="BD108" s="60" t="s">
        <v>298</v>
      </c>
      <c r="BE108" s="59">
        <f>POWER(2,(BA108-AW108))*100</f>
        <v>15.871402176096256</v>
      </c>
      <c r="BF108" s="59">
        <f>POWER(2,(BB108-AX108))*100</f>
        <v>11.379669501686319</v>
      </c>
      <c r="BG108" s="44"/>
      <c r="BH108" s="45"/>
      <c r="BI108" s="45"/>
      <c r="BJ108" s="45"/>
      <c r="BK108" s="45"/>
      <c r="BL108" s="45"/>
      <c r="BM108" s="45"/>
      <c r="BN108" s="45"/>
      <c r="BO108" s="45"/>
      <c r="BR108" s="46"/>
      <c r="BS108" s="60" t="s">
        <v>298</v>
      </c>
      <c r="BT108" s="61">
        <v>28.203519821166992</v>
      </c>
      <c r="BU108" s="61">
        <v>28.952714920043945</v>
      </c>
      <c r="BV108" s="60"/>
      <c r="BW108" s="60" t="s">
        <v>298</v>
      </c>
      <c r="BX108" s="61">
        <v>25.425077438354492</v>
      </c>
      <c r="BY108" s="61">
        <v>25.24732780456543</v>
      </c>
      <c r="BZ108" s="60"/>
      <c r="CA108" s="60" t="s">
        <v>298</v>
      </c>
      <c r="CB108" s="59">
        <f>POWER(2,(BX108-BT108))*100</f>
        <v>14.574897243067515</v>
      </c>
      <c r="CC108" s="59">
        <f>POWER(2,(BY108-BU108))*100</f>
        <v>7.6659738363902354</v>
      </c>
      <c r="CD108" s="44"/>
      <c r="CE108" s="45"/>
      <c r="CF108" s="45"/>
      <c r="CG108" s="45"/>
      <c r="CH108" s="45"/>
      <c r="CI108" s="45"/>
      <c r="CJ108" s="45"/>
      <c r="CK108" s="45"/>
      <c r="CL108" s="45"/>
    </row>
    <row r="109" spans="1:90" x14ac:dyDescent="0.2">
      <c r="A109" s="59"/>
      <c r="B109" s="59" t="s">
        <v>230</v>
      </c>
      <c r="C109" s="59">
        <f>AVERAGE(C107:C108)</f>
        <v>28.587863922119141</v>
      </c>
      <c r="D109" s="59">
        <f>AVERAGE(D107:D108)</f>
        <v>27.915445327758789</v>
      </c>
      <c r="E109" s="60"/>
      <c r="F109" s="59" t="s">
        <v>230</v>
      </c>
      <c r="G109" s="59">
        <f>AVERAGE(G107:G108)</f>
        <v>25.610645294189453</v>
      </c>
      <c r="H109" s="59">
        <f>AVERAGE(H107:H108)</f>
        <v>25.351630210876465</v>
      </c>
      <c r="I109" s="59"/>
      <c r="J109" s="59" t="s">
        <v>230</v>
      </c>
      <c r="K109" s="59">
        <f>AVERAGE(K107:K108)</f>
        <v>13.673239345923999</v>
      </c>
      <c r="L109" s="59">
        <f>AVERAGE(L107:L108)</f>
        <v>17.072956833400706</v>
      </c>
      <c r="M109" s="44"/>
      <c r="N109" s="45"/>
      <c r="O109" s="45"/>
      <c r="P109" s="45"/>
      <c r="Q109" s="45"/>
      <c r="R109" s="45"/>
      <c r="S109" s="45"/>
      <c r="T109" s="45"/>
      <c r="U109" s="45"/>
      <c r="X109" s="59"/>
      <c r="Y109" s="59" t="s">
        <v>230</v>
      </c>
      <c r="Z109" s="59">
        <f>AVERAGE(Z107:Z108)</f>
        <v>28.976815223693848</v>
      </c>
      <c r="AA109" s="59">
        <f>AVERAGE(AA107:AA108)</f>
        <v>29.715377807617188</v>
      </c>
      <c r="AB109" s="60"/>
      <c r="AC109" s="59" t="s">
        <v>230</v>
      </c>
      <c r="AD109" s="59">
        <f>AVERAGE(AD107:AD108)</f>
        <v>25.610645294189453</v>
      </c>
      <c r="AE109" s="59">
        <f>AVERAGE(AE107:AE108)</f>
        <v>25.351630210876465</v>
      </c>
      <c r="AF109" s="59"/>
      <c r="AG109" s="59" t="s">
        <v>230</v>
      </c>
      <c r="AH109" s="59">
        <f>AVERAGE(AH107:AH108)</f>
        <v>9.7150860821638183</v>
      </c>
      <c r="AI109" s="59">
        <f>AVERAGE(AI107:AI108)</f>
        <v>4.8990104259910998</v>
      </c>
      <c r="AJ109" s="44"/>
      <c r="AK109" s="45"/>
      <c r="AL109" s="45"/>
      <c r="AM109" s="45"/>
      <c r="AN109" s="45"/>
      <c r="AO109" s="45"/>
      <c r="AP109" s="45"/>
      <c r="AQ109" s="45"/>
      <c r="AR109" s="45"/>
      <c r="AU109" s="59"/>
      <c r="AV109" s="59" t="s">
        <v>230</v>
      </c>
      <c r="AW109" s="59">
        <f>AVERAGE(AW107:AW108)</f>
        <v>28.278091430664063</v>
      </c>
      <c r="AX109" s="59">
        <f>AVERAGE(AX107:AX108)</f>
        <v>28.421230316162109</v>
      </c>
      <c r="AY109" s="60"/>
      <c r="AZ109" s="59" t="s">
        <v>230</v>
      </c>
      <c r="BA109" s="59">
        <f>AVERAGE(BA107:BA108)</f>
        <v>25.610645294189453</v>
      </c>
      <c r="BB109" s="59">
        <f>AVERAGE(BB107:BB108)</f>
        <v>25.351630210876465</v>
      </c>
      <c r="BC109" s="59"/>
      <c r="BD109" s="59" t="s">
        <v>230</v>
      </c>
      <c r="BE109" s="59">
        <f>AVERAGE(BE107:BE108)</f>
        <v>15.741046196456328</v>
      </c>
      <c r="BF109" s="59">
        <f>AVERAGE(BF107:BF108)</f>
        <v>11.923693284131737</v>
      </c>
      <c r="BG109" s="44"/>
      <c r="BH109" s="45"/>
      <c r="BI109" s="45"/>
      <c r="BJ109" s="45"/>
      <c r="BK109" s="45"/>
      <c r="BL109" s="45"/>
      <c r="BM109" s="45"/>
      <c r="BN109" s="45"/>
      <c r="BO109" s="45"/>
      <c r="BR109" s="46"/>
      <c r="BS109" s="59" t="s">
        <v>230</v>
      </c>
      <c r="BT109" s="59">
        <f>AVERAGE(BT107:BT108)</f>
        <v>28.463596343994141</v>
      </c>
      <c r="BU109" s="59">
        <f>AVERAGE(BU107:BU108)</f>
        <v>29.138481140136719</v>
      </c>
      <c r="BV109" s="60"/>
      <c r="BW109" s="59" t="s">
        <v>230</v>
      </c>
      <c r="BX109" s="59">
        <f>AVERAGE(BX107:BX108)</f>
        <v>25.610645294189453</v>
      </c>
      <c r="BY109" s="59">
        <f>AVERAGE(BY107:BY108)</f>
        <v>25.351630210876465</v>
      </c>
      <c r="BZ109" s="59"/>
      <c r="CA109" s="59" t="s">
        <v>230</v>
      </c>
      <c r="CB109" s="59">
        <f>AVERAGE(CB107:CB108)</f>
        <v>13.859740137948002</v>
      </c>
      <c r="CC109" s="59">
        <f>AVERAGE(CC107:CC108)</f>
        <v>7.2566516890225126</v>
      </c>
      <c r="CD109" s="44"/>
      <c r="CE109" s="45"/>
      <c r="CF109" s="45"/>
      <c r="CG109" s="45"/>
      <c r="CH109" s="45"/>
      <c r="CI109" s="45"/>
      <c r="CJ109" s="45"/>
      <c r="CK109" s="45"/>
      <c r="CL109" s="45"/>
    </row>
    <row r="110" spans="1:90" x14ac:dyDescent="0.2">
      <c r="A110" s="59"/>
      <c r="B110" s="59" t="s">
        <v>40</v>
      </c>
      <c r="C110" s="59">
        <f>STDEVP(C107:C108)</f>
        <v>0.37601089477539063</v>
      </c>
      <c r="D110" s="59">
        <f>STDEVP(D107:D108)</f>
        <v>0.30270767211914063</v>
      </c>
      <c r="E110" s="60"/>
      <c r="F110" s="59" t="s">
        <v>40</v>
      </c>
      <c r="G110" s="59">
        <f>STDEVP(G107:G108)</f>
        <v>0.18556785583496094</v>
      </c>
      <c r="H110" s="59">
        <f>STDEVP(H107:H108)</f>
        <v>0.10430240631103516</v>
      </c>
      <c r="I110" s="59"/>
      <c r="J110" s="59" t="s">
        <v>40</v>
      </c>
      <c r="K110" s="59">
        <f>STDEVP(K107:K108)</f>
        <v>5.0689334762490175</v>
      </c>
      <c r="L110" s="59">
        <f>STDEVP(L107:L108)</f>
        <v>2.3332512047727429</v>
      </c>
      <c r="M110" s="44"/>
      <c r="N110" s="45"/>
      <c r="O110" s="45"/>
      <c r="P110" s="45"/>
      <c r="Q110" s="45"/>
      <c r="R110" s="45"/>
      <c r="S110" s="45"/>
      <c r="T110" s="45"/>
      <c r="U110" s="45"/>
      <c r="X110" s="59"/>
      <c r="Y110" s="59" t="s">
        <v>40</v>
      </c>
      <c r="Z110" s="59">
        <f>STDEVP(Z107:Z108)</f>
        <v>9.9925041198730469E-2</v>
      </c>
      <c r="AA110" s="59">
        <f>STDEVP(AA107:AA108)</f>
        <v>0.29358673095703125</v>
      </c>
      <c r="AB110" s="60"/>
      <c r="AC110" s="59" t="s">
        <v>40</v>
      </c>
      <c r="AD110" s="59">
        <f>STDEVP(AD107:AD108)</f>
        <v>0.18556785583496094</v>
      </c>
      <c r="AE110" s="59">
        <f>STDEVP(AE107:AE108)</f>
        <v>0.10430240631103516</v>
      </c>
      <c r="AF110" s="59"/>
      <c r="AG110" s="59" t="s">
        <v>40</v>
      </c>
      <c r="AH110" s="59">
        <f>STDEVP(AH107:AH108)</f>
        <v>0.57604089631315691</v>
      </c>
      <c r="AI110" s="59">
        <f>STDEVP(AI107:AI108)</f>
        <v>0.6390965350645692</v>
      </c>
      <c r="AJ110" s="44"/>
      <c r="AK110" s="45"/>
      <c r="AL110" s="45"/>
      <c r="AM110" s="45"/>
      <c r="AN110" s="45"/>
      <c r="AO110" s="45"/>
      <c r="AP110" s="45"/>
      <c r="AQ110" s="45"/>
      <c r="AR110" s="45"/>
      <c r="AU110" s="59"/>
      <c r="AV110" s="59" t="s">
        <v>40</v>
      </c>
      <c r="AW110" s="59">
        <f>STDEVP(AW107:AW108)</f>
        <v>0.19751548767089844</v>
      </c>
      <c r="AX110" s="59">
        <f>STDEVP(AX107:AX108)</f>
        <v>3.8433074951171875E-2</v>
      </c>
      <c r="AY110" s="60"/>
      <c r="AZ110" s="59" t="s">
        <v>40</v>
      </c>
      <c r="BA110" s="59">
        <f>STDEVP(BA107:BA108)</f>
        <v>0.18556785583496094</v>
      </c>
      <c r="BB110" s="59">
        <f>STDEVP(BB107:BB108)</f>
        <v>0.10430240631103516</v>
      </c>
      <c r="BC110" s="59"/>
      <c r="BD110" s="59" t="s">
        <v>40</v>
      </c>
      <c r="BE110" s="59">
        <f>STDEVP(BE107:BE108)</f>
        <v>0.13035597963992807</v>
      </c>
      <c r="BF110" s="59">
        <f>STDEVP(BF107:BF108)</f>
        <v>0.54402378244541705</v>
      </c>
      <c r="BG110" s="44"/>
      <c r="BH110" s="45"/>
      <c r="BI110" s="45"/>
      <c r="BJ110" s="45"/>
      <c r="BK110" s="45"/>
      <c r="BL110" s="45"/>
      <c r="BM110" s="45"/>
      <c r="BN110" s="45"/>
      <c r="BO110" s="45"/>
      <c r="BR110" s="46"/>
      <c r="BS110" s="59" t="s">
        <v>40</v>
      </c>
      <c r="BT110" s="59">
        <f>STDEVP(BT107:BT108)</f>
        <v>0.26007652282714844</v>
      </c>
      <c r="BU110" s="59">
        <f>STDEVP(BU107:BU108)</f>
        <v>0.18576622009277344</v>
      </c>
      <c r="BV110" s="60"/>
      <c r="BW110" s="59" t="s">
        <v>40</v>
      </c>
      <c r="BX110" s="59">
        <f>STDEVP(BX107:BX108)</f>
        <v>0.18556785583496094</v>
      </c>
      <c r="BY110" s="59">
        <f>STDEVP(BY107:BY108)</f>
        <v>0.10430240631103516</v>
      </c>
      <c r="BZ110" s="59"/>
      <c r="CA110" s="59" t="s">
        <v>40</v>
      </c>
      <c r="CB110" s="59">
        <f>STDEVP(CB107:CB108)</f>
        <v>0.71515710511951269</v>
      </c>
      <c r="CC110" s="59">
        <f>STDEVP(CC107:CC108)</f>
        <v>0.40932214736772288</v>
      </c>
      <c r="CD110" s="44"/>
      <c r="CE110" s="45"/>
      <c r="CF110" s="45"/>
      <c r="CG110" s="45"/>
      <c r="CH110" s="45"/>
      <c r="CI110" s="45"/>
      <c r="CJ110" s="45"/>
      <c r="CK110" s="45"/>
      <c r="CL110" s="45"/>
    </row>
    <row r="111" spans="1:90" x14ac:dyDescent="0.2">
      <c r="A111" s="59"/>
      <c r="B111" s="59" t="s">
        <v>41</v>
      </c>
      <c r="C111" s="59">
        <f>C110/SQRT(4)</f>
        <v>0.18800544738769531</v>
      </c>
      <c r="D111" s="59">
        <f t="shared" ref="D111" si="163">D110/SQRT(4)</f>
        <v>0.15135383605957031</v>
      </c>
      <c r="E111" s="60"/>
      <c r="F111" s="59" t="s">
        <v>41</v>
      </c>
      <c r="G111" s="59">
        <f>G110/SQRT(4)</f>
        <v>9.2783927917480469E-2</v>
      </c>
      <c r="H111" s="59">
        <f t="shared" ref="H111" si="164">H110/SQRT(4)</f>
        <v>5.2151203155517578E-2</v>
      </c>
      <c r="I111" s="59"/>
      <c r="J111" s="59" t="s">
        <v>41</v>
      </c>
      <c r="K111" s="59">
        <f>K110/SQRT(4)</f>
        <v>2.5344667381245087</v>
      </c>
      <c r="L111" s="59">
        <f t="shared" ref="L111" si="165">L110/SQRT(4)</f>
        <v>1.1666256023863715</v>
      </c>
      <c r="M111" s="44"/>
      <c r="N111" s="45"/>
      <c r="O111" s="45"/>
      <c r="P111" s="45"/>
      <c r="Q111" s="45"/>
      <c r="R111" s="45"/>
      <c r="S111" s="45"/>
      <c r="T111" s="45"/>
      <c r="U111" s="45"/>
      <c r="X111" s="59"/>
      <c r="Y111" s="59" t="s">
        <v>41</v>
      </c>
      <c r="Z111" s="59">
        <f>Z110/SQRT(4)</f>
        <v>4.9962520599365234E-2</v>
      </c>
      <c r="AA111" s="59">
        <f t="shared" ref="AA111" si="166">AA110/SQRT(4)</f>
        <v>0.14679336547851563</v>
      </c>
      <c r="AB111" s="60"/>
      <c r="AC111" s="59" t="s">
        <v>41</v>
      </c>
      <c r="AD111" s="59">
        <f>AD110/SQRT(4)</f>
        <v>9.2783927917480469E-2</v>
      </c>
      <c r="AE111" s="59">
        <f t="shared" ref="AE111" si="167">AE110/SQRT(4)</f>
        <v>5.2151203155517578E-2</v>
      </c>
      <c r="AF111" s="59"/>
      <c r="AG111" s="59" t="s">
        <v>41</v>
      </c>
      <c r="AH111" s="59">
        <f>AH110/SQRT(4)</f>
        <v>0.28802044815657846</v>
      </c>
      <c r="AI111" s="59">
        <f t="shared" ref="AI111" si="168">AI110/SQRT(4)</f>
        <v>0.3195482675322846</v>
      </c>
      <c r="AJ111" s="44"/>
      <c r="AK111" s="45"/>
      <c r="AL111" s="45"/>
      <c r="AM111" s="45"/>
      <c r="AN111" s="45"/>
      <c r="AO111" s="45"/>
      <c r="AP111" s="45"/>
      <c r="AQ111" s="45"/>
      <c r="AR111" s="45"/>
      <c r="AU111" s="59"/>
      <c r="AV111" s="59" t="s">
        <v>41</v>
      </c>
      <c r="AW111" s="59">
        <f>AW110/SQRT(4)</f>
        <v>9.8757743835449219E-2</v>
      </c>
      <c r="AX111" s="59">
        <f t="shared" ref="AX111" si="169">AX110/SQRT(4)</f>
        <v>1.9216537475585938E-2</v>
      </c>
      <c r="AY111" s="60"/>
      <c r="AZ111" s="59" t="s">
        <v>41</v>
      </c>
      <c r="BA111" s="59">
        <f>BA110/SQRT(4)</f>
        <v>9.2783927917480469E-2</v>
      </c>
      <c r="BB111" s="59">
        <f t="shared" ref="BB111" si="170">BB110/SQRT(4)</f>
        <v>5.2151203155517578E-2</v>
      </c>
      <c r="BC111" s="59"/>
      <c r="BD111" s="59" t="s">
        <v>41</v>
      </c>
      <c r="BE111" s="59">
        <f>BE110/SQRT(4)</f>
        <v>6.5177989819964033E-2</v>
      </c>
      <c r="BF111" s="59">
        <f t="shared" ref="BF111" si="171">BF110/SQRT(4)</f>
        <v>0.27201189122270852</v>
      </c>
      <c r="BG111" s="44"/>
      <c r="BH111" s="45"/>
      <c r="BI111" s="45"/>
      <c r="BJ111" s="45"/>
      <c r="BK111" s="45"/>
      <c r="BL111" s="45"/>
      <c r="BM111" s="45"/>
      <c r="BN111" s="45"/>
      <c r="BO111" s="45"/>
      <c r="BR111" s="46"/>
      <c r="BS111" s="59" t="s">
        <v>41</v>
      </c>
      <c r="BT111" s="59">
        <f>BT110/SQRT(4)</f>
        <v>0.13003826141357422</v>
      </c>
      <c r="BU111" s="59">
        <f t="shared" ref="BU111" si="172">BU110/SQRT(4)</f>
        <v>9.2883110046386719E-2</v>
      </c>
      <c r="BV111" s="60"/>
      <c r="BW111" s="59" t="s">
        <v>41</v>
      </c>
      <c r="BX111" s="59">
        <f>BX110/SQRT(4)</f>
        <v>9.2783927917480469E-2</v>
      </c>
      <c r="BY111" s="59">
        <f t="shared" ref="BY111" si="173">BY110/SQRT(4)</f>
        <v>5.2151203155517578E-2</v>
      </c>
      <c r="BZ111" s="59"/>
      <c r="CA111" s="59" t="s">
        <v>41</v>
      </c>
      <c r="CB111" s="59">
        <f>CB110/SQRT(4)</f>
        <v>0.35757855255975635</v>
      </c>
      <c r="CC111" s="59">
        <f t="shared" ref="CC111" si="174">CC110/SQRT(4)</f>
        <v>0.20466107368386144</v>
      </c>
      <c r="CD111" s="44"/>
      <c r="CE111" s="45"/>
      <c r="CF111" s="45"/>
      <c r="CG111" s="45"/>
      <c r="CH111" s="45"/>
      <c r="CI111" s="45"/>
      <c r="CJ111" s="45"/>
      <c r="CK111" s="45"/>
      <c r="CL111" s="45"/>
    </row>
    <row r="112" spans="1:90" x14ac:dyDescent="0.2">
      <c r="A112" s="44"/>
      <c r="B112" s="62"/>
      <c r="C112" s="62"/>
      <c r="D112" s="62"/>
      <c r="E112" s="62"/>
      <c r="F112" s="62"/>
      <c r="G112" s="62"/>
      <c r="H112" s="62"/>
      <c r="I112" s="44"/>
      <c r="J112" s="44"/>
      <c r="K112" s="44"/>
      <c r="L112" s="44"/>
      <c r="M112" s="45"/>
      <c r="N112" s="45"/>
      <c r="O112" s="45"/>
      <c r="P112" s="45"/>
      <c r="Q112" s="45"/>
      <c r="R112" s="45"/>
      <c r="S112" s="45"/>
      <c r="T112" s="45"/>
      <c r="U112" s="45"/>
      <c r="X112" s="44"/>
      <c r="Y112" s="62"/>
      <c r="Z112" s="62"/>
      <c r="AA112" s="62"/>
      <c r="AB112" s="62"/>
      <c r="AC112" s="62"/>
      <c r="AD112" s="62"/>
      <c r="AE112" s="62"/>
      <c r="AF112" s="44"/>
      <c r="AG112" s="44"/>
      <c r="AH112" s="44"/>
      <c r="AI112" s="44"/>
      <c r="AJ112" s="44"/>
      <c r="AK112" s="45"/>
      <c r="AL112" s="45"/>
      <c r="AM112" s="45"/>
      <c r="AN112" s="45"/>
      <c r="AO112" s="45"/>
      <c r="AP112" s="45"/>
      <c r="AQ112" s="45"/>
      <c r="AR112" s="45"/>
      <c r="AU112" s="44"/>
      <c r="AV112" s="62"/>
      <c r="AW112" s="62"/>
      <c r="AX112" s="62"/>
      <c r="AY112" s="62"/>
      <c r="AZ112" s="62"/>
      <c r="BA112" s="62"/>
      <c r="BB112" s="62"/>
      <c r="BC112" s="44"/>
      <c r="BD112" s="44"/>
      <c r="BE112" s="44"/>
      <c r="BF112" s="44"/>
      <c r="BG112" s="44"/>
      <c r="BH112" s="45"/>
      <c r="BI112" s="45"/>
      <c r="BJ112" s="45"/>
      <c r="BK112" s="45"/>
      <c r="BL112" s="45"/>
      <c r="BM112" s="45"/>
      <c r="BN112" s="45"/>
      <c r="BO112" s="45"/>
      <c r="BR112" s="46"/>
      <c r="BS112" s="11"/>
      <c r="BT112" s="11"/>
      <c r="BU112" s="11"/>
      <c r="BV112" s="11"/>
      <c r="BW112" s="11"/>
      <c r="BX112" s="11"/>
      <c r="BY112" s="11"/>
      <c r="BZ112" s="9"/>
      <c r="CA112" s="9"/>
      <c r="CB112" s="9"/>
      <c r="CC112" s="9"/>
      <c r="CD112" s="44"/>
      <c r="CE112" s="45"/>
      <c r="CF112" s="45"/>
      <c r="CG112" s="45"/>
      <c r="CH112" s="45"/>
      <c r="CI112" s="45"/>
      <c r="CJ112" s="45"/>
      <c r="CK112" s="45"/>
      <c r="CL112" s="45"/>
    </row>
    <row r="113" spans="13:90" x14ac:dyDescent="0.4">
      <c r="M113" s="9"/>
      <c r="N113" s="45"/>
      <c r="O113" s="45"/>
      <c r="P113" s="45"/>
      <c r="Q113" s="45"/>
      <c r="R113" s="45"/>
      <c r="S113" s="45"/>
      <c r="T113" s="45"/>
      <c r="U113" s="45"/>
      <c r="AJ113" s="9"/>
      <c r="AK113" s="45"/>
      <c r="AL113" s="45"/>
      <c r="AM113" s="45"/>
      <c r="AN113" s="45"/>
      <c r="AO113" s="45"/>
      <c r="AP113" s="45"/>
      <c r="AQ113" s="45"/>
      <c r="AR113" s="45"/>
      <c r="BG113" s="9"/>
      <c r="BH113" s="45"/>
      <c r="BI113" s="45"/>
      <c r="BJ113" s="45"/>
      <c r="BK113" s="45"/>
      <c r="BL113" s="45"/>
      <c r="BM113" s="45"/>
      <c r="BN113" s="45"/>
      <c r="BO113" s="45"/>
      <c r="CD113" s="9"/>
      <c r="CE113" s="45"/>
      <c r="CF113" s="45"/>
      <c r="CG113" s="45"/>
      <c r="CH113" s="45"/>
      <c r="CI113" s="45"/>
      <c r="CJ113" s="45"/>
      <c r="CK113" s="45"/>
      <c r="CL113" s="45"/>
    </row>
    <row r="114" spans="13:90" x14ac:dyDescent="0.4">
      <c r="M114" s="9"/>
      <c r="N114" s="45"/>
      <c r="O114" s="45"/>
      <c r="P114" s="45"/>
      <c r="Q114" s="45"/>
      <c r="R114" s="45"/>
      <c r="S114" s="45"/>
      <c r="T114" s="45"/>
      <c r="U114" s="45"/>
      <c r="AJ114" s="9"/>
      <c r="AK114" s="45"/>
      <c r="AL114" s="45"/>
      <c r="AM114" s="45"/>
      <c r="AN114" s="45"/>
      <c r="AO114" s="45"/>
      <c r="AP114" s="45"/>
      <c r="AQ114" s="45"/>
      <c r="AR114" s="45"/>
      <c r="BG114" s="9"/>
      <c r="BH114" s="45"/>
      <c r="BI114" s="45"/>
      <c r="BJ114" s="45"/>
      <c r="BK114" s="45"/>
      <c r="BL114" s="45"/>
      <c r="BM114" s="45"/>
      <c r="BN114" s="45"/>
      <c r="BO114" s="45"/>
      <c r="CD114" s="9"/>
      <c r="CE114" s="45"/>
      <c r="CF114" s="45"/>
      <c r="CG114" s="45"/>
      <c r="CH114" s="45"/>
      <c r="CI114" s="45"/>
      <c r="CJ114" s="45"/>
      <c r="CK114" s="45"/>
      <c r="CL114" s="45"/>
    </row>
    <row r="115" spans="13:90" x14ac:dyDescent="0.4">
      <c r="M115" s="9"/>
      <c r="N115" s="45"/>
      <c r="O115" s="45"/>
      <c r="P115" s="45"/>
      <c r="Q115" s="45"/>
      <c r="R115" s="45"/>
      <c r="S115" s="45"/>
      <c r="T115" s="45"/>
      <c r="U115" s="45"/>
      <c r="AJ115" s="9"/>
      <c r="AK115" s="45"/>
      <c r="AL115" s="45"/>
      <c r="AM115" s="45"/>
      <c r="AN115" s="45"/>
      <c r="AO115" s="45"/>
      <c r="AP115" s="45"/>
      <c r="AQ115" s="45"/>
      <c r="AR115" s="45"/>
      <c r="BG115" s="9"/>
      <c r="BH115" s="45"/>
      <c r="BI115" s="45"/>
      <c r="BJ115" s="45"/>
      <c r="BK115" s="45"/>
      <c r="BL115" s="45"/>
      <c r="BM115" s="45"/>
      <c r="BN115" s="45"/>
      <c r="BO115" s="45"/>
      <c r="CD115" s="9"/>
      <c r="CE115" s="45"/>
      <c r="CF115" s="45"/>
      <c r="CG115" s="45"/>
      <c r="CH115" s="45"/>
      <c r="CI115" s="45"/>
      <c r="CJ115" s="45"/>
      <c r="CK115" s="45"/>
      <c r="CL115" s="45"/>
    </row>
    <row r="116" spans="13:90" x14ac:dyDescent="0.4">
      <c r="M116" s="9"/>
      <c r="N116" s="45"/>
      <c r="O116" s="45"/>
      <c r="P116" s="45"/>
      <c r="Q116" s="45"/>
      <c r="R116" s="45"/>
      <c r="S116" s="45"/>
      <c r="T116" s="45"/>
      <c r="U116" s="45"/>
      <c r="AJ116" s="9"/>
      <c r="AK116" s="45"/>
      <c r="AL116" s="45"/>
      <c r="AM116" s="45"/>
      <c r="AN116" s="45"/>
      <c r="AO116" s="45"/>
      <c r="AP116" s="45"/>
      <c r="AQ116" s="45"/>
      <c r="AR116" s="45"/>
      <c r="BG116" s="9"/>
      <c r="BH116" s="45"/>
      <c r="BI116" s="45"/>
      <c r="BJ116" s="45"/>
      <c r="BK116" s="45"/>
      <c r="BL116" s="45"/>
      <c r="BM116" s="45"/>
      <c r="BN116" s="45"/>
      <c r="BO116" s="45"/>
      <c r="CD116" s="9"/>
      <c r="CE116" s="45"/>
      <c r="CF116" s="45"/>
      <c r="CG116" s="45"/>
      <c r="CH116" s="45"/>
      <c r="CI116" s="45"/>
      <c r="CJ116" s="45"/>
      <c r="CK116" s="45"/>
      <c r="CL116" s="45"/>
    </row>
    <row r="117" spans="13:90" x14ac:dyDescent="0.4">
      <c r="M117" s="9"/>
      <c r="N117" s="45"/>
      <c r="O117" s="45"/>
      <c r="P117" s="45"/>
      <c r="Q117" s="45"/>
      <c r="R117" s="45"/>
      <c r="S117" s="45"/>
      <c r="T117" s="45"/>
      <c r="U117" s="45"/>
      <c r="AJ117" s="9"/>
      <c r="AK117" s="45"/>
      <c r="AL117" s="45"/>
      <c r="AM117" s="45"/>
      <c r="AN117" s="45"/>
      <c r="AO117" s="45"/>
      <c r="AP117" s="45"/>
      <c r="AQ117" s="45"/>
      <c r="AR117" s="45"/>
      <c r="BG117" s="9"/>
      <c r="BH117" s="45"/>
      <c r="BI117" s="45"/>
      <c r="BJ117" s="45"/>
      <c r="BK117" s="45"/>
      <c r="BL117" s="45"/>
      <c r="BM117" s="45"/>
      <c r="BN117" s="45"/>
      <c r="BO117" s="45"/>
      <c r="CD117" s="9"/>
      <c r="CE117" s="45"/>
      <c r="CF117" s="45"/>
      <c r="CG117" s="45"/>
      <c r="CH117" s="45"/>
      <c r="CI117" s="45"/>
      <c r="CJ117" s="45"/>
      <c r="CK117" s="45"/>
      <c r="CL117" s="45"/>
    </row>
    <row r="118" spans="13:90" x14ac:dyDescent="0.4">
      <c r="M118" s="9"/>
      <c r="N118" s="45"/>
      <c r="O118" s="45"/>
      <c r="P118" s="45"/>
      <c r="Q118" s="45"/>
      <c r="R118" s="45"/>
      <c r="S118" s="45"/>
      <c r="T118" s="45"/>
      <c r="U118" s="45"/>
      <c r="AJ118" s="9"/>
      <c r="AK118" s="45"/>
      <c r="AL118" s="45"/>
      <c r="AM118" s="45"/>
      <c r="AN118" s="45"/>
      <c r="AO118" s="45"/>
      <c r="AP118" s="45"/>
      <c r="AQ118" s="45"/>
      <c r="AR118" s="45"/>
      <c r="BG118" s="9"/>
      <c r="BH118" s="45"/>
      <c r="BI118" s="45"/>
      <c r="BJ118" s="45"/>
      <c r="BK118" s="45"/>
      <c r="BL118" s="45"/>
      <c r="BM118" s="45"/>
      <c r="BN118" s="45"/>
      <c r="BO118" s="45"/>
      <c r="CD118" s="9"/>
      <c r="CE118" s="45"/>
      <c r="CF118" s="45"/>
      <c r="CG118" s="45"/>
      <c r="CH118" s="45"/>
      <c r="CI118" s="45"/>
      <c r="CJ118" s="45"/>
      <c r="CK118" s="45"/>
      <c r="CL118" s="45"/>
    </row>
    <row r="119" spans="13:90" x14ac:dyDescent="0.4">
      <c r="M119" s="44"/>
      <c r="N119" s="45"/>
      <c r="O119" s="45"/>
      <c r="P119" s="45"/>
      <c r="Q119" s="45"/>
      <c r="R119" s="45"/>
      <c r="S119" s="45"/>
      <c r="T119" s="45"/>
      <c r="U119" s="45"/>
      <c r="AJ119" s="44"/>
      <c r="AK119" s="45"/>
      <c r="AL119" s="45"/>
      <c r="AM119" s="45"/>
      <c r="AN119" s="45"/>
      <c r="AO119" s="45"/>
      <c r="AP119" s="45"/>
      <c r="AQ119" s="45"/>
      <c r="AR119" s="45"/>
      <c r="BG119" s="44"/>
      <c r="BH119" s="45"/>
      <c r="BI119" s="45"/>
      <c r="BJ119" s="45"/>
      <c r="BK119" s="45"/>
      <c r="BL119" s="45"/>
      <c r="BM119" s="45"/>
      <c r="BN119" s="45"/>
      <c r="BO119" s="45"/>
      <c r="CD119" s="9"/>
      <c r="CE119" s="45"/>
      <c r="CF119" s="45"/>
      <c r="CG119" s="45"/>
      <c r="CH119" s="45"/>
      <c r="CI119" s="45"/>
      <c r="CJ119" s="45"/>
      <c r="CK119" s="45"/>
      <c r="CL119" s="45"/>
    </row>
  </sheetData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AB225-7016-4E8E-996A-BE00156FDA86}">
  <dimension ref="A1:CL174"/>
  <sheetViews>
    <sheetView zoomScale="70" zoomScaleNormal="70" workbookViewId="0">
      <selection activeCell="B1" sqref="B1"/>
    </sheetView>
  </sheetViews>
  <sheetFormatPr defaultRowHeight="18.75" x14ac:dyDescent="0.4"/>
  <sheetData>
    <row r="1" spans="1:90" x14ac:dyDescent="0.2">
      <c r="A1" s="64" t="s">
        <v>90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9"/>
      <c r="N1" s="44"/>
      <c r="O1" s="44"/>
      <c r="P1" s="11" t="s">
        <v>257</v>
      </c>
      <c r="Q1" s="11" t="s">
        <v>90</v>
      </c>
      <c r="R1" s="45"/>
      <c r="S1" s="45"/>
      <c r="T1" s="11" t="s">
        <v>257</v>
      </c>
      <c r="U1" s="11" t="s">
        <v>90</v>
      </c>
      <c r="X1" s="64" t="s">
        <v>42</v>
      </c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9"/>
      <c r="AK1" s="44"/>
      <c r="AL1" s="44"/>
      <c r="AM1" s="11" t="s">
        <v>257</v>
      </c>
      <c r="AN1" s="11" t="s">
        <v>90</v>
      </c>
      <c r="AO1" s="45"/>
      <c r="AP1" s="45"/>
      <c r="AQ1" s="11" t="s">
        <v>257</v>
      </c>
      <c r="AR1" s="11" t="s">
        <v>90</v>
      </c>
      <c r="AU1" s="64" t="s">
        <v>125</v>
      </c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9"/>
      <c r="BH1" s="44"/>
      <c r="BI1" s="44"/>
      <c r="BJ1" s="11" t="s">
        <v>257</v>
      </c>
      <c r="BK1" s="11" t="s">
        <v>90</v>
      </c>
      <c r="BL1" s="45"/>
      <c r="BM1" s="45"/>
      <c r="BN1" s="11" t="s">
        <v>257</v>
      </c>
      <c r="BO1" s="11" t="s">
        <v>90</v>
      </c>
      <c r="BR1" s="64" t="s">
        <v>127</v>
      </c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9"/>
      <c r="CE1" s="44"/>
      <c r="CF1" s="44"/>
      <c r="CG1" s="11" t="s">
        <v>257</v>
      </c>
      <c r="CH1" s="11" t="s">
        <v>90</v>
      </c>
      <c r="CI1" s="45"/>
      <c r="CJ1" s="45"/>
      <c r="CK1" s="11" t="s">
        <v>257</v>
      </c>
      <c r="CL1" s="11" t="s">
        <v>90</v>
      </c>
    </row>
    <row r="2" spans="1:90" x14ac:dyDescent="0.2">
      <c r="A2" s="60" t="s">
        <v>228</v>
      </c>
      <c r="B2" s="46"/>
      <c r="C2" s="59" t="s">
        <v>257</v>
      </c>
      <c r="D2" s="59" t="s">
        <v>90</v>
      </c>
      <c r="E2" s="59"/>
      <c r="F2" s="60" t="s">
        <v>295</v>
      </c>
      <c r="G2" s="59" t="s">
        <v>257</v>
      </c>
      <c r="H2" s="59" t="s">
        <v>90</v>
      </c>
      <c r="I2" s="59"/>
      <c r="J2" s="59" t="s">
        <v>296</v>
      </c>
      <c r="K2" s="59" t="s">
        <v>257</v>
      </c>
      <c r="L2" s="59" t="s">
        <v>90</v>
      </c>
      <c r="M2" s="9"/>
      <c r="N2" s="44"/>
      <c r="O2" s="11" t="s">
        <v>130</v>
      </c>
      <c r="P2" s="59">
        <v>17.023128271252599</v>
      </c>
      <c r="Q2" s="59">
        <v>24.039925554249031</v>
      </c>
      <c r="R2" s="46"/>
      <c r="S2" s="11" t="s">
        <v>130</v>
      </c>
      <c r="T2" s="9">
        <f>P2/AVERAGE(P2:Q2)</f>
        <v>0.82912139674719598</v>
      </c>
      <c r="U2" s="9">
        <f>Q2/AVERAGE(P2:Q2)</f>
        <v>1.1708786032528042</v>
      </c>
      <c r="X2" s="60" t="s">
        <v>228</v>
      </c>
      <c r="Y2" s="46"/>
      <c r="Z2" s="59" t="s">
        <v>257</v>
      </c>
      <c r="AA2" s="59" t="s">
        <v>90</v>
      </c>
      <c r="AB2" s="59"/>
      <c r="AC2" s="60" t="s">
        <v>295</v>
      </c>
      <c r="AD2" s="59" t="s">
        <v>257</v>
      </c>
      <c r="AE2" s="59" t="s">
        <v>90</v>
      </c>
      <c r="AF2" s="59"/>
      <c r="AG2" s="59" t="s">
        <v>296</v>
      </c>
      <c r="AH2" s="59" t="s">
        <v>257</v>
      </c>
      <c r="AI2" s="59" t="s">
        <v>90</v>
      </c>
      <c r="AJ2" s="9"/>
      <c r="AK2" s="44"/>
      <c r="AL2" s="11" t="s">
        <v>130</v>
      </c>
      <c r="AM2" s="59">
        <v>7.0852452840769864</v>
      </c>
      <c r="AN2" s="59">
        <v>6.7484082834509778</v>
      </c>
      <c r="AO2" s="46"/>
      <c r="AP2" s="11" t="s">
        <v>130</v>
      </c>
      <c r="AQ2" s="9">
        <f>AM2/AVERAGE(AM2:AN2)</f>
        <v>1.0243490990273656</v>
      </c>
      <c r="AR2" s="9">
        <f>AN2/AVERAGE(AM2:AN2)</f>
        <v>0.97565090097263429</v>
      </c>
      <c r="AU2" s="60" t="s">
        <v>228</v>
      </c>
      <c r="AV2" s="46"/>
      <c r="AW2" s="59" t="s">
        <v>257</v>
      </c>
      <c r="AX2" s="59" t="s">
        <v>90</v>
      </c>
      <c r="AY2" s="59"/>
      <c r="AZ2" s="60" t="s">
        <v>295</v>
      </c>
      <c r="BA2" s="59" t="s">
        <v>257</v>
      </c>
      <c r="BB2" s="59" t="s">
        <v>90</v>
      </c>
      <c r="BC2" s="59"/>
      <c r="BD2" s="59" t="s">
        <v>296</v>
      </c>
      <c r="BE2" s="59" t="s">
        <v>257</v>
      </c>
      <c r="BF2" s="59" t="s">
        <v>90</v>
      </c>
      <c r="BG2" s="9"/>
      <c r="BH2" s="44"/>
      <c r="BI2" s="11" t="s">
        <v>130</v>
      </c>
      <c r="BJ2" s="59">
        <v>13.143418751518787</v>
      </c>
      <c r="BK2" s="59">
        <v>11.167613380876713</v>
      </c>
      <c r="BL2" s="46"/>
      <c r="BM2" s="11" t="s">
        <v>130</v>
      </c>
      <c r="BN2" s="9">
        <f>BJ2/AVERAGE(BJ2:BK2)</f>
        <v>1.0812719657430434</v>
      </c>
      <c r="BO2" s="9">
        <f>BK2/AVERAGE(BJ2:BK2)</f>
        <v>0.91872803425695659</v>
      </c>
      <c r="BR2" s="60" t="s">
        <v>228</v>
      </c>
      <c r="BS2" s="46"/>
      <c r="BT2" s="59" t="s">
        <v>257</v>
      </c>
      <c r="BU2" s="59" t="s">
        <v>90</v>
      </c>
      <c r="BV2" s="59"/>
      <c r="BW2" s="60" t="s">
        <v>295</v>
      </c>
      <c r="BX2" s="59" t="s">
        <v>257</v>
      </c>
      <c r="BY2" s="59" t="s">
        <v>90</v>
      </c>
      <c r="BZ2" s="59"/>
      <c r="CA2" s="59" t="s">
        <v>296</v>
      </c>
      <c r="CB2" s="59" t="s">
        <v>257</v>
      </c>
      <c r="CC2" s="59" t="s">
        <v>90</v>
      </c>
      <c r="CD2" s="9"/>
      <c r="CE2" s="44"/>
      <c r="CF2" s="11" t="s">
        <v>130</v>
      </c>
      <c r="CG2" s="59">
        <v>12.480712624861088</v>
      </c>
      <c r="CH2" s="59">
        <v>5.4819789805068169</v>
      </c>
      <c r="CI2" s="46"/>
      <c r="CJ2" s="11" t="s">
        <v>130</v>
      </c>
      <c r="CK2" s="9">
        <f>CG2/AVERAGE(CG2:CH2)</f>
        <v>1.3896261093890181</v>
      </c>
      <c r="CL2" s="9">
        <f>CH2/AVERAGE(CG2:CH2)</f>
        <v>0.61037389061098202</v>
      </c>
    </row>
    <row r="3" spans="1:90" x14ac:dyDescent="0.4">
      <c r="A3" s="59"/>
      <c r="B3" s="61"/>
      <c r="C3" s="61"/>
      <c r="D3" s="61"/>
      <c r="E3" s="9"/>
      <c r="F3" s="9"/>
      <c r="G3" s="9"/>
      <c r="H3" s="9"/>
      <c r="I3" s="9"/>
      <c r="J3" s="9"/>
      <c r="K3" s="9"/>
      <c r="L3" s="9"/>
      <c r="M3" s="9"/>
      <c r="N3" s="44"/>
      <c r="O3" s="11" t="s">
        <v>131</v>
      </c>
      <c r="P3" s="59">
        <v>17.417472345011038</v>
      </c>
      <c r="Q3" s="59">
        <v>24.546787104444075</v>
      </c>
      <c r="R3" s="46"/>
      <c r="S3" s="11" t="s">
        <v>131</v>
      </c>
      <c r="T3" s="9">
        <f t="shared" ref="T3:T21" si="0">P3/AVERAGE(P3:Q3)</f>
        <v>0.83010983982643338</v>
      </c>
      <c r="U3" s="9">
        <f t="shared" ref="U3:U21" si="1">Q3/AVERAGE(P3:Q3)</f>
        <v>1.1698901601735667</v>
      </c>
      <c r="X3" s="59"/>
      <c r="Y3" s="61"/>
      <c r="Z3" s="61"/>
      <c r="AA3" s="61"/>
      <c r="AB3" s="9"/>
      <c r="AC3" s="9"/>
      <c r="AD3" s="9"/>
      <c r="AE3" s="9"/>
      <c r="AF3" s="9"/>
      <c r="AG3" s="9"/>
      <c r="AH3" s="9"/>
      <c r="AI3" s="9"/>
      <c r="AJ3" s="9"/>
      <c r="AK3" s="44"/>
      <c r="AL3" s="11" t="s">
        <v>131</v>
      </c>
      <c r="AM3" s="59">
        <v>8.4425388568440258</v>
      </c>
      <c r="AN3" s="59">
        <v>7.62592403057329</v>
      </c>
      <c r="AO3" s="46"/>
      <c r="AP3" s="11" t="s">
        <v>131</v>
      </c>
      <c r="AQ3" s="9">
        <f t="shared" ref="AQ3:AQ21" si="2">AM3/AVERAGE(AM3:AN3)</f>
        <v>1.0508209672569366</v>
      </c>
      <c r="AR3" s="9">
        <f t="shared" ref="AR3:AR21" si="3">AN3/AVERAGE(AM3:AN3)</f>
        <v>0.94917903274306348</v>
      </c>
      <c r="AU3" s="59"/>
      <c r="AV3" s="61"/>
      <c r="AW3" s="61"/>
      <c r="AX3" s="61"/>
      <c r="AY3" s="9"/>
      <c r="AZ3" s="9"/>
      <c r="BA3" s="9"/>
      <c r="BB3" s="9"/>
      <c r="BC3" s="9"/>
      <c r="BD3" s="9"/>
      <c r="BE3" s="9"/>
      <c r="BF3" s="9"/>
      <c r="BG3" s="9"/>
      <c r="BH3" s="44"/>
      <c r="BI3" s="11" t="s">
        <v>131</v>
      </c>
      <c r="BJ3" s="59">
        <v>28.087000582327509</v>
      </c>
      <c r="BK3" s="59">
        <v>20.368511514529985</v>
      </c>
      <c r="BL3" s="46"/>
      <c r="BM3" s="11" t="s">
        <v>131</v>
      </c>
      <c r="BN3" s="9">
        <f t="shared" ref="BN3:BN21" si="4">BJ3/AVERAGE(BJ3:BK3)</f>
        <v>1.159290217640649</v>
      </c>
      <c r="BO3" s="9">
        <f t="shared" ref="BO3:BO21" si="5">BK3/AVERAGE(BJ3:BK3)</f>
        <v>0.84070978235935123</v>
      </c>
      <c r="BR3" s="59"/>
      <c r="BS3" s="61"/>
      <c r="BT3" s="61"/>
      <c r="BU3" s="61"/>
      <c r="BV3" s="9"/>
      <c r="BW3" s="9"/>
      <c r="BX3" s="9"/>
      <c r="BY3" s="9"/>
      <c r="BZ3" s="9"/>
      <c r="CA3" s="9"/>
      <c r="CB3" s="9"/>
      <c r="CC3" s="9"/>
      <c r="CD3" s="9"/>
      <c r="CE3" s="44"/>
      <c r="CF3" s="11" t="s">
        <v>131</v>
      </c>
      <c r="CG3" s="59">
        <v>11.278449880670752</v>
      </c>
      <c r="CH3" s="59">
        <v>8.0963259258692855</v>
      </c>
      <c r="CI3" s="46"/>
      <c r="CJ3" s="11" t="s">
        <v>131</v>
      </c>
      <c r="CK3" s="9">
        <f t="shared" ref="CK3:CK21" si="6">CG3/AVERAGE(CG3:CH3)</f>
        <v>1.1642405562043887</v>
      </c>
      <c r="CL3" s="9">
        <f t="shared" ref="CL3:CL21" si="7">CH3/AVERAGE(CG3:CH3)</f>
        <v>0.83575944379561151</v>
      </c>
    </row>
    <row r="4" spans="1:90" x14ac:dyDescent="0.4">
      <c r="A4" s="59"/>
      <c r="B4" s="60" t="s">
        <v>298</v>
      </c>
      <c r="C4" s="61">
        <v>28.415966033935547</v>
      </c>
      <c r="D4" s="61">
        <v>27.80302619934082</v>
      </c>
      <c r="E4" s="60"/>
      <c r="F4" s="60" t="s">
        <v>298</v>
      </c>
      <c r="G4" s="61">
        <v>25.861534118652344</v>
      </c>
      <c r="H4" s="61">
        <v>25.746530532836914</v>
      </c>
      <c r="I4" s="60"/>
      <c r="J4" s="60" t="s">
        <v>298</v>
      </c>
      <c r="K4" s="59">
        <f>POWER(2,(G4-C4))*100</f>
        <v>17.023128271252599</v>
      </c>
      <c r="L4" s="59">
        <f>POWER(2,(H4-D4))*100</f>
        <v>24.039925554249031</v>
      </c>
      <c r="M4" s="9"/>
      <c r="N4" s="44"/>
      <c r="O4" s="11" t="s">
        <v>132</v>
      </c>
      <c r="P4" s="59">
        <v>20.676292518364473</v>
      </c>
      <c r="Q4" s="59">
        <v>19.177353024801285</v>
      </c>
      <c r="R4" s="46"/>
      <c r="S4" s="11" t="s">
        <v>132</v>
      </c>
      <c r="T4" s="9">
        <f t="shared" si="0"/>
        <v>1.0376111011460591</v>
      </c>
      <c r="U4" s="9">
        <f t="shared" si="1"/>
        <v>0.96238889885394119</v>
      </c>
      <c r="X4" s="59"/>
      <c r="Y4" s="60" t="s">
        <v>298</v>
      </c>
      <c r="Z4" s="61">
        <v>29.680572509765625</v>
      </c>
      <c r="AA4" s="61">
        <v>29.635839462280273</v>
      </c>
      <c r="AB4" s="60"/>
      <c r="AC4" s="60" t="s">
        <v>298</v>
      </c>
      <c r="AD4" s="61">
        <v>25.861534118652344</v>
      </c>
      <c r="AE4" s="61">
        <v>25.746530532836914</v>
      </c>
      <c r="AF4" s="60"/>
      <c r="AG4" s="60" t="s">
        <v>298</v>
      </c>
      <c r="AH4" s="59">
        <f>POWER(2,(AD4-Z4))*100</f>
        <v>7.0852452840769864</v>
      </c>
      <c r="AI4" s="59">
        <f>POWER(2,(AE4-AA4))*100</f>
        <v>6.7484082834509778</v>
      </c>
      <c r="AJ4" s="9"/>
      <c r="AK4" s="44"/>
      <c r="AL4" s="11" t="s">
        <v>132</v>
      </c>
      <c r="AM4" s="59">
        <v>6.3559263420708136</v>
      </c>
      <c r="AN4" s="59">
        <v>4.6561431887112112</v>
      </c>
      <c r="AO4" s="46"/>
      <c r="AP4" s="11" t="s">
        <v>132</v>
      </c>
      <c r="AQ4" s="9">
        <f t="shared" si="2"/>
        <v>1.1543563767562675</v>
      </c>
      <c r="AR4" s="9">
        <f t="shared" si="3"/>
        <v>0.84564362324373266</v>
      </c>
      <c r="AU4" s="59"/>
      <c r="AV4" s="60" t="s">
        <v>298</v>
      </c>
      <c r="AW4" s="61">
        <v>28.789121627807617</v>
      </c>
      <c r="AX4" s="61">
        <v>28.909137725830078</v>
      </c>
      <c r="AY4" s="60"/>
      <c r="AZ4" s="60" t="s">
        <v>298</v>
      </c>
      <c r="BA4" s="61">
        <v>25.861534118652344</v>
      </c>
      <c r="BB4" s="61">
        <v>25.746530532836914</v>
      </c>
      <c r="BC4" s="60"/>
      <c r="BD4" s="60" t="s">
        <v>298</v>
      </c>
      <c r="BE4" s="59">
        <f>POWER(2,(BA4-AW4))*100</f>
        <v>13.143418751518787</v>
      </c>
      <c r="BF4" s="59">
        <f>POWER(2,(BB4-AX4))*100</f>
        <v>11.167613380876713</v>
      </c>
      <c r="BG4" s="9"/>
      <c r="BH4" s="44"/>
      <c r="BI4" s="11" t="s">
        <v>132</v>
      </c>
      <c r="BJ4" s="59">
        <v>13.845193507511192</v>
      </c>
      <c r="BK4" s="59">
        <v>15.153764185937904</v>
      </c>
      <c r="BL4" s="46"/>
      <c r="BM4" s="11" t="s">
        <v>132</v>
      </c>
      <c r="BN4" s="9">
        <f t="shared" si="4"/>
        <v>0.95487525130179696</v>
      </c>
      <c r="BO4" s="9">
        <f t="shared" si="5"/>
        <v>1.0451247486982029</v>
      </c>
      <c r="BR4" s="59"/>
      <c r="BS4" s="60" t="s">
        <v>298</v>
      </c>
      <c r="BT4" s="61">
        <v>28.863761901855469</v>
      </c>
      <c r="BU4" s="61">
        <v>29.935689926147461</v>
      </c>
      <c r="BV4" s="60"/>
      <c r="BW4" s="60" t="s">
        <v>298</v>
      </c>
      <c r="BX4" s="61">
        <v>25.861534118652344</v>
      </c>
      <c r="BY4" s="61">
        <v>25.746530532836914</v>
      </c>
      <c r="BZ4" s="60"/>
      <c r="CA4" s="60" t="s">
        <v>298</v>
      </c>
      <c r="CB4" s="59">
        <f>POWER(2,(BX4-BT4))*100</f>
        <v>12.480712624861088</v>
      </c>
      <c r="CC4" s="59">
        <f>POWER(2,(BY4-BU4))*100</f>
        <v>5.4819789805068169</v>
      </c>
      <c r="CD4" s="9"/>
      <c r="CE4" s="44"/>
      <c r="CF4" s="11" t="s">
        <v>132</v>
      </c>
      <c r="CG4" s="59">
        <v>12.02698877207132</v>
      </c>
      <c r="CH4" s="59">
        <v>5.2717334406091201</v>
      </c>
      <c r="CI4" s="46"/>
      <c r="CJ4" s="11" t="s">
        <v>132</v>
      </c>
      <c r="CK4" s="9">
        <f t="shared" si="6"/>
        <v>1.3905060297754486</v>
      </c>
      <c r="CL4" s="9">
        <f t="shared" si="7"/>
        <v>0.60949397022455154</v>
      </c>
    </row>
    <row r="5" spans="1:90" x14ac:dyDescent="0.2">
      <c r="A5" s="59"/>
      <c r="B5" s="59" t="s">
        <v>230</v>
      </c>
      <c r="C5" s="59">
        <f>AVERAGE(C3:C4)</f>
        <v>28.415966033935547</v>
      </c>
      <c r="D5" s="59">
        <f>AVERAGE(D3:D4)</f>
        <v>27.80302619934082</v>
      </c>
      <c r="E5" s="60"/>
      <c r="F5" s="59" t="s">
        <v>230</v>
      </c>
      <c r="G5" s="59">
        <f>AVERAGE(G3:G4)</f>
        <v>25.861534118652344</v>
      </c>
      <c r="H5" s="59">
        <f>AVERAGE(H3:H4)</f>
        <v>25.746530532836914</v>
      </c>
      <c r="I5" s="59"/>
      <c r="J5" s="59" t="s">
        <v>230</v>
      </c>
      <c r="K5" s="59">
        <f>AVERAGE(K3:K4)</f>
        <v>17.023128271252599</v>
      </c>
      <c r="L5" s="59">
        <f>AVERAGE(L3:L4)</f>
        <v>24.039925554249031</v>
      </c>
      <c r="M5" s="9"/>
      <c r="N5" s="44"/>
      <c r="O5" s="11" t="s">
        <v>133</v>
      </c>
      <c r="P5" s="59">
        <v>8.8699731483960349</v>
      </c>
      <c r="Q5" s="59">
        <v>18.225197423348565</v>
      </c>
      <c r="R5" s="46"/>
      <c r="S5" s="11" t="s">
        <v>133</v>
      </c>
      <c r="T5" s="9">
        <f t="shared" si="0"/>
        <v>0.65472724188315867</v>
      </c>
      <c r="U5" s="9">
        <f t="shared" si="1"/>
        <v>1.3452727581168413</v>
      </c>
      <c r="X5" s="59"/>
      <c r="Y5" s="59" t="s">
        <v>230</v>
      </c>
      <c r="Z5" s="59">
        <f>AVERAGE(Z3:Z4)</f>
        <v>29.680572509765625</v>
      </c>
      <c r="AA5" s="59">
        <f>AVERAGE(AA3:AA4)</f>
        <v>29.635839462280273</v>
      </c>
      <c r="AB5" s="60"/>
      <c r="AC5" s="59" t="s">
        <v>230</v>
      </c>
      <c r="AD5" s="59">
        <f>AVERAGE(AD3:AD4)</f>
        <v>25.861534118652344</v>
      </c>
      <c r="AE5" s="59">
        <f>AVERAGE(AE3:AE4)</f>
        <v>25.746530532836914</v>
      </c>
      <c r="AF5" s="59"/>
      <c r="AG5" s="59" t="s">
        <v>230</v>
      </c>
      <c r="AH5" s="59">
        <f>AVERAGE(AH3:AH4)</f>
        <v>7.0852452840769864</v>
      </c>
      <c r="AI5" s="59">
        <f>AVERAGE(AI3:AI4)</f>
        <v>6.7484082834509778</v>
      </c>
      <c r="AJ5" s="9"/>
      <c r="AK5" s="44"/>
      <c r="AL5" s="11" t="s">
        <v>133</v>
      </c>
      <c r="AM5" s="59">
        <v>6.2996083339136142</v>
      </c>
      <c r="AN5" s="59">
        <v>5.295168444783739</v>
      </c>
      <c r="AO5" s="46"/>
      <c r="AP5" s="11" t="s">
        <v>133</v>
      </c>
      <c r="AQ5" s="9">
        <f t="shared" si="2"/>
        <v>1.0866286525649458</v>
      </c>
      <c r="AR5" s="9">
        <f t="shared" si="3"/>
        <v>0.9133713474350541</v>
      </c>
      <c r="AU5" s="59"/>
      <c r="AV5" s="59" t="s">
        <v>230</v>
      </c>
      <c r="AW5" s="59">
        <f>AVERAGE(AW3:AW4)</f>
        <v>28.789121627807617</v>
      </c>
      <c r="AX5" s="59">
        <f>AVERAGE(AX3:AX4)</f>
        <v>28.909137725830078</v>
      </c>
      <c r="AY5" s="60"/>
      <c r="AZ5" s="59" t="s">
        <v>230</v>
      </c>
      <c r="BA5" s="59">
        <f>AVERAGE(BA3:BA4)</f>
        <v>25.861534118652344</v>
      </c>
      <c r="BB5" s="59">
        <f>AVERAGE(BB3:BB4)</f>
        <v>25.746530532836914</v>
      </c>
      <c r="BC5" s="59"/>
      <c r="BD5" s="59" t="s">
        <v>230</v>
      </c>
      <c r="BE5" s="59">
        <f>AVERAGE(BE3:BE4)</f>
        <v>13.143418751518787</v>
      </c>
      <c r="BF5" s="59">
        <f>AVERAGE(BF3:BF4)</f>
        <v>11.167613380876713</v>
      </c>
      <c r="BG5" s="9"/>
      <c r="BH5" s="44"/>
      <c r="BI5" s="11" t="s">
        <v>133</v>
      </c>
      <c r="BJ5" s="59">
        <v>15.068757191676415</v>
      </c>
      <c r="BK5" s="59">
        <v>17.630359577112138</v>
      </c>
      <c r="BL5" s="46"/>
      <c r="BM5" s="11" t="s">
        <v>133</v>
      </c>
      <c r="BN5" s="9">
        <f t="shared" si="4"/>
        <v>0.92166141967844262</v>
      </c>
      <c r="BO5" s="9">
        <f t="shared" si="5"/>
        <v>1.0783385803215573</v>
      </c>
      <c r="BR5" s="59"/>
      <c r="BS5" s="59" t="s">
        <v>230</v>
      </c>
      <c r="BT5" s="59">
        <f>AVERAGE(BT3:BT4)</f>
        <v>28.863761901855469</v>
      </c>
      <c r="BU5" s="59">
        <f>AVERAGE(BU3:BU4)</f>
        <v>29.935689926147461</v>
      </c>
      <c r="BV5" s="60"/>
      <c r="BW5" s="59" t="s">
        <v>230</v>
      </c>
      <c r="BX5" s="59">
        <f>AVERAGE(BX3:BX4)</f>
        <v>25.861534118652344</v>
      </c>
      <c r="BY5" s="59">
        <f>AVERAGE(BY3:BY4)</f>
        <v>25.746530532836914</v>
      </c>
      <c r="BZ5" s="59"/>
      <c r="CA5" s="59" t="s">
        <v>230</v>
      </c>
      <c r="CB5" s="59">
        <f>AVERAGE(CB3:CB4)</f>
        <v>12.480712624861088</v>
      </c>
      <c r="CC5" s="59">
        <f>AVERAGE(CC3:CC4)</f>
        <v>5.4819789805068169</v>
      </c>
      <c r="CD5" s="9"/>
      <c r="CE5" s="44"/>
      <c r="CF5" s="11" t="s">
        <v>133</v>
      </c>
      <c r="CG5" s="59">
        <v>9.7786985903197809</v>
      </c>
      <c r="CH5" s="59">
        <v>5.484842521524615</v>
      </c>
      <c r="CI5" s="46"/>
      <c r="CJ5" s="11" t="s">
        <v>133</v>
      </c>
      <c r="CK5" s="9">
        <f t="shared" si="6"/>
        <v>1.2813145414508802</v>
      </c>
      <c r="CL5" s="9">
        <f t="shared" si="7"/>
        <v>0.71868545854911969</v>
      </c>
    </row>
    <row r="6" spans="1:90" x14ac:dyDescent="0.2">
      <c r="A6" s="59"/>
      <c r="B6" s="59" t="s">
        <v>40</v>
      </c>
      <c r="C6" s="59">
        <f>STDEVP(C3:C4)</f>
        <v>0</v>
      </c>
      <c r="D6" s="59">
        <f>STDEVP(D3:D4)</f>
        <v>0</v>
      </c>
      <c r="E6" s="60"/>
      <c r="F6" s="59" t="s">
        <v>40</v>
      </c>
      <c r="G6" s="59">
        <f>STDEVP(G3:G4)</f>
        <v>0</v>
      </c>
      <c r="H6" s="59">
        <f>STDEVP(H3:H4)</f>
        <v>0</v>
      </c>
      <c r="I6" s="59"/>
      <c r="J6" s="59" t="s">
        <v>40</v>
      </c>
      <c r="K6" s="59">
        <f>STDEVP(K3:K4)</f>
        <v>0</v>
      </c>
      <c r="L6" s="59">
        <f>STDEVP(L3:L4)</f>
        <v>0</v>
      </c>
      <c r="M6" s="9"/>
      <c r="N6" s="44"/>
      <c r="O6" s="11" t="s">
        <v>288</v>
      </c>
      <c r="P6" s="59">
        <v>14.222273237765663</v>
      </c>
      <c r="Q6" s="59">
        <v>22.902925869430867</v>
      </c>
      <c r="R6" s="46"/>
      <c r="S6" s="11" t="s">
        <v>288</v>
      </c>
      <c r="T6" s="9">
        <f t="shared" si="0"/>
        <v>0.76617896091007076</v>
      </c>
      <c r="U6" s="9">
        <f t="shared" si="1"/>
        <v>1.2338210390899291</v>
      </c>
      <c r="X6" s="59"/>
      <c r="Y6" s="59" t="s">
        <v>40</v>
      </c>
      <c r="Z6" s="59">
        <f>STDEVP(Z3:Z4)</f>
        <v>0</v>
      </c>
      <c r="AA6" s="59">
        <f>STDEVP(AA3:AA4)</f>
        <v>0</v>
      </c>
      <c r="AB6" s="60"/>
      <c r="AC6" s="59" t="s">
        <v>40</v>
      </c>
      <c r="AD6" s="59">
        <f>STDEVP(AD3:AD4)</f>
        <v>0</v>
      </c>
      <c r="AE6" s="59">
        <f>STDEVP(AE3:AE4)</f>
        <v>0</v>
      </c>
      <c r="AF6" s="59"/>
      <c r="AG6" s="59" t="s">
        <v>40</v>
      </c>
      <c r="AH6" s="59">
        <f>STDEVP(AH3:AH4)</f>
        <v>0</v>
      </c>
      <c r="AI6" s="59">
        <f>STDEVP(AI3:AI4)</f>
        <v>0</v>
      </c>
      <c r="AJ6" s="9"/>
      <c r="AK6" s="44"/>
      <c r="AL6" s="11" t="s">
        <v>288</v>
      </c>
      <c r="AM6" s="59">
        <v>11.190773183268094</v>
      </c>
      <c r="AN6" s="59">
        <v>4.7461561152580707</v>
      </c>
      <c r="AO6" s="46"/>
      <c r="AP6" s="11" t="s">
        <v>288</v>
      </c>
      <c r="AQ6" s="9">
        <f t="shared" si="2"/>
        <v>1.404382610181123</v>
      </c>
      <c r="AR6" s="9">
        <f t="shared" si="3"/>
        <v>0.59561738981887702</v>
      </c>
      <c r="AU6" s="59"/>
      <c r="AV6" s="59" t="s">
        <v>40</v>
      </c>
      <c r="AW6" s="59">
        <f>STDEVP(AW3:AW4)</f>
        <v>0</v>
      </c>
      <c r="AX6" s="59">
        <f>STDEVP(AX3:AX4)</f>
        <v>0</v>
      </c>
      <c r="AY6" s="60"/>
      <c r="AZ6" s="59" t="s">
        <v>40</v>
      </c>
      <c r="BA6" s="59">
        <f>STDEVP(BA3:BA4)</f>
        <v>0</v>
      </c>
      <c r="BB6" s="59">
        <f>STDEVP(BB3:BB4)</f>
        <v>0</v>
      </c>
      <c r="BC6" s="59"/>
      <c r="BD6" s="59" t="s">
        <v>40</v>
      </c>
      <c r="BE6" s="59">
        <f>STDEVP(BE3:BE4)</f>
        <v>0</v>
      </c>
      <c r="BF6" s="59">
        <f>STDEVP(BF3:BF4)</f>
        <v>0</v>
      </c>
      <c r="BG6" s="9"/>
      <c r="BH6" s="44"/>
      <c r="BI6" s="11" t="s">
        <v>288</v>
      </c>
      <c r="BJ6" s="59">
        <v>15.566339335283249</v>
      </c>
      <c r="BK6" s="59">
        <v>18.68974060194925</v>
      </c>
      <c r="BL6" s="46"/>
      <c r="BM6" s="11" t="s">
        <v>288</v>
      </c>
      <c r="BN6" s="9">
        <f t="shared" si="4"/>
        <v>0.90882198802697167</v>
      </c>
      <c r="BO6" s="9">
        <f t="shared" si="5"/>
        <v>1.0911780119730283</v>
      </c>
      <c r="BR6" s="59"/>
      <c r="BS6" s="59" t="s">
        <v>40</v>
      </c>
      <c r="BT6" s="59">
        <f>STDEVP(BT3:BT4)</f>
        <v>0</v>
      </c>
      <c r="BU6" s="59">
        <f>STDEVP(BU3:BU4)</f>
        <v>0</v>
      </c>
      <c r="BV6" s="60"/>
      <c r="BW6" s="59" t="s">
        <v>40</v>
      </c>
      <c r="BX6" s="59">
        <f>STDEVP(BX3:BX4)</f>
        <v>0</v>
      </c>
      <c r="BY6" s="59">
        <f>STDEVP(BY3:BY4)</f>
        <v>0</v>
      </c>
      <c r="BZ6" s="59"/>
      <c r="CA6" s="59" t="s">
        <v>40</v>
      </c>
      <c r="CB6" s="59">
        <f>STDEVP(CB3:CB4)</f>
        <v>0</v>
      </c>
      <c r="CC6" s="59">
        <f>STDEVP(CC3:CC4)</f>
        <v>0</v>
      </c>
      <c r="CD6" s="9"/>
      <c r="CE6" s="44"/>
      <c r="CF6" s="11" t="s">
        <v>288</v>
      </c>
      <c r="CG6" s="59">
        <v>11.696463453475788</v>
      </c>
      <c r="CH6" s="59">
        <v>6.2215330319972626</v>
      </c>
      <c r="CI6" s="46"/>
      <c r="CJ6" s="11" t="s">
        <v>288</v>
      </c>
      <c r="CK6" s="9">
        <f t="shared" si="6"/>
        <v>1.3055548328696964</v>
      </c>
      <c r="CL6" s="9">
        <f t="shared" si="7"/>
        <v>0.69444516713030358</v>
      </c>
    </row>
    <row r="7" spans="1:90" x14ac:dyDescent="0.2">
      <c r="A7" s="59"/>
      <c r="B7" s="59" t="s">
        <v>41</v>
      </c>
      <c r="C7" s="59">
        <f>C6/SQRT(4)</f>
        <v>0</v>
      </c>
      <c r="D7" s="59">
        <f t="shared" ref="D7" si="8">D6/SQRT(4)</f>
        <v>0</v>
      </c>
      <c r="E7" s="60"/>
      <c r="F7" s="59" t="s">
        <v>41</v>
      </c>
      <c r="G7" s="59">
        <f>G6/SQRT(4)</f>
        <v>0</v>
      </c>
      <c r="H7" s="59">
        <f t="shared" ref="H7" si="9">H6/SQRT(4)</f>
        <v>0</v>
      </c>
      <c r="I7" s="59"/>
      <c r="J7" s="59" t="s">
        <v>41</v>
      </c>
      <c r="K7" s="59">
        <f>K6/SQRT(4)</f>
        <v>0</v>
      </c>
      <c r="L7" s="59">
        <f t="shared" ref="L7" si="10">L6/SQRT(4)</f>
        <v>0</v>
      </c>
      <c r="M7" s="9"/>
      <c r="N7" s="44"/>
      <c r="O7" s="11" t="s">
        <v>134</v>
      </c>
      <c r="P7" s="59">
        <v>17.044972924289485</v>
      </c>
      <c r="Q7" s="59">
        <v>28.359834238475685</v>
      </c>
      <c r="R7" s="46"/>
      <c r="S7" s="11" t="s">
        <v>134</v>
      </c>
      <c r="T7" s="9">
        <f t="shared" si="0"/>
        <v>0.75080036627784419</v>
      </c>
      <c r="U7" s="9">
        <f t="shared" si="1"/>
        <v>1.249199633722156</v>
      </c>
      <c r="X7" s="59"/>
      <c r="Y7" s="59" t="s">
        <v>41</v>
      </c>
      <c r="Z7" s="59">
        <f>Z6/SQRT(4)</f>
        <v>0</v>
      </c>
      <c r="AA7" s="59">
        <f t="shared" ref="AA7" si="11">AA6/SQRT(4)</f>
        <v>0</v>
      </c>
      <c r="AB7" s="60"/>
      <c r="AC7" s="59" t="s">
        <v>41</v>
      </c>
      <c r="AD7" s="59">
        <f>AD6/SQRT(4)</f>
        <v>0</v>
      </c>
      <c r="AE7" s="59">
        <f t="shared" ref="AE7" si="12">AE6/SQRT(4)</f>
        <v>0</v>
      </c>
      <c r="AF7" s="59"/>
      <c r="AG7" s="59" t="s">
        <v>41</v>
      </c>
      <c r="AH7" s="59">
        <f>AH6/SQRT(4)</f>
        <v>0</v>
      </c>
      <c r="AI7" s="59">
        <f t="shared" ref="AI7" si="13">AI6/SQRT(4)</f>
        <v>0</v>
      </c>
      <c r="AJ7" s="9"/>
      <c r="AK7" s="44"/>
      <c r="AL7" s="11" t="s">
        <v>134</v>
      </c>
      <c r="AM7" s="59">
        <v>4.2121546298800734</v>
      </c>
      <c r="AN7" s="59">
        <v>6.1431095232547399</v>
      </c>
      <c r="AO7" s="46"/>
      <c r="AP7" s="11" t="s">
        <v>134</v>
      </c>
      <c r="AQ7" s="9">
        <f t="shared" si="2"/>
        <v>0.81352915147122395</v>
      </c>
      <c r="AR7" s="9">
        <f t="shared" si="3"/>
        <v>1.186470848528776</v>
      </c>
      <c r="AU7" s="59"/>
      <c r="AV7" s="59" t="s">
        <v>41</v>
      </c>
      <c r="AW7" s="59">
        <f>AW6/SQRT(4)</f>
        <v>0</v>
      </c>
      <c r="AX7" s="59">
        <f t="shared" ref="AX7" si="14">AX6/SQRT(4)</f>
        <v>0</v>
      </c>
      <c r="AY7" s="60"/>
      <c r="AZ7" s="59" t="s">
        <v>41</v>
      </c>
      <c r="BA7" s="59">
        <f>BA6/SQRT(4)</f>
        <v>0</v>
      </c>
      <c r="BB7" s="59">
        <f t="shared" ref="BB7" si="15">BB6/SQRT(4)</f>
        <v>0</v>
      </c>
      <c r="BC7" s="59"/>
      <c r="BD7" s="59" t="s">
        <v>41</v>
      </c>
      <c r="BE7" s="59">
        <f>BE6/SQRT(4)</f>
        <v>0</v>
      </c>
      <c r="BF7" s="59">
        <f t="shared" ref="BF7" si="16">BF6/SQRT(4)</f>
        <v>0</v>
      </c>
      <c r="BG7" s="9"/>
      <c r="BH7" s="44"/>
      <c r="BI7" s="11" t="s">
        <v>134</v>
      </c>
      <c r="BJ7" s="59">
        <v>13.687907455047862</v>
      </c>
      <c r="BK7" s="59">
        <v>17.462756483785789</v>
      </c>
      <c r="BL7" s="46"/>
      <c r="BM7" s="11" t="s">
        <v>134</v>
      </c>
      <c r="BN7" s="9">
        <f t="shared" si="4"/>
        <v>0.87881962849491457</v>
      </c>
      <c r="BO7" s="9">
        <f t="shared" si="5"/>
        <v>1.1211803715050852</v>
      </c>
      <c r="BR7" s="59"/>
      <c r="BS7" s="59" t="s">
        <v>41</v>
      </c>
      <c r="BT7" s="59">
        <f>BT6/SQRT(4)</f>
        <v>0</v>
      </c>
      <c r="BU7" s="59">
        <f t="shared" ref="BU7" si="17">BU6/SQRT(4)</f>
        <v>0</v>
      </c>
      <c r="BV7" s="60"/>
      <c r="BW7" s="59" t="s">
        <v>41</v>
      </c>
      <c r="BX7" s="59">
        <f>BX6/SQRT(4)</f>
        <v>0</v>
      </c>
      <c r="BY7" s="59">
        <f t="shared" ref="BY7" si="18">BY6/SQRT(4)</f>
        <v>0</v>
      </c>
      <c r="BZ7" s="59"/>
      <c r="CA7" s="59" t="s">
        <v>41</v>
      </c>
      <c r="CB7" s="59">
        <f>CB6/SQRT(4)</f>
        <v>0</v>
      </c>
      <c r="CC7" s="59">
        <f t="shared" ref="CC7" si="19">CC6/SQRT(4)</f>
        <v>0</v>
      </c>
      <c r="CD7" s="9"/>
      <c r="CE7" s="44"/>
      <c r="CF7" s="11" t="s">
        <v>134</v>
      </c>
      <c r="CG7" s="59">
        <v>13.079732055563193</v>
      </c>
      <c r="CH7" s="59">
        <v>9.4773399087670249</v>
      </c>
      <c r="CI7" s="46"/>
      <c r="CJ7" s="11" t="s">
        <v>134</v>
      </c>
      <c r="CK7" s="9">
        <f t="shared" si="6"/>
        <v>1.1597012303942937</v>
      </c>
      <c r="CL7" s="9">
        <f t="shared" si="7"/>
        <v>0.84029876960570604</v>
      </c>
    </row>
    <row r="8" spans="1:90" x14ac:dyDescent="0.4">
      <c r="A8" s="9"/>
      <c r="B8" s="61"/>
      <c r="C8" s="61"/>
      <c r="D8" s="46"/>
      <c r="E8" s="61"/>
      <c r="F8" s="46"/>
      <c r="G8" s="9"/>
      <c r="H8" s="61"/>
      <c r="I8" s="9"/>
      <c r="J8" s="9"/>
      <c r="K8" s="9"/>
      <c r="L8" s="9"/>
      <c r="M8" s="9"/>
      <c r="N8" s="44"/>
      <c r="O8" s="11" t="s">
        <v>135</v>
      </c>
      <c r="P8" s="59">
        <v>17.589965452955802</v>
      </c>
      <c r="Q8" s="59">
        <v>19.993761765646902</v>
      </c>
      <c r="R8" s="46"/>
      <c r="S8" s="11" t="s">
        <v>135</v>
      </c>
      <c r="T8" s="9">
        <f t="shared" si="0"/>
        <v>0.93604156664107274</v>
      </c>
      <c r="U8" s="9">
        <f t="shared" si="1"/>
        <v>1.0639584333589271</v>
      </c>
      <c r="X8" s="44"/>
      <c r="Y8" s="61"/>
      <c r="Z8" s="61"/>
      <c r="AA8" s="46"/>
      <c r="AB8" s="61"/>
      <c r="AC8" s="46"/>
      <c r="AD8" s="9"/>
      <c r="AE8" s="61"/>
      <c r="AF8" s="9"/>
      <c r="AG8" s="9"/>
      <c r="AH8" s="9"/>
      <c r="AI8" s="9"/>
      <c r="AJ8" s="9"/>
      <c r="AK8" s="44"/>
      <c r="AL8" s="11" t="s">
        <v>135</v>
      </c>
      <c r="AM8" s="59">
        <v>8.0855649233791773</v>
      </c>
      <c r="AN8" s="59">
        <v>3.3261571719606269</v>
      </c>
      <c r="AO8" s="46"/>
      <c r="AP8" s="11" t="s">
        <v>135</v>
      </c>
      <c r="AQ8" s="9">
        <f t="shared" si="2"/>
        <v>1.4170630612676893</v>
      </c>
      <c r="AR8" s="9">
        <f t="shared" si="3"/>
        <v>0.58293693873231045</v>
      </c>
      <c r="AU8" s="44"/>
      <c r="AV8" s="61"/>
      <c r="AW8" s="61"/>
      <c r="AX8" s="46"/>
      <c r="AY8" s="61"/>
      <c r="AZ8" s="46"/>
      <c r="BA8" s="9"/>
      <c r="BB8" s="61"/>
      <c r="BC8" s="9"/>
      <c r="BD8" s="9"/>
      <c r="BE8" s="9"/>
      <c r="BF8" s="9"/>
      <c r="BG8" s="9"/>
      <c r="BH8" s="44"/>
      <c r="BI8" s="11" t="s">
        <v>135</v>
      </c>
      <c r="BJ8" s="59">
        <v>11.227332091392327</v>
      </c>
      <c r="BK8" s="59">
        <v>14.396449342362825</v>
      </c>
      <c r="BL8" s="46"/>
      <c r="BM8" s="11" t="s">
        <v>135</v>
      </c>
      <c r="BN8" s="9">
        <f t="shared" si="4"/>
        <v>0.87632125027433683</v>
      </c>
      <c r="BO8" s="9">
        <f t="shared" si="5"/>
        <v>1.1236787497256631</v>
      </c>
      <c r="BR8" s="44"/>
      <c r="BS8" s="61"/>
      <c r="BT8" s="61"/>
      <c r="BU8" s="46"/>
      <c r="BV8" s="61"/>
      <c r="BW8" s="46"/>
      <c r="BX8" s="9"/>
      <c r="BY8" s="61"/>
      <c r="BZ8" s="9"/>
      <c r="CA8" s="9"/>
      <c r="CB8" s="9"/>
      <c r="CC8" s="9"/>
      <c r="CD8" s="9"/>
      <c r="CE8" s="44"/>
      <c r="CF8" s="11" t="s">
        <v>135</v>
      </c>
      <c r="CG8" s="59">
        <v>13.16423496457079</v>
      </c>
      <c r="CH8" s="59">
        <v>8.8002283432314137</v>
      </c>
      <c r="CI8" s="46"/>
      <c r="CJ8" s="11" t="s">
        <v>135</v>
      </c>
      <c r="CK8" s="9">
        <f t="shared" si="6"/>
        <v>1.1986848738429767</v>
      </c>
      <c r="CL8" s="9">
        <f t="shared" si="7"/>
        <v>0.80131512615702305</v>
      </c>
    </row>
    <row r="9" spans="1:90" x14ac:dyDescent="0.4">
      <c r="A9" s="9"/>
      <c r="B9" s="61"/>
      <c r="C9" s="61"/>
      <c r="D9" s="46"/>
      <c r="E9" s="61"/>
      <c r="F9" s="46"/>
      <c r="G9" s="9"/>
      <c r="H9" s="9"/>
      <c r="I9" s="9"/>
      <c r="J9" s="9"/>
      <c r="K9" s="9"/>
      <c r="L9" s="9"/>
      <c r="M9" s="9"/>
      <c r="N9" s="44"/>
      <c r="O9" s="11" t="s">
        <v>144</v>
      </c>
      <c r="P9" s="59">
        <v>7.3698333273680836</v>
      </c>
      <c r="Q9" s="59">
        <v>20.902769019680072</v>
      </c>
      <c r="R9" s="46"/>
      <c r="S9" s="11" t="s">
        <v>144</v>
      </c>
      <c r="T9" s="9">
        <f t="shared" si="0"/>
        <v>0.52134099556191316</v>
      </c>
      <c r="U9" s="9">
        <f t="shared" si="1"/>
        <v>1.4786590044380867</v>
      </c>
      <c r="X9" s="44"/>
      <c r="Y9" s="61"/>
      <c r="Z9" s="61"/>
      <c r="AA9" s="46"/>
      <c r="AB9" s="61"/>
      <c r="AC9" s="46"/>
      <c r="AD9" s="9"/>
      <c r="AE9" s="9"/>
      <c r="AF9" s="9"/>
      <c r="AG9" s="9"/>
      <c r="AH9" s="9"/>
      <c r="AI9" s="9"/>
      <c r="AJ9" s="9"/>
      <c r="AK9" s="44"/>
      <c r="AL9" s="11" t="s">
        <v>144</v>
      </c>
      <c r="AM9" s="59">
        <v>6.5083146474284188</v>
      </c>
      <c r="AN9" s="59">
        <v>3.9680918576728224</v>
      </c>
      <c r="AO9" s="46"/>
      <c r="AP9" s="11" t="s">
        <v>144</v>
      </c>
      <c r="AQ9" s="9">
        <f t="shared" si="2"/>
        <v>1.242470811772977</v>
      </c>
      <c r="AR9" s="9">
        <f t="shared" si="3"/>
        <v>0.75752918822702286</v>
      </c>
      <c r="AU9" s="44"/>
      <c r="AV9" s="61"/>
      <c r="AW9" s="61"/>
      <c r="AX9" s="46"/>
      <c r="AY9" s="61"/>
      <c r="AZ9" s="46"/>
      <c r="BA9" s="9"/>
      <c r="BB9" s="9"/>
      <c r="BC9" s="9"/>
      <c r="BD9" s="9"/>
      <c r="BE9" s="9"/>
      <c r="BF9" s="9"/>
      <c r="BG9" s="9"/>
      <c r="BH9" s="44"/>
      <c r="BI9" s="11" t="s">
        <v>144</v>
      </c>
      <c r="BJ9" s="59">
        <v>13.216376164654687</v>
      </c>
      <c r="BK9" s="59">
        <v>14.903047450180068</v>
      </c>
      <c r="BL9" s="46"/>
      <c r="BM9" s="11" t="s">
        <v>144</v>
      </c>
      <c r="BN9" s="9">
        <f t="shared" si="4"/>
        <v>0.94001757259933461</v>
      </c>
      <c r="BO9" s="9">
        <f t="shared" si="5"/>
        <v>1.0599824274006653</v>
      </c>
      <c r="BR9" s="44"/>
      <c r="BS9" s="61"/>
      <c r="BT9" s="61"/>
      <c r="BU9" s="46"/>
      <c r="BV9" s="61"/>
      <c r="BW9" s="46"/>
      <c r="BX9" s="9"/>
      <c r="BY9" s="9"/>
      <c r="BZ9" s="9"/>
      <c r="CA9" s="9"/>
      <c r="CB9" s="9"/>
      <c r="CC9" s="9"/>
      <c r="CD9" s="9"/>
      <c r="CE9" s="44"/>
      <c r="CF9" s="11" t="s">
        <v>144</v>
      </c>
      <c r="CG9" s="59">
        <v>12.114200015203911</v>
      </c>
      <c r="CH9" s="59">
        <v>5.3317181355266534</v>
      </c>
      <c r="CI9" s="46"/>
      <c r="CJ9" s="11" t="s">
        <v>144</v>
      </c>
      <c r="CK9" s="9">
        <f t="shared" si="6"/>
        <v>1.3887718503020283</v>
      </c>
      <c r="CL9" s="9">
        <f t="shared" si="7"/>
        <v>0.61122814969797201</v>
      </c>
    </row>
    <row r="10" spans="1:90" x14ac:dyDescent="0.2">
      <c r="A10" s="11" t="s">
        <v>227</v>
      </c>
      <c r="B10" s="59"/>
      <c r="C10" s="59" t="s">
        <v>257</v>
      </c>
      <c r="D10" s="59" t="s">
        <v>90</v>
      </c>
      <c r="E10" s="59"/>
      <c r="F10" s="60" t="s">
        <v>295</v>
      </c>
      <c r="G10" s="59" t="s">
        <v>257</v>
      </c>
      <c r="H10" s="59" t="s">
        <v>90</v>
      </c>
      <c r="I10" s="59"/>
      <c r="J10" s="59" t="s">
        <v>296</v>
      </c>
      <c r="K10" s="59" t="s">
        <v>257</v>
      </c>
      <c r="L10" s="59" t="s">
        <v>90</v>
      </c>
      <c r="M10" s="9"/>
      <c r="N10" s="44"/>
      <c r="O10" s="9" t="s">
        <v>145</v>
      </c>
      <c r="P10" s="59">
        <v>21.72255950056811</v>
      </c>
      <c r="Q10" s="59">
        <v>22.375333319507821</v>
      </c>
      <c r="R10" s="46"/>
      <c r="S10" s="9" t="s">
        <v>145</v>
      </c>
      <c r="T10" s="9">
        <f t="shared" si="0"/>
        <v>0.98519716527945922</v>
      </c>
      <c r="U10" s="9">
        <f t="shared" si="1"/>
        <v>1.0148028347205409</v>
      </c>
      <c r="X10" s="11" t="s">
        <v>227</v>
      </c>
      <c r="Y10" s="59"/>
      <c r="Z10" s="59" t="s">
        <v>257</v>
      </c>
      <c r="AA10" s="59" t="s">
        <v>90</v>
      </c>
      <c r="AB10" s="59"/>
      <c r="AC10" s="60" t="s">
        <v>295</v>
      </c>
      <c r="AD10" s="59" t="s">
        <v>257</v>
      </c>
      <c r="AE10" s="59" t="s">
        <v>90</v>
      </c>
      <c r="AF10" s="59"/>
      <c r="AG10" s="59" t="s">
        <v>296</v>
      </c>
      <c r="AH10" s="59" t="s">
        <v>257</v>
      </c>
      <c r="AI10" s="59" t="s">
        <v>90</v>
      </c>
      <c r="AJ10" s="9"/>
      <c r="AK10" s="44"/>
      <c r="AL10" s="9" t="s">
        <v>145</v>
      </c>
      <c r="AM10" s="59">
        <v>8.8341267273165123</v>
      </c>
      <c r="AN10" s="59">
        <v>5.7574533657308438</v>
      </c>
      <c r="AO10" s="46"/>
      <c r="AP10" s="9" t="s">
        <v>145</v>
      </c>
      <c r="AQ10" s="9">
        <f t="shared" si="2"/>
        <v>1.21085265214366</v>
      </c>
      <c r="AR10" s="9">
        <f t="shared" si="3"/>
        <v>0.78914734785634</v>
      </c>
      <c r="AU10" s="11" t="s">
        <v>227</v>
      </c>
      <c r="AV10" s="59"/>
      <c r="AW10" s="59" t="s">
        <v>257</v>
      </c>
      <c r="AX10" s="59" t="s">
        <v>90</v>
      </c>
      <c r="AY10" s="59"/>
      <c r="AZ10" s="60" t="s">
        <v>295</v>
      </c>
      <c r="BA10" s="59" t="s">
        <v>257</v>
      </c>
      <c r="BB10" s="59" t="s">
        <v>90</v>
      </c>
      <c r="BC10" s="59"/>
      <c r="BD10" s="59" t="s">
        <v>296</v>
      </c>
      <c r="BE10" s="59" t="s">
        <v>257</v>
      </c>
      <c r="BF10" s="59" t="s">
        <v>90</v>
      </c>
      <c r="BG10" s="9"/>
      <c r="BH10" s="44"/>
      <c r="BI10" s="9" t="s">
        <v>145</v>
      </c>
      <c r="BJ10" s="59">
        <v>18.275794843163592</v>
      </c>
      <c r="BK10" s="59">
        <v>19.77755249401697</v>
      </c>
      <c r="BL10" s="46"/>
      <c r="BM10" s="9" t="s">
        <v>145</v>
      </c>
      <c r="BN10" s="9">
        <f t="shared" si="4"/>
        <v>0.96053546518400335</v>
      </c>
      <c r="BO10" s="9">
        <f t="shared" si="5"/>
        <v>1.0394645348159968</v>
      </c>
      <c r="BR10" s="11" t="s">
        <v>227</v>
      </c>
      <c r="BS10" s="59"/>
      <c r="BT10" s="59" t="s">
        <v>257</v>
      </c>
      <c r="BU10" s="59" t="s">
        <v>90</v>
      </c>
      <c r="BV10" s="59"/>
      <c r="BW10" s="60" t="s">
        <v>295</v>
      </c>
      <c r="BX10" s="59" t="s">
        <v>257</v>
      </c>
      <c r="BY10" s="59" t="s">
        <v>90</v>
      </c>
      <c r="BZ10" s="59"/>
      <c r="CA10" s="59" t="s">
        <v>296</v>
      </c>
      <c r="CB10" s="59" t="s">
        <v>257</v>
      </c>
      <c r="CC10" s="59" t="s">
        <v>90</v>
      </c>
      <c r="CD10" s="9"/>
      <c r="CE10" s="44"/>
      <c r="CF10" s="9" t="s">
        <v>145</v>
      </c>
      <c r="CG10" s="59">
        <v>11.315504655043423</v>
      </c>
      <c r="CH10" s="59">
        <v>5.5775648389649017</v>
      </c>
      <c r="CI10" s="46"/>
      <c r="CJ10" s="9" t="s">
        <v>145</v>
      </c>
      <c r="CK10" s="9">
        <f t="shared" si="6"/>
        <v>1.3396623578748474</v>
      </c>
      <c r="CL10" s="9">
        <f t="shared" si="7"/>
        <v>0.66033764212515278</v>
      </c>
    </row>
    <row r="11" spans="1:90" x14ac:dyDescent="0.4">
      <c r="A11" s="59"/>
      <c r="B11" s="61"/>
      <c r="C11" s="61"/>
      <c r="D11" s="61"/>
      <c r="E11" s="9"/>
      <c r="F11" s="9"/>
      <c r="G11" s="9"/>
      <c r="H11" s="9"/>
      <c r="I11" s="9"/>
      <c r="J11" s="9"/>
      <c r="K11" s="9"/>
      <c r="L11" s="9"/>
      <c r="M11" s="9"/>
      <c r="N11" s="44"/>
      <c r="O11" s="11" t="s">
        <v>146</v>
      </c>
      <c r="P11" s="59">
        <v>14.362002530207254</v>
      </c>
      <c r="Q11" s="59">
        <v>31.521201991663499</v>
      </c>
      <c r="R11" s="46"/>
      <c r="S11" s="11" t="s">
        <v>146</v>
      </c>
      <c r="T11" s="9">
        <f t="shared" si="0"/>
        <v>0.62602438865670085</v>
      </c>
      <c r="U11" s="9">
        <f t="shared" si="1"/>
        <v>1.3739756113432993</v>
      </c>
      <c r="X11" s="59"/>
      <c r="Y11" s="61"/>
      <c r="Z11" s="61"/>
      <c r="AA11" s="61"/>
      <c r="AB11" s="9"/>
      <c r="AC11" s="9"/>
      <c r="AD11" s="9"/>
      <c r="AE11" s="9"/>
      <c r="AF11" s="9"/>
      <c r="AG11" s="9"/>
      <c r="AH11" s="9"/>
      <c r="AI11" s="9"/>
      <c r="AJ11" s="9"/>
      <c r="AK11" s="44"/>
      <c r="AL11" s="11" t="s">
        <v>146</v>
      </c>
      <c r="AM11" s="59">
        <v>7.0590189085567969</v>
      </c>
      <c r="AN11" s="59">
        <v>5.9544138293300755</v>
      </c>
      <c r="AO11" s="46"/>
      <c r="AP11" s="11" t="s">
        <v>146</v>
      </c>
      <c r="AQ11" s="9">
        <f t="shared" si="2"/>
        <v>1.0848819140556827</v>
      </c>
      <c r="AR11" s="9">
        <f t="shared" si="3"/>
        <v>0.91511808594431721</v>
      </c>
      <c r="AU11" s="59"/>
      <c r="AV11" s="61"/>
      <c r="AW11" s="61"/>
      <c r="AX11" s="61"/>
      <c r="AY11" s="9"/>
      <c r="AZ11" s="9"/>
      <c r="BA11" s="9"/>
      <c r="BB11" s="9"/>
      <c r="BC11" s="9"/>
      <c r="BD11" s="9"/>
      <c r="BE11" s="9"/>
      <c r="BF11" s="9"/>
      <c r="BG11" s="9"/>
      <c r="BH11" s="44"/>
      <c r="BI11" s="11" t="s">
        <v>146</v>
      </c>
      <c r="BJ11" s="59">
        <v>13.725055428031627</v>
      </c>
      <c r="BK11" s="59">
        <v>18.543444651520556</v>
      </c>
      <c r="BL11" s="46"/>
      <c r="BM11" s="11" t="s">
        <v>146</v>
      </c>
      <c r="BN11" s="9">
        <f t="shared" si="4"/>
        <v>0.8506782400294387</v>
      </c>
      <c r="BO11" s="9">
        <f t="shared" si="5"/>
        <v>1.1493217599705612</v>
      </c>
      <c r="BR11" s="59"/>
      <c r="BS11" s="61"/>
      <c r="BT11" s="61"/>
      <c r="BU11" s="61"/>
      <c r="BV11" s="9"/>
      <c r="BW11" s="9"/>
      <c r="BX11" s="9"/>
      <c r="BY11" s="9"/>
      <c r="BZ11" s="9"/>
      <c r="CA11" s="9"/>
      <c r="CB11" s="9"/>
      <c r="CC11" s="9"/>
      <c r="CD11" s="9"/>
      <c r="CE11" s="44"/>
      <c r="CF11" s="11" t="s">
        <v>146</v>
      </c>
      <c r="CG11" s="59">
        <v>11.74130078171846</v>
      </c>
      <c r="CH11" s="59">
        <v>8.3559363460909122</v>
      </c>
      <c r="CI11" s="46"/>
      <c r="CJ11" s="11" t="s">
        <v>146</v>
      </c>
      <c r="CK11" s="9">
        <f t="shared" si="6"/>
        <v>1.168449245739509</v>
      </c>
      <c r="CL11" s="9">
        <f t="shared" si="7"/>
        <v>0.83155075426049085</v>
      </c>
    </row>
    <row r="12" spans="1:90" x14ac:dyDescent="0.4">
      <c r="A12" s="59"/>
      <c r="B12" s="60" t="s">
        <v>298</v>
      </c>
      <c r="C12" s="61">
        <v>28.111476898193359</v>
      </c>
      <c r="D12" s="61">
        <v>27.704252243041992</v>
      </c>
      <c r="E12" s="60"/>
      <c r="F12" s="60" t="s">
        <v>298</v>
      </c>
      <c r="G12" s="61">
        <v>25.590084075927734</v>
      </c>
      <c r="H12" s="61">
        <v>25.677858352661133</v>
      </c>
      <c r="I12" s="60"/>
      <c r="J12" s="60" t="s">
        <v>298</v>
      </c>
      <c r="K12" s="59">
        <f>POWER(2,(G12-C12))*100</f>
        <v>17.417472345011038</v>
      </c>
      <c r="L12" s="59">
        <f>POWER(2,(H12-D12))*100</f>
        <v>24.546787104444075</v>
      </c>
      <c r="M12" s="9"/>
      <c r="N12" s="44"/>
      <c r="O12" s="11" t="s">
        <v>110</v>
      </c>
      <c r="P12" s="59">
        <v>16.824467352055532</v>
      </c>
      <c r="Q12" s="59">
        <v>18.009436560089007</v>
      </c>
      <c r="R12" s="46"/>
      <c r="S12" s="11" t="s">
        <v>110</v>
      </c>
      <c r="T12" s="9">
        <f t="shared" si="0"/>
        <v>0.96598230244241035</v>
      </c>
      <c r="U12" s="9">
        <f t="shared" si="1"/>
        <v>1.0340176975575899</v>
      </c>
      <c r="X12" s="59"/>
      <c r="Y12" s="60" t="s">
        <v>298</v>
      </c>
      <c r="Z12" s="61">
        <v>29.15626335144043</v>
      </c>
      <c r="AA12" s="61">
        <v>29.390802383422852</v>
      </c>
      <c r="AB12" s="60"/>
      <c r="AC12" s="60" t="s">
        <v>298</v>
      </c>
      <c r="AD12" s="61">
        <v>25.590084075927734</v>
      </c>
      <c r="AE12" s="61">
        <v>25.677858352661133</v>
      </c>
      <c r="AF12" s="60"/>
      <c r="AG12" s="60" t="s">
        <v>298</v>
      </c>
      <c r="AH12" s="59">
        <f>POWER(2,(AD12-Z12))*100</f>
        <v>8.4425388568440258</v>
      </c>
      <c r="AI12" s="59">
        <f>POWER(2,(AE12-AA12))*100</f>
        <v>7.62592403057329</v>
      </c>
      <c r="AJ12" s="9"/>
      <c r="AK12" s="44"/>
      <c r="AL12" s="11" t="s">
        <v>110</v>
      </c>
      <c r="AM12" s="59">
        <v>7.2493859518598036</v>
      </c>
      <c r="AN12" s="59">
        <v>5.909976748396045</v>
      </c>
      <c r="AO12" s="46"/>
      <c r="AP12" s="11" t="s">
        <v>110</v>
      </c>
      <c r="AQ12" s="9">
        <f t="shared" si="2"/>
        <v>1.1017837439375175</v>
      </c>
      <c r="AR12" s="9">
        <f t="shared" si="3"/>
        <v>0.89821625606248268</v>
      </c>
      <c r="AU12" s="59"/>
      <c r="AV12" s="60" t="s">
        <v>298</v>
      </c>
      <c r="AW12" s="61">
        <v>27.422109603881836</v>
      </c>
      <c r="AX12" s="61">
        <v>27.973445892333984</v>
      </c>
      <c r="AY12" s="60"/>
      <c r="AZ12" s="60" t="s">
        <v>298</v>
      </c>
      <c r="BA12" s="61">
        <v>25.590084075927734</v>
      </c>
      <c r="BB12" s="61">
        <v>25.677858352661133</v>
      </c>
      <c r="BC12" s="60"/>
      <c r="BD12" s="60" t="s">
        <v>298</v>
      </c>
      <c r="BE12" s="59">
        <f>POWER(2,(BA12-AW12))*100</f>
        <v>28.087000582327509</v>
      </c>
      <c r="BF12" s="59">
        <f>POWER(2,(BB12-AX12))*100</f>
        <v>20.368511514529985</v>
      </c>
      <c r="BG12" s="9"/>
      <c r="BH12" s="44"/>
      <c r="BI12" s="11" t="s">
        <v>110</v>
      </c>
      <c r="BJ12" s="59">
        <v>9.0621992391454409</v>
      </c>
      <c r="BK12" s="59">
        <v>11.847723718274649</v>
      </c>
      <c r="BL12" s="46"/>
      <c r="BM12" s="11" t="s">
        <v>110</v>
      </c>
      <c r="BN12" s="9">
        <f t="shared" si="4"/>
        <v>0.86678456516547142</v>
      </c>
      <c r="BO12" s="9">
        <f t="shared" si="5"/>
        <v>1.1332154348345285</v>
      </c>
      <c r="BR12" s="59"/>
      <c r="BS12" s="60" t="s">
        <v>298</v>
      </c>
      <c r="BT12" s="61">
        <v>28.738443374633789</v>
      </c>
      <c r="BU12" s="61">
        <v>29.304447174072266</v>
      </c>
      <c r="BV12" s="60"/>
      <c r="BW12" s="60" t="s">
        <v>298</v>
      </c>
      <c r="BX12" s="61">
        <v>25.590084075927734</v>
      </c>
      <c r="BY12" s="61">
        <v>25.677858352661133</v>
      </c>
      <c r="BZ12" s="60"/>
      <c r="CA12" s="60" t="s">
        <v>298</v>
      </c>
      <c r="CB12" s="59">
        <f>POWER(2,(BX12-BT12))*100</f>
        <v>11.278449880670752</v>
      </c>
      <c r="CC12" s="59">
        <f>POWER(2,(BY12-BU12))*100</f>
        <v>8.0963259258692855</v>
      </c>
      <c r="CD12" s="9"/>
      <c r="CE12" s="44"/>
      <c r="CF12" s="11" t="s">
        <v>110</v>
      </c>
      <c r="CG12" s="59">
        <v>9.0694385878950143</v>
      </c>
      <c r="CH12" s="59">
        <v>9.6569300327591918</v>
      </c>
      <c r="CI12" s="46"/>
      <c r="CJ12" s="11" t="s">
        <v>110</v>
      </c>
      <c r="CK12" s="9">
        <f t="shared" si="6"/>
        <v>0.96862758302129093</v>
      </c>
      <c r="CL12" s="9">
        <f t="shared" si="7"/>
        <v>1.0313724169787091</v>
      </c>
    </row>
    <row r="13" spans="1:90" x14ac:dyDescent="0.2">
      <c r="A13" s="59"/>
      <c r="B13" s="59" t="s">
        <v>230</v>
      </c>
      <c r="C13" s="59">
        <f>AVERAGE(C11:C12)</f>
        <v>28.111476898193359</v>
      </c>
      <c r="D13" s="59">
        <f>AVERAGE(D11:D12)</f>
        <v>27.704252243041992</v>
      </c>
      <c r="E13" s="60"/>
      <c r="F13" s="59" t="s">
        <v>230</v>
      </c>
      <c r="G13" s="59">
        <f>AVERAGE(G11:G12)</f>
        <v>25.590084075927734</v>
      </c>
      <c r="H13" s="59">
        <f>AVERAGE(H11:H12)</f>
        <v>25.677858352661133</v>
      </c>
      <c r="I13" s="59"/>
      <c r="J13" s="59" t="s">
        <v>230</v>
      </c>
      <c r="K13" s="59">
        <f>AVERAGE(K11:K12)</f>
        <v>17.417472345011038</v>
      </c>
      <c r="L13" s="59">
        <f>AVERAGE(L11:L12)</f>
        <v>24.546787104444075</v>
      </c>
      <c r="M13" s="9"/>
      <c r="N13" s="44"/>
      <c r="O13" s="11" t="s">
        <v>136</v>
      </c>
      <c r="P13" s="59">
        <v>4.1166904587886046</v>
      </c>
      <c r="Q13" s="59">
        <v>13.374024490961705</v>
      </c>
      <c r="R13" s="46"/>
      <c r="S13" s="11" t="s">
        <v>136</v>
      </c>
      <c r="T13" s="9">
        <f t="shared" si="0"/>
        <v>0.47072866610834257</v>
      </c>
      <c r="U13" s="9">
        <f t="shared" si="1"/>
        <v>1.5292713338916575</v>
      </c>
      <c r="X13" s="59"/>
      <c r="Y13" s="59" t="s">
        <v>230</v>
      </c>
      <c r="Z13" s="59">
        <f>AVERAGE(Z11:Z12)</f>
        <v>29.15626335144043</v>
      </c>
      <c r="AA13" s="59">
        <f>AVERAGE(AA11:AA12)</f>
        <v>29.390802383422852</v>
      </c>
      <c r="AB13" s="60"/>
      <c r="AC13" s="59" t="s">
        <v>230</v>
      </c>
      <c r="AD13" s="59">
        <f>AVERAGE(AD11:AD12)</f>
        <v>25.590084075927734</v>
      </c>
      <c r="AE13" s="59">
        <f>AVERAGE(AE11:AE12)</f>
        <v>25.677858352661133</v>
      </c>
      <c r="AF13" s="59"/>
      <c r="AG13" s="59" t="s">
        <v>230</v>
      </c>
      <c r="AH13" s="59">
        <f>AVERAGE(AH11:AH12)</f>
        <v>8.4425388568440258</v>
      </c>
      <c r="AI13" s="59">
        <f>AVERAGE(AI11:AI12)</f>
        <v>7.62592403057329</v>
      </c>
      <c r="AJ13" s="9"/>
      <c r="AK13" s="44"/>
      <c r="AL13" s="11" t="s">
        <v>136</v>
      </c>
      <c r="AM13" s="59">
        <v>2.6528924919228749</v>
      </c>
      <c r="AN13" s="59">
        <v>8.0704112346171336E-2</v>
      </c>
      <c r="AO13" s="46"/>
      <c r="AP13" s="11" t="s">
        <v>136</v>
      </c>
      <c r="AQ13" s="9">
        <f t="shared" si="2"/>
        <v>1.940953897718386</v>
      </c>
      <c r="AR13" s="9">
        <f t="shared" si="3"/>
        <v>5.9046102281613951E-2</v>
      </c>
      <c r="AU13" s="59"/>
      <c r="AV13" s="59" t="s">
        <v>230</v>
      </c>
      <c r="AW13" s="59">
        <f>AVERAGE(AW11:AW12)</f>
        <v>27.422109603881836</v>
      </c>
      <c r="AX13" s="59">
        <f>AVERAGE(AX11:AX12)</f>
        <v>27.973445892333984</v>
      </c>
      <c r="AY13" s="60"/>
      <c r="AZ13" s="59" t="s">
        <v>230</v>
      </c>
      <c r="BA13" s="59">
        <f>AVERAGE(BA11:BA12)</f>
        <v>25.590084075927734</v>
      </c>
      <c r="BB13" s="59">
        <f>AVERAGE(BB11:BB12)</f>
        <v>25.677858352661133</v>
      </c>
      <c r="BC13" s="59"/>
      <c r="BD13" s="59" t="s">
        <v>230</v>
      </c>
      <c r="BE13" s="59">
        <f>AVERAGE(BE11:BE12)</f>
        <v>28.087000582327509</v>
      </c>
      <c r="BF13" s="59">
        <f>AVERAGE(BF11:BF12)</f>
        <v>20.368511514529985</v>
      </c>
      <c r="BG13" s="9"/>
      <c r="BH13" s="44"/>
      <c r="BI13" s="11" t="s">
        <v>136</v>
      </c>
      <c r="BJ13" s="59">
        <v>0.81838511510100331</v>
      </c>
      <c r="BK13" s="59">
        <v>8.404629947165617</v>
      </c>
      <c r="BL13" s="46"/>
      <c r="BM13" s="11" t="s">
        <v>136</v>
      </c>
      <c r="BN13" s="9">
        <f t="shared" si="4"/>
        <v>0.17746585245191596</v>
      </c>
      <c r="BO13" s="9">
        <f t="shared" si="5"/>
        <v>1.8225341475480841</v>
      </c>
      <c r="BR13" s="59"/>
      <c r="BS13" s="59" t="s">
        <v>230</v>
      </c>
      <c r="BT13" s="59">
        <f>AVERAGE(BT11:BT12)</f>
        <v>28.738443374633789</v>
      </c>
      <c r="BU13" s="59">
        <f>AVERAGE(BU11:BU12)</f>
        <v>29.304447174072266</v>
      </c>
      <c r="BV13" s="60"/>
      <c r="BW13" s="59" t="s">
        <v>230</v>
      </c>
      <c r="BX13" s="59">
        <f>AVERAGE(BX11:BX12)</f>
        <v>25.590084075927734</v>
      </c>
      <c r="BY13" s="59">
        <f>AVERAGE(BY11:BY12)</f>
        <v>25.677858352661133</v>
      </c>
      <c r="BZ13" s="59"/>
      <c r="CA13" s="59" t="s">
        <v>230</v>
      </c>
      <c r="CB13" s="59">
        <f>AVERAGE(CB11:CB12)</f>
        <v>11.278449880670752</v>
      </c>
      <c r="CC13" s="59">
        <f>AVERAGE(CC11:CC12)</f>
        <v>8.0963259258692855</v>
      </c>
      <c r="CD13" s="9"/>
      <c r="CE13" s="44"/>
      <c r="CF13" s="11" t="s">
        <v>136</v>
      </c>
      <c r="CG13" s="59">
        <v>5.439176065460722</v>
      </c>
      <c r="CH13" s="59">
        <v>5.5887845119947404</v>
      </c>
      <c r="CI13" s="46"/>
      <c r="CJ13" s="11" t="s">
        <v>136</v>
      </c>
      <c r="CK13" s="9">
        <f t="shared" si="6"/>
        <v>0.98643371587309947</v>
      </c>
      <c r="CL13" s="9">
        <f t="shared" si="7"/>
        <v>1.0135662841269004</v>
      </c>
    </row>
    <row r="14" spans="1:90" x14ac:dyDescent="0.2">
      <c r="A14" s="59"/>
      <c r="B14" s="59" t="s">
        <v>40</v>
      </c>
      <c r="C14" s="59">
        <f>STDEVP(C11:C12)</f>
        <v>0</v>
      </c>
      <c r="D14" s="59">
        <f>STDEVP(D11:D12)</f>
        <v>0</v>
      </c>
      <c r="E14" s="60"/>
      <c r="F14" s="59" t="s">
        <v>40</v>
      </c>
      <c r="G14" s="59">
        <f>STDEVP(G11:G12)</f>
        <v>0</v>
      </c>
      <c r="H14" s="59">
        <f>STDEVP(H11:H12)</f>
        <v>0</v>
      </c>
      <c r="I14" s="59"/>
      <c r="J14" s="59" t="s">
        <v>40</v>
      </c>
      <c r="K14" s="59">
        <f>STDEVP(K11:K12)</f>
        <v>0</v>
      </c>
      <c r="L14" s="59">
        <f>STDEVP(L11:L12)</f>
        <v>0</v>
      </c>
      <c r="M14" s="9"/>
      <c r="N14" s="44"/>
      <c r="O14" s="11" t="s">
        <v>140</v>
      </c>
      <c r="P14" s="59">
        <v>18.727286842307716</v>
      </c>
      <c r="Q14" s="59">
        <v>19.588086822117653</v>
      </c>
      <c r="R14" s="46"/>
      <c r="S14" s="11" t="s">
        <v>140</v>
      </c>
      <c r="T14" s="9">
        <f t="shared" si="0"/>
        <v>0.9775338226543473</v>
      </c>
      <c r="U14" s="9">
        <f t="shared" si="1"/>
        <v>1.0224661773456529</v>
      </c>
      <c r="X14" s="59"/>
      <c r="Y14" s="59" t="s">
        <v>40</v>
      </c>
      <c r="Z14" s="59">
        <f>STDEVP(Z11:Z12)</f>
        <v>0</v>
      </c>
      <c r="AA14" s="59">
        <f>STDEVP(AA11:AA12)</f>
        <v>0</v>
      </c>
      <c r="AB14" s="60"/>
      <c r="AC14" s="59" t="s">
        <v>40</v>
      </c>
      <c r="AD14" s="59">
        <f>STDEVP(AD11:AD12)</f>
        <v>0</v>
      </c>
      <c r="AE14" s="59">
        <f>STDEVP(AE11:AE12)</f>
        <v>0</v>
      </c>
      <c r="AF14" s="59"/>
      <c r="AG14" s="59" t="s">
        <v>40</v>
      </c>
      <c r="AH14" s="59">
        <f>STDEVP(AH11:AH12)</f>
        <v>0</v>
      </c>
      <c r="AI14" s="59">
        <f>STDEVP(AI11:AI12)</f>
        <v>0</v>
      </c>
      <c r="AJ14" s="9"/>
      <c r="AK14" s="44"/>
      <c r="AL14" s="11" t="s">
        <v>140</v>
      </c>
      <c r="AM14" s="59">
        <v>8.0697702897255841</v>
      </c>
      <c r="AN14" s="59">
        <v>4.1222238219549023</v>
      </c>
      <c r="AO14" s="46"/>
      <c r="AP14" s="11" t="s">
        <v>140</v>
      </c>
      <c r="AQ14" s="9">
        <f t="shared" si="2"/>
        <v>1.3237818548475799</v>
      </c>
      <c r="AR14" s="9">
        <f t="shared" si="3"/>
        <v>0.67621814515241996</v>
      </c>
      <c r="AU14" s="59"/>
      <c r="AV14" s="59" t="s">
        <v>40</v>
      </c>
      <c r="AW14" s="59">
        <f>STDEVP(AW11:AW12)</f>
        <v>0</v>
      </c>
      <c r="AX14" s="59">
        <f>STDEVP(AX11:AX12)</f>
        <v>0</v>
      </c>
      <c r="AY14" s="60"/>
      <c r="AZ14" s="59" t="s">
        <v>40</v>
      </c>
      <c r="BA14" s="59">
        <f>STDEVP(BA11:BA12)</f>
        <v>0</v>
      </c>
      <c r="BB14" s="59">
        <f>STDEVP(BB11:BB12)</f>
        <v>0</v>
      </c>
      <c r="BC14" s="59"/>
      <c r="BD14" s="59" t="s">
        <v>40</v>
      </c>
      <c r="BE14" s="59">
        <f>STDEVP(BE11:BE12)</f>
        <v>0</v>
      </c>
      <c r="BF14" s="59">
        <f>STDEVP(BF11:BF12)</f>
        <v>0</v>
      </c>
      <c r="BG14" s="9"/>
      <c r="BH14" s="44"/>
      <c r="BI14" s="11" t="s">
        <v>140</v>
      </c>
      <c r="BJ14" s="59">
        <v>12.983750190925372</v>
      </c>
      <c r="BK14" s="59">
        <v>13.221601629904017</v>
      </c>
      <c r="BL14" s="46"/>
      <c r="BM14" s="11" t="s">
        <v>140</v>
      </c>
      <c r="BN14" s="9">
        <f t="shared" si="4"/>
        <v>0.990923554829377</v>
      </c>
      <c r="BO14" s="9">
        <f t="shared" si="5"/>
        <v>1.0090764451706231</v>
      </c>
      <c r="BR14" s="59"/>
      <c r="BS14" s="59" t="s">
        <v>40</v>
      </c>
      <c r="BT14" s="59">
        <f>STDEVP(BT11:BT12)</f>
        <v>0</v>
      </c>
      <c r="BU14" s="59">
        <f>STDEVP(BU11:BU12)</f>
        <v>0</v>
      </c>
      <c r="BV14" s="60"/>
      <c r="BW14" s="59" t="s">
        <v>40</v>
      </c>
      <c r="BX14" s="59">
        <f>STDEVP(BX11:BX12)</f>
        <v>0</v>
      </c>
      <c r="BY14" s="59">
        <f>STDEVP(BY11:BY12)</f>
        <v>0</v>
      </c>
      <c r="BZ14" s="59"/>
      <c r="CA14" s="59" t="s">
        <v>40</v>
      </c>
      <c r="CB14" s="59">
        <f>STDEVP(CB11:CB12)</f>
        <v>0</v>
      </c>
      <c r="CC14" s="59">
        <f>STDEVP(CC11:CC12)</f>
        <v>0</v>
      </c>
      <c r="CD14" s="9"/>
      <c r="CE14" s="44"/>
      <c r="CF14" s="11" t="s">
        <v>140</v>
      </c>
      <c r="CG14" s="59">
        <v>14.070987063940359</v>
      </c>
      <c r="CH14" s="59">
        <v>7.495283837636169</v>
      </c>
      <c r="CI14" s="46"/>
      <c r="CJ14" s="11" t="s">
        <v>140</v>
      </c>
      <c r="CK14" s="9">
        <f t="shared" si="6"/>
        <v>1.3049068267905091</v>
      </c>
      <c r="CL14" s="9">
        <f t="shared" si="7"/>
        <v>0.69509317320949082</v>
      </c>
    </row>
    <row r="15" spans="1:90" x14ac:dyDescent="0.2">
      <c r="A15" s="59"/>
      <c r="B15" s="59" t="s">
        <v>41</v>
      </c>
      <c r="C15" s="59">
        <f>C14/SQRT(4)</f>
        <v>0</v>
      </c>
      <c r="D15" s="59">
        <f t="shared" ref="D15" si="20">D14/SQRT(4)</f>
        <v>0</v>
      </c>
      <c r="E15" s="60"/>
      <c r="F15" s="59" t="s">
        <v>41</v>
      </c>
      <c r="G15" s="59">
        <f>G14/SQRT(4)</f>
        <v>0</v>
      </c>
      <c r="H15" s="59">
        <f t="shared" ref="H15" si="21">H14/SQRT(4)</f>
        <v>0</v>
      </c>
      <c r="I15" s="59"/>
      <c r="J15" s="59" t="s">
        <v>41</v>
      </c>
      <c r="K15" s="59">
        <f>K14/SQRT(4)</f>
        <v>0</v>
      </c>
      <c r="L15" s="59">
        <f t="shared" ref="L15" si="22">L14/SQRT(4)</f>
        <v>0</v>
      </c>
      <c r="M15" s="9"/>
      <c r="N15" s="44"/>
      <c r="O15" s="11" t="s">
        <v>137</v>
      </c>
      <c r="P15" s="59">
        <v>14.198789037882436</v>
      </c>
      <c r="Q15" s="59">
        <v>26.123797007288324</v>
      </c>
      <c r="R15" s="46"/>
      <c r="S15" s="11" t="s">
        <v>137</v>
      </c>
      <c r="T15" s="9">
        <f t="shared" si="0"/>
        <v>0.70425984196432545</v>
      </c>
      <c r="U15" s="9">
        <f t="shared" si="1"/>
        <v>1.2957401580356747</v>
      </c>
      <c r="X15" s="59"/>
      <c r="Y15" s="59" t="s">
        <v>41</v>
      </c>
      <c r="Z15" s="59">
        <f>Z14/SQRT(4)</f>
        <v>0</v>
      </c>
      <c r="AA15" s="59">
        <f t="shared" ref="AA15" si="23">AA14/SQRT(4)</f>
        <v>0</v>
      </c>
      <c r="AB15" s="60"/>
      <c r="AC15" s="59" t="s">
        <v>41</v>
      </c>
      <c r="AD15" s="59">
        <f>AD14/SQRT(4)</f>
        <v>0</v>
      </c>
      <c r="AE15" s="59">
        <f t="shared" ref="AE15" si="24">AE14/SQRT(4)</f>
        <v>0</v>
      </c>
      <c r="AF15" s="59"/>
      <c r="AG15" s="59" t="s">
        <v>41</v>
      </c>
      <c r="AH15" s="59">
        <f>AH14/SQRT(4)</f>
        <v>0</v>
      </c>
      <c r="AI15" s="59">
        <f t="shared" ref="AI15" si="25">AI14/SQRT(4)</f>
        <v>0</v>
      </c>
      <c r="AJ15" s="9"/>
      <c r="AK15" s="44"/>
      <c r="AL15" s="11" t="s">
        <v>137</v>
      </c>
      <c r="AM15" s="59">
        <v>6.3159116979228607</v>
      </c>
      <c r="AN15" s="59">
        <v>8.3604005910697161</v>
      </c>
      <c r="AO15" s="46"/>
      <c r="AP15" s="11" t="s">
        <v>137</v>
      </c>
      <c r="AQ15" s="9">
        <f t="shared" si="2"/>
        <v>0.86069464502467363</v>
      </c>
      <c r="AR15" s="9">
        <f t="shared" si="3"/>
        <v>1.1393053549753263</v>
      </c>
      <c r="AU15" s="59"/>
      <c r="AV15" s="59" t="s">
        <v>41</v>
      </c>
      <c r="AW15" s="59">
        <f>AW14/SQRT(4)</f>
        <v>0</v>
      </c>
      <c r="AX15" s="59">
        <f t="shared" ref="AX15" si="26">AX14/SQRT(4)</f>
        <v>0</v>
      </c>
      <c r="AY15" s="60"/>
      <c r="AZ15" s="59" t="s">
        <v>41</v>
      </c>
      <c r="BA15" s="59">
        <f>BA14/SQRT(4)</f>
        <v>0</v>
      </c>
      <c r="BB15" s="59">
        <f t="shared" ref="BB15" si="27">BB14/SQRT(4)</f>
        <v>0</v>
      </c>
      <c r="BC15" s="59"/>
      <c r="BD15" s="59" t="s">
        <v>41</v>
      </c>
      <c r="BE15" s="59">
        <f>BE14/SQRT(4)</f>
        <v>0</v>
      </c>
      <c r="BF15" s="59">
        <f t="shared" ref="BF15" si="28">BF14/SQRT(4)</f>
        <v>0</v>
      </c>
      <c r="BG15" s="9"/>
      <c r="BH15" s="44"/>
      <c r="BI15" s="11" t="s">
        <v>137</v>
      </c>
      <c r="BJ15" s="59">
        <v>12.041928670385161</v>
      </c>
      <c r="BK15" s="59">
        <v>14.453509342217988</v>
      </c>
      <c r="BL15" s="46"/>
      <c r="BM15" s="11" t="s">
        <v>137</v>
      </c>
      <c r="BN15" s="9">
        <f t="shared" si="4"/>
        <v>0.90898128686584823</v>
      </c>
      <c r="BO15" s="9">
        <f t="shared" si="5"/>
        <v>1.0910187131341518</v>
      </c>
      <c r="BR15" s="59"/>
      <c r="BS15" s="59" t="s">
        <v>41</v>
      </c>
      <c r="BT15" s="59">
        <f>BT14/SQRT(4)</f>
        <v>0</v>
      </c>
      <c r="BU15" s="59">
        <f t="shared" ref="BU15" si="29">BU14/SQRT(4)</f>
        <v>0</v>
      </c>
      <c r="BV15" s="60"/>
      <c r="BW15" s="59" t="s">
        <v>41</v>
      </c>
      <c r="BX15" s="59">
        <f>BX14/SQRT(4)</f>
        <v>0</v>
      </c>
      <c r="BY15" s="59">
        <f t="shared" ref="BY15" si="30">BY14/SQRT(4)</f>
        <v>0</v>
      </c>
      <c r="BZ15" s="59"/>
      <c r="CA15" s="59" t="s">
        <v>41</v>
      </c>
      <c r="CB15" s="59">
        <f>CB14/SQRT(4)</f>
        <v>0</v>
      </c>
      <c r="CC15" s="59">
        <f t="shared" ref="CC15" si="31">CC14/SQRT(4)</f>
        <v>0</v>
      </c>
      <c r="CD15" s="9"/>
      <c r="CE15" s="44"/>
      <c r="CF15" s="11" t="s">
        <v>137</v>
      </c>
      <c r="CG15" s="59">
        <v>7.6015042063538072</v>
      </c>
      <c r="CH15" s="59">
        <v>9.0392250975937927</v>
      </c>
      <c r="CI15" s="46"/>
      <c r="CJ15" s="11" t="s">
        <v>137</v>
      </c>
      <c r="CK15" s="9">
        <f t="shared" si="6"/>
        <v>0.91360229080230737</v>
      </c>
      <c r="CL15" s="9">
        <f t="shared" si="7"/>
        <v>1.0863977091976924</v>
      </c>
    </row>
    <row r="16" spans="1:90" x14ac:dyDescent="0.4">
      <c r="A16" s="45"/>
      <c r="B16" s="23"/>
      <c r="C16" s="23"/>
      <c r="D16" s="45"/>
      <c r="E16" s="23"/>
      <c r="F16" s="45"/>
      <c r="G16" s="44"/>
      <c r="H16" s="44"/>
      <c r="I16" s="44"/>
      <c r="J16" s="44"/>
      <c r="K16" s="44"/>
      <c r="L16" s="44"/>
      <c r="M16" s="9"/>
      <c r="N16" s="44"/>
      <c r="O16" s="11" t="s">
        <v>299</v>
      </c>
      <c r="P16" s="59">
        <v>15.475089281986175</v>
      </c>
      <c r="Q16" s="59">
        <v>18.706822465763707</v>
      </c>
      <c r="R16" s="46"/>
      <c r="S16" s="11" t="s">
        <v>299</v>
      </c>
      <c r="T16" s="9">
        <f t="shared" si="0"/>
        <v>0.90545487310286954</v>
      </c>
      <c r="U16" s="9">
        <f t="shared" si="1"/>
        <v>1.0945451268971307</v>
      </c>
      <c r="X16" s="45"/>
      <c r="Y16" s="23"/>
      <c r="Z16" s="23"/>
      <c r="AA16" s="45"/>
      <c r="AB16" s="23"/>
      <c r="AC16" s="45"/>
      <c r="AD16" s="44"/>
      <c r="AE16" s="44"/>
      <c r="AF16" s="44"/>
      <c r="AG16" s="44"/>
      <c r="AH16" s="44"/>
      <c r="AI16" s="44"/>
      <c r="AJ16" s="9"/>
      <c r="AK16" s="44"/>
      <c r="AL16" s="11" t="s">
        <v>299</v>
      </c>
      <c r="AM16" s="59">
        <v>10.591849127334703</v>
      </c>
      <c r="AN16" s="59">
        <v>7.0811342703273175</v>
      </c>
      <c r="AO16" s="46"/>
      <c r="AP16" s="11" t="s">
        <v>299</v>
      </c>
      <c r="AQ16" s="9">
        <f t="shared" si="2"/>
        <v>1.1986486818898852</v>
      </c>
      <c r="AR16" s="9">
        <f t="shared" si="3"/>
        <v>0.80135131811011484</v>
      </c>
      <c r="AU16" s="45"/>
      <c r="AV16" s="23"/>
      <c r="AW16" s="23"/>
      <c r="AX16" s="45"/>
      <c r="AY16" s="23"/>
      <c r="AZ16" s="45"/>
      <c r="BA16" s="44"/>
      <c r="BB16" s="44"/>
      <c r="BC16" s="44"/>
      <c r="BD16" s="44"/>
      <c r="BE16" s="44"/>
      <c r="BF16" s="44"/>
      <c r="BG16" s="9"/>
      <c r="BH16" s="44"/>
      <c r="BI16" s="11" t="s">
        <v>299</v>
      </c>
      <c r="BJ16" s="59">
        <v>13.093105886227296</v>
      </c>
      <c r="BK16" s="59">
        <v>12.940650727219793</v>
      </c>
      <c r="BL16" s="46"/>
      <c r="BM16" s="11" t="s">
        <v>299</v>
      </c>
      <c r="BN16" s="9">
        <f t="shared" si="4"/>
        <v>1.0058560568599906</v>
      </c>
      <c r="BO16" s="9">
        <f t="shared" si="5"/>
        <v>0.99414394314000942</v>
      </c>
      <c r="BR16" s="45"/>
      <c r="BS16" s="23"/>
      <c r="BT16" s="23"/>
      <c r="BU16" s="45"/>
      <c r="BV16" s="23"/>
      <c r="BW16" s="45"/>
      <c r="BX16" s="44"/>
      <c r="BY16" s="44"/>
      <c r="BZ16" s="44"/>
      <c r="CA16" s="44"/>
      <c r="CB16" s="44"/>
      <c r="CC16" s="44"/>
      <c r="CD16" s="9"/>
      <c r="CE16" s="44"/>
      <c r="CF16" s="11" t="s">
        <v>299</v>
      </c>
      <c r="CG16" s="59">
        <v>8.8408098497895526</v>
      </c>
      <c r="CH16" s="59">
        <v>6.6863227048335663</v>
      </c>
      <c r="CI16" s="46"/>
      <c r="CJ16" s="11" t="s">
        <v>299</v>
      </c>
      <c r="CK16" s="9">
        <f t="shared" si="6"/>
        <v>1.1387562795240322</v>
      </c>
      <c r="CL16" s="9">
        <f t="shared" si="7"/>
        <v>0.86124372047596776</v>
      </c>
    </row>
    <row r="17" spans="1:90" x14ac:dyDescent="0.4">
      <c r="A17" s="44"/>
      <c r="B17" s="23"/>
      <c r="C17" s="23"/>
      <c r="D17" s="45"/>
      <c r="E17" s="23"/>
      <c r="F17" s="45"/>
      <c r="G17" s="44"/>
      <c r="H17" s="44"/>
      <c r="I17" s="44"/>
      <c r="J17" s="44"/>
      <c r="K17" s="44"/>
      <c r="L17" s="44"/>
      <c r="M17" s="9"/>
      <c r="N17" s="44"/>
      <c r="O17" s="9" t="s">
        <v>138</v>
      </c>
      <c r="P17" s="46">
        <v>17.774127494898721</v>
      </c>
      <c r="Q17" s="46">
        <v>18.098897135805931</v>
      </c>
      <c r="R17" s="46"/>
      <c r="S17" s="9" t="s">
        <v>138</v>
      </c>
      <c r="T17" s="9">
        <f t="shared" si="0"/>
        <v>0.99094668921144646</v>
      </c>
      <c r="U17" s="9">
        <f t="shared" si="1"/>
        <v>1.0090533107885538</v>
      </c>
      <c r="X17" s="44"/>
      <c r="Y17" s="23"/>
      <c r="Z17" s="23"/>
      <c r="AA17" s="45"/>
      <c r="AB17" s="23"/>
      <c r="AC17" s="45"/>
      <c r="AD17" s="44"/>
      <c r="AE17" s="44"/>
      <c r="AF17" s="44"/>
      <c r="AG17" s="44"/>
      <c r="AH17" s="44"/>
      <c r="AI17" s="44"/>
      <c r="AJ17" s="9"/>
      <c r="AK17" s="44"/>
      <c r="AL17" s="9" t="s">
        <v>138</v>
      </c>
      <c r="AM17" s="46">
        <v>8.2883265520073017</v>
      </c>
      <c r="AN17" s="46">
        <v>5.4199598113553291</v>
      </c>
      <c r="AO17" s="46"/>
      <c r="AP17" s="9" t="s">
        <v>138</v>
      </c>
      <c r="AQ17" s="9">
        <f t="shared" si="2"/>
        <v>1.2092432755357443</v>
      </c>
      <c r="AR17" s="9">
        <f t="shared" si="3"/>
        <v>0.79075672446425571</v>
      </c>
      <c r="AU17" s="44"/>
      <c r="AV17" s="23"/>
      <c r="AW17" s="23"/>
      <c r="AX17" s="45"/>
      <c r="AY17" s="23"/>
      <c r="AZ17" s="45"/>
      <c r="BA17" s="44"/>
      <c r="BB17" s="44"/>
      <c r="BC17" s="44"/>
      <c r="BD17" s="44"/>
      <c r="BE17" s="44"/>
      <c r="BF17" s="44"/>
      <c r="BG17" s="9"/>
      <c r="BH17" s="44"/>
      <c r="BI17" s="9" t="s">
        <v>138</v>
      </c>
      <c r="BJ17" s="46">
        <v>12.576749654138144</v>
      </c>
      <c r="BK17" s="46">
        <v>11.289280418364333</v>
      </c>
      <c r="BL17" s="46"/>
      <c r="BM17" s="9" t="s">
        <v>138</v>
      </c>
      <c r="BN17" s="9">
        <f t="shared" si="4"/>
        <v>1.05394568061226</v>
      </c>
      <c r="BO17" s="9">
        <f t="shared" si="5"/>
        <v>0.94605431938774009</v>
      </c>
      <c r="BR17" s="44"/>
      <c r="BS17" s="23"/>
      <c r="BT17" s="23"/>
      <c r="BU17" s="45"/>
      <c r="BV17" s="23"/>
      <c r="BW17" s="45"/>
      <c r="BX17" s="44"/>
      <c r="BY17" s="44"/>
      <c r="BZ17" s="44"/>
      <c r="CA17" s="44"/>
      <c r="CB17" s="44"/>
      <c r="CC17" s="44"/>
      <c r="CD17" s="9"/>
      <c r="CE17" s="44"/>
      <c r="CF17" s="9" t="s">
        <v>138</v>
      </c>
      <c r="CG17" s="46">
        <v>12.702847858333394</v>
      </c>
      <c r="CH17" s="46">
        <v>7.2277101642284753</v>
      </c>
      <c r="CI17" s="46"/>
      <c r="CJ17" s="9" t="s">
        <v>138</v>
      </c>
      <c r="CK17" s="9">
        <f t="shared" si="6"/>
        <v>1.2747107074426582</v>
      </c>
      <c r="CL17" s="9">
        <f t="shared" si="7"/>
        <v>0.72528929255734176</v>
      </c>
    </row>
    <row r="18" spans="1:90" x14ac:dyDescent="0.2">
      <c r="A18" s="11" t="s">
        <v>286</v>
      </c>
      <c r="B18" s="59"/>
      <c r="C18" s="59" t="s">
        <v>257</v>
      </c>
      <c r="D18" s="59" t="s">
        <v>90</v>
      </c>
      <c r="E18" s="65"/>
      <c r="F18" s="60" t="s">
        <v>295</v>
      </c>
      <c r="G18" s="59" t="s">
        <v>257</v>
      </c>
      <c r="H18" s="59" t="s">
        <v>90</v>
      </c>
      <c r="I18" s="65"/>
      <c r="J18" s="59" t="s">
        <v>296</v>
      </c>
      <c r="K18" s="59" t="s">
        <v>257</v>
      </c>
      <c r="L18" s="59" t="s">
        <v>90</v>
      </c>
      <c r="M18" s="9"/>
      <c r="N18" s="44"/>
      <c r="O18" s="9" t="s">
        <v>139</v>
      </c>
      <c r="P18" s="46">
        <v>16.164012067002311</v>
      </c>
      <c r="Q18" s="46">
        <v>18.478225024116565</v>
      </c>
      <c r="R18" s="46"/>
      <c r="S18" s="9" t="s">
        <v>139</v>
      </c>
      <c r="T18" s="9">
        <f t="shared" si="0"/>
        <v>0.93319678082488677</v>
      </c>
      <c r="U18" s="9">
        <f t="shared" si="1"/>
        <v>1.0668032191751133</v>
      </c>
      <c r="X18" s="11" t="s">
        <v>286</v>
      </c>
      <c r="Y18" s="59"/>
      <c r="Z18" s="59" t="s">
        <v>257</v>
      </c>
      <c r="AA18" s="59" t="s">
        <v>90</v>
      </c>
      <c r="AB18" s="65"/>
      <c r="AC18" s="60" t="s">
        <v>295</v>
      </c>
      <c r="AD18" s="59" t="s">
        <v>257</v>
      </c>
      <c r="AE18" s="59" t="s">
        <v>90</v>
      </c>
      <c r="AF18" s="65"/>
      <c r="AG18" s="59" t="s">
        <v>296</v>
      </c>
      <c r="AH18" s="59" t="s">
        <v>257</v>
      </c>
      <c r="AI18" s="59" t="s">
        <v>90</v>
      </c>
      <c r="AJ18" s="9"/>
      <c r="AK18" s="44"/>
      <c r="AL18" s="9" t="s">
        <v>139</v>
      </c>
      <c r="AM18" s="46">
        <v>10.125439012673352</v>
      </c>
      <c r="AN18" s="46">
        <v>5.9917817116400931</v>
      </c>
      <c r="AO18" s="46"/>
      <c r="AP18" s="9" t="s">
        <v>139</v>
      </c>
      <c r="AQ18" s="9">
        <f t="shared" si="2"/>
        <v>1.2564745728646305</v>
      </c>
      <c r="AR18" s="9">
        <f t="shared" si="3"/>
        <v>0.74352542713536973</v>
      </c>
      <c r="AU18" s="11" t="s">
        <v>286</v>
      </c>
      <c r="AV18" s="59"/>
      <c r="AW18" s="59" t="s">
        <v>257</v>
      </c>
      <c r="AX18" s="59" t="s">
        <v>90</v>
      </c>
      <c r="AY18" s="59"/>
      <c r="AZ18" s="60" t="s">
        <v>295</v>
      </c>
      <c r="BA18" s="59" t="s">
        <v>257</v>
      </c>
      <c r="BB18" s="59" t="s">
        <v>90</v>
      </c>
      <c r="BC18" s="59"/>
      <c r="BD18" s="59" t="s">
        <v>296</v>
      </c>
      <c r="BE18" s="59" t="s">
        <v>257</v>
      </c>
      <c r="BF18" s="59" t="s">
        <v>90</v>
      </c>
      <c r="BG18" s="9"/>
      <c r="BH18" s="44"/>
      <c r="BI18" s="9" t="s">
        <v>139</v>
      </c>
      <c r="BJ18" s="46">
        <v>16.619795120121676</v>
      </c>
      <c r="BK18" s="46">
        <v>15.444104192088231</v>
      </c>
      <c r="BL18" s="46"/>
      <c r="BM18" s="9" t="s">
        <v>139</v>
      </c>
      <c r="BN18" s="9">
        <f t="shared" si="4"/>
        <v>1.0366671226286488</v>
      </c>
      <c r="BO18" s="9">
        <f t="shared" si="5"/>
        <v>0.96333287737135131</v>
      </c>
      <c r="BR18" s="11" t="s">
        <v>286</v>
      </c>
      <c r="BS18" s="59"/>
      <c r="BT18" s="59" t="s">
        <v>257</v>
      </c>
      <c r="BU18" s="59" t="s">
        <v>90</v>
      </c>
      <c r="BV18" s="65"/>
      <c r="BW18" s="60" t="s">
        <v>295</v>
      </c>
      <c r="BX18" s="59" t="s">
        <v>257</v>
      </c>
      <c r="BY18" s="59" t="s">
        <v>90</v>
      </c>
      <c r="BZ18" s="65"/>
      <c r="CA18" s="59" t="s">
        <v>296</v>
      </c>
      <c r="CB18" s="59" t="s">
        <v>257</v>
      </c>
      <c r="CC18" s="59" t="s">
        <v>90</v>
      </c>
      <c r="CD18" s="9"/>
      <c r="CE18" s="44"/>
      <c r="CF18" s="9" t="s">
        <v>139</v>
      </c>
      <c r="CG18" s="46">
        <v>9.1723931348997105</v>
      </c>
      <c r="CH18" s="46">
        <v>5.567677771983333</v>
      </c>
      <c r="CI18" s="46"/>
      <c r="CJ18" s="9" t="s">
        <v>139</v>
      </c>
      <c r="CK18" s="9">
        <f t="shared" si="6"/>
        <v>1.2445521046464649</v>
      </c>
      <c r="CL18" s="9">
        <f t="shared" si="7"/>
        <v>0.75544789535353485</v>
      </c>
    </row>
    <row r="19" spans="1:90" x14ac:dyDescent="0.4">
      <c r="A19" s="59"/>
      <c r="B19" s="61"/>
      <c r="C19" s="61"/>
      <c r="D19" s="61"/>
      <c r="E19" s="44"/>
      <c r="F19" s="9"/>
      <c r="G19" s="9"/>
      <c r="H19" s="9"/>
      <c r="I19" s="44"/>
      <c r="J19" s="9"/>
      <c r="K19" s="9"/>
      <c r="L19" s="9"/>
      <c r="M19" s="9"/>
      <c r="N19" s="44"/>
      <c r="O19" s="9" t="s">
        <v>142</v>
      </c>
      <c r="P19" s="46">
        <v>19.551554526767621</v>
      </c>
      <c r="Q19" s="46">
        <v>30.559763349219359</v>
      </c>
      <c r="R19" s="46"/>
      <c r="S19" s="9" t="s">
        <v>142</v>
      </c>
      <c r="T19" s="9">
        <f t="shared" si="0"/>
        <v>0.78032489886427825</v>
      </c>
      <c r="U19" s="9">
        <f t="shared" si="1"/>
        <v>1.2196751011357216</v>
      </c>
      <c r="X19" s="59"/>
      <c r="Y19" s="61"/>
      <c r="Z19" s="61"/>
      <c r="AA19" s="61"/>
      <c r="AB19" s="44"/>
      <c r="AC19" s="9"/>
      <c r="AD19" s="9"/>
      <c r="AE19" s="9"/>
      <c r="AF19" s="44"/>
      <c r="AG19" s="9"/>
      <c r="AH19" s="9"/>
      <c r="AI19" s="9"/>
      <c r="AJ19" s="9"/>
      <c r="AK19" s="44"/>
      <c r="AL19" s="9" t="s">
        <v>142</v>
      </c>
      <c r="AM19" s="46">
        <v>5.5407800569401902</v>
      </c>
      <c r="AN19" s="46">
        <v>5.1802723280677387</v>
      </c>
      <c r="AO19" s="46"/>
      <c r="AP19" s="9" t="s">
        <v>142</v>
      </c>
      <c r="AQ19" s="9">
        <f t="shared" si="2"/>
        <v>1.0336261512327443</v>
      </c>
      <c r="AR19" s="9">
        <f t="shared" si="3"/>
        <v>0.96637384876725552</v>
      </c>
      <c r="AU19" s="59"/>
      <c r="AV19" s="61"/>
      <c r="AW19" s="61"/>
      <c r="AX19" s="61"/>
      <c r="AY19" s="9"/>
      <c r="AZ19" s="9"/>
      <c r="BA19" s="9"/>
      <c r="BB19" s="9"/>
      <c r="BC19" s="9"/>
      <c r="BD19" s="9"/>
      <c r="BE19" s="9"/>
      <c r="BF19" s="9"/>
      <c r="BG19" s="9"/>
      <c r="BH19" s="44"/>
      <c r="BI19" s="9" t="s">
        <v>142</v>
      </c>
      <c r="BJ19" s="46">
        <v>18.441568220068337</v>
      </c>
      <c r="BK19" s="46">
        <v>18.851366525269171</v>
      </c>
      <c r="BL19" s="46"/>
      <c r="BM19" s="9" t="s">
        <v>142</v>
      </c>
      <c r="BN19" s="9">
        <f t="shared" si="4"/>
        <v>0.9890113688289961</v>
      </c>
      <c r="BO19" s="9">
        <f t="shared" si="5"/>
        <v>1.0109886311710041</v>
      </c>
      <c r="BR19" s="59"/>
      <c r="BS19" s="61"/>
      <c r="BT19" s="61"/>
      <c r="BU19" s="61"/>
      <c r="BV19" s="44"/>
      <c r="BW19" s="9"/>
      <c r="BX19" s="9"/>
      <c r="BY19" s="9"/>
      <c r="BZ19" s="44"/>
      <c r="CA19" s="9"/>
      <c r="CB19" s="9"/>
      <c r="CC19" s="9"/>
      <c r="CD19" s="9"/>
      <c r="CE19" s="44"/>
      <c r="CF19" s="9" t="s">
        <v>142</v>
      </c>
      <c r="CG19" s="46">
        <v>15.643746730445447</v>
      </c>
      <c r="CH19" s="46">
        <v>12.138311833732107</v>
      </c>
      <c r="CI19" s="46"/>
      <c r="CJ19" s="9" t="s">
        <v>142</v>
      </c>
      <c r="CK19" s="9">
        <f t="shared" si="6"/>
        <v>1.1261762114789176</v>
      </c>
      <c r="CL19" s="9">
        <f t="shared" si="7"/>
        <v>0.87382378852108245</v>
      </c>
    </row>
    <row r="20" spans="1:90" x14ac:dyDescent="0.4">
      <c r="A20" s="59"/>
      <c r="B20" s="60" t="s">
        <v>298</v>
      </c>
      <c r="C20" s="61">
        <v>27.611555099487305</v>
      </c>
      <c r="D20" s="61">
        <v>27.613321304321289</v>
      </c>
      <c r="E20" s="66"/>
      <c r="F20" s="60" t="s">
        <v>298</v>
      </c>
      <c r="G20" s="61">
        <v>25.337604522705078</v>
      </c>
      <c r="H20" s="61">
        <v>25.230796813964844</v>
      </c>
      <c r="I20" s="66"/>
      <c r="J20" s="60" t="s">
        <v>298</v>
      </c>
      <c r="K20" s="59">
        <f>POWER(2,(G20-C20))*100</f>
        <v>20.676292518364473</v>
      </c>
      <c r="L20" s="59">
        <f>POWER(2,(H20-D20))*100</f>
        <v>19.177353024801285</v>
      </c>
      <c r="M20" s="9"/>
      <c r="N20" s="45"/>
      <c r="O20" s="46" t="s">
        <v>143</v>
      </c>
      <c r="P20" s="46">
        <v>20.548675484738645</v>
      </c>
      <c r="Q20" s="46">
        <v>14.286724713639737</v>
      </c>
      <c r="R20" s="46"/>
      <c r="S20" s="46" t="s">
        <v>143</v>
      </c>
      <c r="T20" s="9">
        <f t="shared" si="0"/>
        <v>1.1797582555515009</v>
      </c>
      <c r="U20" s="9">
        <f t="shared" si="1"/>
        <v>0.82024174444849907</v>
      </c>
      <c r="X20" s="59"/>
      <c r="Y20" s="60" t="s">
        <v>298</v>
      </c>
      <c r="Z20" s="61">
        <v>29.313358306884766</v>
      </c>
      <c r="AA20" s="61">
        <v>29.655517578125</v>
      </c>
      <c r="AB20" s="66"/>
      <c r="AC20" s="60" t="s">
        <v>298</v>
      </c>
      <c r="AD20" s="61">
        <v>25.337604522705078</v>
      </c>
      <c r="AE20" s="61">
        <v>25.230796813964844</v>
      </c>
      <c r="AF20" s="66"/>
      <c r="AG20" s="60" t="s">
        <v>298</v>
      </c>
      <c r="AH20" s="59">
        <f>POWER(2,(AD20-Z20))*100</f>
        <v>6.3559263420708136</v>
      </c>
      <c r="AI20" s="59">
        <f>POWER(2,(AE20-AA20))*100</f>
        <v>4.6561431887112112</v>
      </c>
      <c r="AJ20" s="9"/>
      <c r="AK20" s="45"/>
      <c r="AL20" s="46" t="s">
        <v>143</v>
      </c>
      <c r="AM20" s="46">
        <v>11.822610359041001</v>
      </c>
      <c r="AN20" s="46">
        <v>6.2048498095785583</v>
      </c>
      <c r="AO20" s="46"/>
      <c r="AP20" s="46" t="s">
        <v>143</v>
      </c>
      <c r="AQ20" s="9">
        <f t="shared" si="2"/>
        <v>1.3116224080883723</v>
      </c>
      <c r="AR20" s="9">
        <f t="shared" si="3"/>
        <v>0.68837759191162762</v>
      </c>
      <c r="AU20" s="59"/>
      <c r="AV20" s="60" t="s">
        <v>298</v>
      </c>
      <c r="AW20" s="61">
        <v>28.190147399902344</v>
      </c>
      <c r="AX20" s="61">
        <v>27.953048706054688</v>
      </c>
      <c r="AY20" s="60"/>
      <c r="AZ20" s="60" t="s">
        <v>298</v>
      </c>
      <c r="BA20" s="61">
        <v>25.337604522705078</v>
      </c>
      <c r="BB20" s="61">
        <v>25.230796813964844</v>
      </c>
      <c r="BC20" s="60"/>
      <c r="BD20" s="60" t="s">
        <v>298</v>
      </c>
      <c r="BE20" s="59">
        <f>POWER(2,(BA20-AW20))*100</f>
        <v>13.845193507511192</v>
      </c>
      <c r="BF20" s="59">
        <f>POWER(2,(BB20-AX20))*100</f>
        <v>15.153764185937904</v>
      </c>
      <c r="BG20" s="9"/>
      <c r="BH20" s="45"/>
      <c r="BI20" s="46" t="s">
        <v>143</v>
      </c>
      <c r="BJ20" s="46">
        <v>14.652720140619985</v>
      </c>
      <c r="BK20" s="46">
        <v>10.090920467516712</v>
      </c>
      <c r="BL20" s="46"/>
      <c r="BM20" s="46" t="s">
        <v>143</v>
      </c>
      <c r="BN20" s="9">
        <f t="shared" si="4"/>
        <v>1.1843625093553602</v>
      </c>
      <c r="BO20" s="9">
        <f t="shared" si="5"/>
        <v>0.81563749064463975</v>
      </c>
      <c r="BR20" s="59"/>
      <c r="BS20" s="60" t="s">
        <v>298</v>
      </c>
      <c r="BT20" s="61">
        <v>28.393257141113281</v>
      </c>
      <c r="BU20" s="61">
        <v>29.476375579833984</v>
      </c>
      <c r="BV20" s="66"/>
      <c r="BW20" s="60" t="s">
        <v>298</v>
      </c>
      <c r="BX20" s="61">
        <v>25.337604522705078</v>
      </c>
      <c r="BY20" s="61">
        <v>25.230796813964844</v>
      </c>
      <c r="BZ20" s="66"/>
      <c r="CA20" s="60" t="s">
        <v>298</v>
      </c>
      <c r="CB20" s="59">
        <f>POWER(2,(BX20-BT20))*100</f>
        <v>12.02698877207132</v>
      </c>
      <c r="CC20" s="59">
        <f>POWER(2,(BY20-BU20))*100</f>
        <v>5.2717334406091201</v>
      </c>
      <c r="CD20" s="9"/>
      <c r="CE20" s="45"/>
      <c r="CF20" s="46" t="s">
        <v>143</v>
      </c>
      <c r="CG20" s="46">
        <v>10.766179754705407</v>
      </c>
      <c r="CH20" s="46">
        <v>8.3313264427242615</v>
      </c>
      <c r="CI20" s="46"/>
      <c r="CJ20" s="46" t="s">
        <v>143</v>
      </c>
      <c r="CK20" s="9">
        <f t="shared" si="6"/>
        <v>1.1274958775669284</v>
      </c>
      <c r="CL20" s="9">
        <f t="shared" si="7"/>
        <v>0.87250412243307185</v>
      </c>
    </row>
    <row r="21" spans="1:90" x14ac:dyDescent="0.2">
      <c r="A21" s="59"/>
      <c r="B21" s="59" t="s">
        <v>230</v>
      </c>
      <c r="C21" s="59">
        <f>AVERAGE(C19:C20)</f>
        <v>27.611555099487305</v>
      </c>
      <c r="D21" s="59">
        <f>AVERAGE(D19:D20)</f>
        <v>27.613321304321289</v>
      </c>
      <c r="E21" s="66"/>
      <c r="F21" s="59" t="s">
        <v>230</v>
      </c>
      <c r="G21" s="59">
        <f>AVERAGE(G19:G20)</f>
        <v>25.337604522705078</v>
      </c>
      <c r="H21" s="59">
        <f>AVERAGE(H19:H20)</f>
        <v>25.230796813964844</v>
      </c>
      <c r="I21" s="65"/>
      <c r="J21" s="59" t="s">
        <v>230</v>
      </c>
      <c r="K21" s="59">
        <f>AVERAGE(K19:K20)</f>
        <v>20.676292518364473</v>
      </c>
      <c r="L21" s="59">
        <f>AVERAGE(L19:L20)</f>
        <v>19.177353024801285</v>
      </c>
      <c r="M21" s="9"/>
      <c r="N21" s="45"/>
      <c r="O21" s="46" t="s">
        <v>103</v>
      </c>
      <c r="P21" s="46">
        <v>14.897984659495588</v>
      </c>
      <c r="Q21" s="46">
        <v>16.739778999208898</v>
      </c>
      <c r="R21" s="46"/>
      <c r="S21" s="46" t="s">
        <v>103</v>
      </c>
      <c r="T21" s="9">
        <f t="shared" si="0"/>
        <v>0.94178493904999583</v>
      </c>
      <c r="U21" s="9">
        <f t="shared" si="1"/>
        <v>1.0582150609500043</v>
      </c>
      <c r="X21" s="59"/>
      <c r="Y21" s="59" t="s">
        <v>230</v>
      </c>
      <c r="Z21" s="59">
        <f>AVERAGE(Z19:Z20)</f>
        <v>29.313358306884766</v>
      </c>
      <c r="AA21" s="59">
        <f>AVERAGE(AA19:AA20)</f>
        <v>29.655517578125</v>
      </c>
      <c r="AB21" s="66"/>
      <c r="AC21" s="59" t="s">
        <v>230</v>
      </c>
      <c r="AD21" s="59">
        <f>AVERAGE(AD19:AD20)</f>
        <v>25.337604522705078</v>
      </c>
      <c r="AE21" s="59">
        <f>AVERAGE(AE19:AE20)</f>
        <v>25.230796813964844</v>
      </c>
      <c r="AF21" s="65"/>
      <c r="AG21" s="59" t="s">
        <v>230</v>
      </c>
      <c r="AH21" s="59">
        <f>AVERAGE(AH19:AH20)</f>
        <v>6.3559263420708136</v>
      </c>
      <c r="AI21" s="59">
        <f>AVERAGE(AI19:AI20)</f>
        <v>4.6561431887112112</v>
      </c>
      <c r="AJ21" s="9"/>
      <c r="AK21" s="45"/>
      <c r="AL21" s="46" t="s">
        <v>103</v>
      </c>
      <c r="AM21" s="46">
        <v>6.0279414716138469</v>
      </c>
      <c r="AN21" s="46">
        <v>5.3344608715306041</v>
      </c>
      <c r="AO21" s="46"/>
      <c r="AP21" s="46" t="s">
        <v>103</v>
      </c>
      <c r="AQ21" s="9">
        <f t="shared" si="2"/>
        <v>1.0610329206042997</v>
      </c>
      <c r="AR21" s="9">
        <f t="shared" si="3"/>
        <v>0.93896707939570045</v>
      </c>
      <c r="AU21" s="59"/>
      <c r="AV21" s="59" t="s">
        <v>230</v>
      </c>
      <c r="AW21" s="59">
        <f>AVERAGE(AW19:AW20)</f>
        <v>28.190147399902344</v>
      </c>
      <c r="AX21" s="59">
        <f>AVERAGE(AX19:AX20)</f>
        <v>27.953048706054688</v>
      </c>
      <c r="AY21" s="60"/>
      <c r="AZ21" s="59" t="s">
        <v>230</v>
      </c>
      <c r="BA21" s="59">
        <f>AVERAGE(BA19:BA20)</f>
        <v>25.337604522705078</v>
      </c>
      <c r="BB21" s="59">
        <f>AVERAGE(BB19:BB20)</f>
        <v>25.230796813964844</v>
      </c>
      <c r="BC21" s="59"/>
      <c r="BD21" s="59" t="s">
        <v>230</v>
      </c>
      <c r="BE21" s="59">
        <f>AVERAGE(BE19:BE20)</f>
        <v>13.845193507511192</v>
      </c>
      <c r="BF21" s="59">
        <f>AVERAGE(BF19:BF20)</f>
        <v>15.153764185937904</v>
      </c>
      <c r="BG21" s="9"/>
      <c r="BH21" s="45"/>
      <c r="BI21" s="46" t="s">
        <v>103</v>
      </c>
      <c r="BJ21" s="46">
        <v>13.783153011827645</v>
      </c>
      <c r="BK21" s="46">
        <v>15.043934922170878</v>
      </c>
      <c r="BL21" s="46"/>
      <c r="BM21" s="46" t="s">
        <v>103</v>
      </c>
      <c r="BN21" s="9">
        <f t="shared" si="4"/>
        <v>0.95626398638565657</v>
      </c>
      <c r="BO21" s="9">
        <f t="shared" si="5"/>
        <v>1.0437360136143434</v>
      </c>
      <c r="BR21" s="59"/>
      <c r="BS21" s="59" t="s">
        <v>230</v>
      </c>
      <c r="BT21" s="59">
        <f>AVERAGE(BT19:BT20)</f>
        <v>28.393257141113281</v>
      </c>
      <c r="BU21" s="59">
        <f>AVERAGE(BU19:BU20)</f>
        <v>29.476375579833984</v>
      </c>
      <c r="BV21" s="66"/>
      <c r="BW21" s="59" t="s">
        <v>230</v>
      </c>
      <c r="BX21" s="59">
        <f>AVERAGE(BX19:BX20)</f>
        <v>25.337604522705078</v>
      </c>
      <c r="BY21" s="59">
        <f>AVERAGE(BY19:BY20)</f>
        <v>25.230796813964844</v>
      </c>
      <c r="BZ21" s="65"/>
      <c r="CA21" s="59" t="s">
        <v>230</v>
      </c>
      <c r="CB21" s="59">
        <f>AVERAGE(CB19:CB20)</f>
        <v>12.02698877207132</v>
      </c>
      <c r="CC21" s="59">
        <f>AVERAGE(CC19:CC20)</f>
        <v>5.2717334406091201</v>
      </c>
      <c r="CD21" s="9"/>
      <c r="CE21" s="45"/>
      <c r="CF21" s="46" t="s">
        <v>103</v>
      </c>
      <c r="CG21" s="46">
        <v>9.3091474675746166</v>
      </c>
      <c r="CH21" s="46">
        <v>6.1175957262060194</v>
      </c>
      <c r="CI21" s="46"/>
      <c r="CJ21" s="46" t="s">
        <v>103</v>
      </c>
      <c r="CK21" s="9">
        <f t="shared" si="6"/>
        <v>1.2068843502013624</v>
      </c>
      <c r="CL21" s="9">
        <f t="shared" si="7"/>
        <v>0.79311564979863758</v>
      </c>
    </row>
    <row r="22" spans="1:90" x14ac:dyDescent="0.2">
      <c r="A22" s="59"/>
      <c r="B22" s="59" t="s">
        <v>40</v>
      </c>
      <c r="C22" s="59">
        <f>STDEVP(C19:C20)</f>
        <v>0</v>
      </c>
      <c r="D22" s="59">
        <f>STDEVP(D19:D20)</f>
        <v>0</v>
      </c>
      <c r="E22" s="66"/>
      <c r="F22" s="59" t="s">
        <v>40</v>
      </c>
      <c r="G22" s="59">
        <f>STDEVP(G19:G20)</f>
        <v>0</v>
      </c>
      <c r="H22" s="59">
        <f>STDEVP(H19:H20)</f>
        <v>0</v>
      </c>
      <c r="I22" s="65"/>
      <c r="J22" s="59" t="s">
        <v>40</v>
      </c>
      <c r="K22" s="59">
        <f>STDEVP(K19:K20)</f>
        <v>0</v>
      </c>
      <c r="L22" s="59">
        <f>STDEVP(L19:L20)</f>
        <v>0</v>
      </c>
      <c r="M22" s="9"/>
      <c r="N22" s="45"/>
      <c r="O22" s="46"/>
      <c r="P22" s="46"/>
      <c r="Q22" s="46"/>
      <c r="R22" s="46"/>
      <c r="S22" s="9"/>
      <c r="T22" s="9"/>
      <c r="U22" s="9"/>
      <c r="X22" s="59"/>
      <c r="Y22" s="59" t="s">
        <v>40</v>
      </c>
      <c r="Z22" s="59">
        <f>STDEVP(Z19:Z20)</f>
        <v>0</v>
      </c>
      <c r="AA22" s="59">
        <f>STDEVP(AA19:AA20)</f>
        <v>0</v>
      </c>
      <c r="AB22" s="66"/>
      <c r="AC22" s="59" t="s">
        <v>40</v>
      </c>
      <c r="AD22" s="59">
        <f>STDEVP(AD19:AD20)</f>
        <v>0</v>
      </c>
      <c r="AE22" s="59">
        <f>STDEVP(AE19:AE20)</f>
        <v>0</v>
      </c>
      <c r="AF22" s="65"/>
      <c r="AG22" s="59" t="s">
        <v>40</v>
      </c>
      <c r="AH22" s="59">
        <f>STDEVP(AH19:AH20)</f>
        <v>0</v>
      </c>
      <c r="AI22" s="59">
        <f>STDEVP(AI19:AI20)</f>
        <v>0</v>
      </c>
      <c r="AJ22" s="9"/>
      <c r="AK22" s="45"/>
      <c r="AL22" s="46"/>
      <c r="AM22" s="46"/>
      <c r="AN22" s="46"/>
      <c r="AO22" s="46"/>
      <c r="AP22" s="9"/>
      <c r="AQ22" s="9"/>
      <c r="AR22" s="9"/>
      <c r="AU22" s="59"/>
      <c r="AV22" s="59" t="s">
        <v>40</v>
      </c>
      <c r="AW22" s="59">
        <f>STDEVP(AW19:AW20)</f>
        <v>0</v>
      </c>
      <c r="AX22" s="59">
        <f>STDEVP(AX19:AX20)</f>
        <v>0</v>
      </c>
      <c r="AY22" s="60"/>
      <c r="AZ22" s="59" t="s">
        <v>40</v>
      </c>
      <c r="BA22" s="59">
        <f>STDEVP(BA19:BA20)</f>
        <v>0</v>
      </c>
      <c r="BB22" s="59">
        <f>STDEVP(BB19:BB20)</f>
        <v>0</v>
      </c>
      <c r="BC22" s="59"/>
      <c r="BD22" s="59" t="s">
        <v>40</v>
      </c>
      <c r="BE22" s="59">
        <f>STDEVP(BE19:BE20)</f>
        <v>0</v>
      </c>
      <c r="BF22" s="59">
        <f>STDEVP(BF19:BF20)</f>
        <v>0</v>
      </c>
      <c r="BG22" s="9"/>
      <c r="BH22" s="45"/>
      <c r="BI22" s="46"/>
      <c r="BJ22" s="46"/>
      <c r="BK22" s="46"/>
      <c r="BL22" s="46"/>
      <c r="BM22" s="9"/>
      <c r="BN22" s="9"/>
      <c r="BO22" s="9"/>
      <c r="BR22" s="59"/>
      <c r="BS22" s="59" t="s">
        <v>40</v>
      </c>
      <c r="BT22" s="59">
        <f>STDEVP(BT19:BT20)</f>
        <v>0</v>
      </c>
      <c r="BU22" s="59">
        <f>STDEVP(BU19:BU20)</f>
        <v>0</v>
      </c>
      <c r="BV22" s="66"/>
      <c r="BW22" s="59" t="s">
        <v>40</v>
      </c>
      <c r="BX22" s="59">
        <f>STDEVP(BX19:BX20)</f>
        <v>0</v>
      </c>
      <c r="BY22" s="59">
        <f>STDEVP(BY19:BY20)</f>
        <v>0</v>
      </c>
      <c r="BZ22" s="65"/>
      <c r="CA22" s="59" t="s">
        <v>40</v>
      </c>
      <c r="CB22" s="59">
        <f>STDEVP(CB19:CB20)</f>
        <v>0</v>
      </c>
      <c r="CC22" s="59">
        <f>STDEVP(CC19:CC20)</f>
        <v>0</v>
      </c>
      <c r="CD22" s="9"/>
      <c r="CE22" s="45"/>
      <c r="CF22" s="46"/>
      <c r="CG22" s="46"/>
      <c r="CH22" s="46"/>
      <c r="CI22" s="46"/>
      <c r="CJ22" s="9"/>
      <c r="CK22" s="9"/>
      <c r="CL22" s="9"/>
    </row>
    <row r="23" spans="1:90" x14ac:dyDescent="0.2">
      <c r="A23" s="59"/>
      <c r="B23" s="59" t="s">
        <v>41</v>
      </c>
      <c r="C23" s="59">
        <f>C22/SQRT(4)</f>
        <v>0</v>
      </c>
      <c r="D23" s="59">
        <f t="shared" ref="D23" si="32">D22/SQRT(4)</f>
        <v>0</v>
      </c>
      <c r="E23" s="66"/>
      <c r="F23" s="59" t="s">
        <v>41</v>
      </c>
      <c r="G23" s="59">
        <f>G22/SQRT(4)</f>
        <v>0</v>
      </c>
      <c r="H23" s="59">
        <f t="shared" ref="H23" si="33">H22/SQRT(4)</f>
        <v>0</v>
      </c>
      <c r="I23" s="65"/>
      <c r="J23" s="59" t="s">
        <v>41</v>
      </c>
      <c r="K23" s="59">
        <f>K22/SQRT(4)</f>
        <v>0</v>
      </c>
      <c r="L23" s="59">
        <f t="shared" ref="L23" si="34">L22/SQRT(4)</f>
        <v>0</v>
      </c>
      <c r="M23" s="9"/>
      <c r="N23" s="45"/>
      <c r="O23" s="46"/>
      <c r="P23" s="46"/>
      <c r="Q23" s="46"/>
      <c r="R23" s="46"/>
      <c r="S23" s="9"/>
      <c r="T23" s="9"/>
      <c r="U23" s="9"/>
      <c r="X23" s="59"/>
      <c r="Y23" s="59" t="s">
        <v>41</v>
      </c>
      <c r="Z23" s="59">
        <f>Z22/SQRT(4)</f>
        <v>0</v>
      </c>
      <c r="AA23" s="59">
        <f t="shared" ref="AA23" si="35">AA22/SQRT(4)</f>
        <v>0</v>
      </c>
      <c r="AB23" s="66"/>
      <c r="AC23" s="59" t="s">
        <v>41</v>
      </c>
      <c r="AD23" s="59">
        <f>AD22/SQRT(4)</f>
        <v>0</v>
      </c>
      <c r="AE23" s="59">
        <f t="shared" ref="AE23" si="36">AE22/SQRT(4)</f>
        <v>0</v>
      </c>
      <c r="AF23" s="65"/>
      <c r="AG23" s="59" t="s">
        <v>41</v>
      </c>
      <c r="AH23" s="59">
        <f>AH22/SQRT(4)</f>
        <v>0</v>
      </c>
      <c r="AI23" s="59">
        <f t="shared" ref="AI23" si="37">AI22/SQRT(4)</f>
        <v>0</v>
      </c>
      <c r="AJ23" s="44"/>
      <c r="AK23" s="45"/>
      <c r="AL23" s="46"/>
      <c r="AM23" s="46"/>
      <c r="AN23" s="46"/>
      <c r="AO23" s="46"/>
      <c r="AP23" s="9"/>
      <c r="AQ23" s="9"/>
      <c r="AR23" s="9"/>
      <c r="AU23" s="59"/>
      <c r="AV23" s="59" t="s">
        <v>41</v>
      </c>
      <c r="AW23" s="59">
        <f>AW22/SQRT(4)</f>
        <v>0</v>
      </c>
      <c r="AX23" s="59">
        <f t="shared" ref="AX23" si="38">AX22/SQRT(4)</f>
        <v>0</v>
      </c>
      <c r="AY23" s="60"/>
      <c r="AZ23" s="59" t="s">
        <v>41</v>
      </c>
      <c r="BA23" s="59">
        <f>BA22/SQRT(4)</f>
        <v>0</v>
      </c>
      <c r="BB23" s="59">
        <f t="shared" ref="BB23" si="39">BB22/SQRT(4)</f>
        <v>0</v>
      </c>
      <c r="BC23" s="59"/>
      <c r="BD23" s="59" t="s">
        <v>41</v>
      </c>
      <c r="BE23" s="59">
        <f>BE22/SQRT(4)</f>
        <v>0</v>
      </c>
      <c r="BF23" s="59">
        <f t="shared" ref="BF23" si="40">BF22/SQRT(4)</f>
        <v>0</v>
      </c>
      <c r="BG23" s="44"/>
      <c r="BH23" s="45"/>
      <c r="BI23" s="46"/>
      <c r="BJ23" s="46"/>
      <c r="BK23" s="46"/>
      <c r="BL23" s="46"/>
      <c r="BM23" s="9"/>
      <c r="BN23" s="9"/>
      <c r="BO23" s="9"/>
      <c r="BR23" s="59"/>
      <c r="BS23" s="59" t="s">
        <v>41</v>
      </c>
      <c r="BT23" s="59">
        <f>BT22/SQRT(4)</f>
        <v>0</v>
      </c>
      <c r="BU23" s="59">
        <f>BU22/SQRT(4)</f>
        <v>0</v>
      </c>
      <c r="BV23" s="66"/>
      <c r="BW23" s="59" t="s">
        <v>41</v>
      </c>
      <c r="BX23" s="59">
        <f>BX22/SQRT(4)</f>
        <v>0</v>
      </c>
      <c r="BY23" s="59">
        <f>BY22/SQRT(4)</f>
        <v>0</v>
      </c>
      <c r="BZ23" s="65"/>
      <c r="CA23" s="59" t="s">
        <v>41</v>
      </c>
      <c r="CB23" s="59">
        <f>CB22/SQRT(4)</f>
        <v>0</v>
      </c>
      <c r="CC23" s="59">
        <f>CC22/SQRT(4)</f>
        <v>0</v>
      </c>
      <c r="CD23" s="9"/>
      <c r="CE23" s="45"/>
      <c r="CF23" s="46"/>
      <c r="CG23" s="46"/>
      <c r="CH23" s="46"/>
      <c r="CI23" s="46"/>
      <c r="CJ23" s="9"/>
      <c r="CK23" s="9"/>
      <c r="CL23" s="9"/>
    </row>
    <row r="24" spans="1:90" x14ac:dyDescent="0.4">
      <c r="A24" s="61"/>
      <c r="B24" s="61"/>
      <c r="C24" s="46"/>
      <c r="D24" s="46"/>
      <c r="E24" s="45"/>
      <c r="F24" s="46"/>
      <c r="G24" s="9"/>
      <c r="H24" s="9"/>
      <c r="I24" s="44"/>
      <c r="J24" s="9"/>
      <c r="K24" s="9"/>
      <c r="L24" s="9"/>
      <c r="M24" s="44"/>
      <c r="N24" s="45"/>
      <c r="O24" s="45"/>
      <c r="P24" s="45"/>
      <c r="Q24" s="45"/>
      <c r="R24" s="45"/>
      <c r="S24" s="45"/>
      <c r="T24" s="45"/>
      <c r="U24" s="45"/>
      <c r="X24" s="61"/>
      <c r="Y24" s="61"/>
      <c r="Z24" s="46"/>
      <c r="AA24" s="46"/>
      <c r="AB24" s="45"/>
      <c r="AC24" s="46"/>
      <c r="AD24" s="9"/>
      <c r="AE24" s="9"/>
      <c r="AF24" s="44"/>
      <c r="AG24" s="9"/>
      <c r="AH24" s="9"/>
      <c r="AI24" s="9"/>
      <c r="AJ24" s="44"/>
      <c r="AK24" s="45"/>
      <c r="AL24" s="45"/>
      <c r="AM24" s="45"/>
      <c r="AN24" s="45"/>
      <c r="AO24" s="45"/>
      <c r="AP24" s="45"/>
      <c r="AQ24" s="45"/>
      <c r="AR24" s="45"/>
      <c r="AU24" s="61"/>
      <c r="AV24" s="61"/>
      <c r="AW24" s="46"/>
      <c r="AX24" s="46"/>
      <c r="AY24" s="46"/>
      <c r="AZ24" s="46"/>
      <c r="BA24" s="9"/>
      <c r="BB24" s="9"/>
      <c r="BC24" s="9"/>
      <c r="BD24" s="9"/>
      <c r="BE24" s="9"/>
      <c r="BF24" s="9"/>
      <c r="BG24" s="44"/>
      <c r="BH24" s="45"/>
      <c r="BI24" s="45"/>
      <c r="BJ24" s="45"/>
      <c r="BK24" s="45"/>
      <c r="BL24" s="45"/>
      <c r="BM24" s="45"/>
      <c r="BN24" s="45"/>
      <c r="BO24" s="45"/>
      <c r="BR24" s="61"/>
      <c r="BS24" s="61"/>
      <c r="BT24" s="46"/>
      <c r="BU24" s="46"/>
      <c r="BV24" s="45"/>
      <c r="BW24" s="46"/>
      <c r="BX24" s="9"/>
      <c r="BY24" s="9"/>
      <c r="BZ24" s="44"/>
      <c r="CA24" s="9"/>
      <c r="CB24" s="9"/>
      <c r="CC24" s="9"/>
      <c r="CD24" s="44"/>
      <c r="CE24" s="45"/>
      <c r="CF24" s="45"/>
      <c r="CG24" s="45"/>
      <c r="CH24" s="45"/>
      <c r="CI24" s="45"/>
      <c r="CJ24" s="45"/>
      <c r="CK24" s="45"/>
      <c r="CL24" s="45"/>
    </row>
    <row r="25" spans="1:90" x14ac:dyDescent="0.4">
      <c r="A25" s="46"/>
      <c r="B25" s="46"/>
      <c r="C25" s="46"/>
      <c r="D25" s="46"/>
      <c r="E25" s="45"/>
      <c r="F25" s="46"/>
      <c r="G25" s="46"/>
      <c r="H25" s="46"/>
      <c r="I25" s="45"/>
      <c r="J25" s="46"/>
      <c r="K25" s="46"/>
      <c r="L25" s="46"/>
      <c r="M25" s="9"/>
      <c r="N25" s="45"/>
      <c r="O25" s="45"/>
      <c r="P25" s="45"/>
      <c r="Q25" s="45"/>
      <c r="R25" s="45"/>
      <c r="S25" s="45"/>
      <c r="T25" s="45"/>
      <c r="U25" s="45"/>
      <c r="X25" s="46"/>
      <c r="Y25" s="46"/>
      <c r="Z25" s="46"/>
      <c r="AA25" s="46"/>
      <c r="AB25" s="45"/>
      <c r="AC25" s="46"/>
      <c r="AD25" s="46"/>
      <c r="AE25" s="46"/>
      <c r="AF25" s="45"/>
      <c r="AG25" s="46"/>
      <c r="AH25" s="46"/>
      <c r="AI25" s="46"/>
      <c r="AJ25" s="9"/>
      <c r="AK25" s="45"/>
      <c r="AL25" s="45"/>
      <c r="AM25" s="45"/>
      <c r="AN25" s="45"/>
      <c r="AO25" s="45"/>
      <c r="AP25" s="45"/>
      <c r="AQ25" s="45"/>
      <c r="AR25" s="45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9"/>
      <c r="BH25" s="45"/>
      <c r="BI25" s="45"/>
      <c r="BJ25" s="45"/>
      <c r="BK25" s="45"/>
      <c r="BL25" s="45"/>
      <c r="BM25" s="45"/>
      <c r="BN25" s="45"/>
      <c r="BO25" s="45"/>
      <c r="BR25" s="46"/>
      <c r="BS25" s="46"/>
      <c r="BT25" s="46"/>
      <c r="BU25" s="46"/>
      <c r="BV25" s="45"/>
      <c r="BW25" s="46"/>
      <c r="BX25" s="46"/>
      <c r="BY25" s="46"/>
      <c r="BZ25" s="45"/>
      <c r="CA25" s="46"/>
      <c r="CB25" s="46"/>
      <c r="CC25" s="46"/>
      <c r="CD25" s="9"/>
      <c r="CE25" s="45"/>
      <c r="CF25" s="45"/>
      <c r="CG25" s="45"/>
      <c r="CH25" s="45"/>
      <c r="CI25" s="45"/>
      <c r="CJ25" s="45"/>
      <c r="CK25" s="45"/>
      <c r="CL25" s="45"/>
    </row>
    <row r="26" spans="1:90" x14ac:dyDescent="0.2">
      <c r="A26" s="11" t="s">
        <v>224</v>
      </c>
      <c r="B26" s="59"/>
      <c r="C26" s="59" t="s">
        <v>257</v>
      </c>
      <c r="D26" s="59" t="s">
        <v>90</v>
      </c>
      <c r="E26" s="65"/>
      <c r="F26" s="60" t="s">
        <v>295</v>
      </c>
      <c r="G26" s="59" t="s">
        <v>257</v>
      </c>
      <c r="H26" s="59" t="s">
        <v>90</v>
      </c>
      <c r="I26" s="65"/>
      <c r="J26" s="59" t="s">
        <v>296</v>
      </c>
      <c r="K26" s="59" t="s">
        <v>257</v>
      </c>
      <c r="L26" s="59" t="s">
        <v>90</v>
      </c>
      <c r="M26" s="9"/>
      <c r="N26" s="45"/>
      <c r="O26" s="45"/>
      <c r="P26" s="45"/>
      <c r="Q26" s="45"/>
      <c r="R26" s="45"/>
      <c r="S26" s="45"/>
      <c r="T26" s="45"/>
      <c r="U26" s="45"/>
      <c r="X26" s="11" t="s">
        <v>224</v>
      </c>
      <c r="Y26" s="59"/>
      <c r="Z26" s="59" t="s">
        <v>257</v>
      </c>
      <c r="AA26" s="59" t="s">
        <v>90</v>
      </c>
      <c r="AB26" s="65"/>
      <c r="AC26" s="60" t="s">
        <v>295</v>
      </c>
      <c r="AD26" s="59" t="s">
        <v>257</v>
      </c>
      <c r="AE26" s="59" t="s">
        <v>90</v>
      </c>
      <c r="AF26" s="65"/>
      <c r="AG26" s="59" t="s">
        <v>296</v>
      </c>
      <c r="AH26" s="59" t="s">
        <v>257</v>
      </c>
      <c r="AI26" s="59" t="s">
        <v>90</v>
      </c>
      <c r="AJ26" s="9"/>
      <c r="AK26" s="45"/>
      <c r="AL26" s="45"/>
      <c r="AM26" s="45"/>
      <c r="AN26" s="45"/>
      <c r="AO26" s="45"/>
      <c r="AP26" s="45"/>
      <c r="AQ26" s="45"/>
      <c r="AR26" s="45"/>
      <c r="AU26" s="11" t="s">
        <v>224</v>
      </c>
      <c r="AV26" s="59"/>
      <c r="AW26" s="59" t="s">
        <v>257</v>
      </c>
      <c r="AX26" s="59" t="s">
        <v>90</v>
      </c>
      <c r="AY26" s="59"/>
      <c r="AZ26" s="60" t="s">
        <v>295</v>
      </c>
      <c r="BA26" s="59" t="s">
        <v>257</v>
      </c>
      <c r="BB26" s="59" t="s">
        <v>90</v>
      </c>
      <c r="BC26" s="59"/>
      <c r="BD26" s="59" t="s">
        <v>296</v>
      </c>
      <c r="BE26" s="59" t="s">
        <v>257</v>
      </c>
      <c r="BF26" s="59" t="s">
        <v>90</v>
      </c>
      <c r="BG26" s="9"/>
      <c r="BH26" s="45"/>
      <c r="BI26" s="45"/>
      <c r="BJ26" s="45"/>
      <c r="BK26" s="45"/>
      <c r="BL26" s="45"/>
      <c r="BM26" s="45"/>
      <c r="BN26" s="45"/>
      <c r="BO26" s="45"/>
      <c r="BR26" s="11" t="s">
        <v>224</v>
      </c>
      <c r="BS26" s="59"/>
      <c r="BT26" s="59" t="s">
        <v>257</v>
      </c>
      <c r="BU26" s="59" t="s">
        <v>90</v>
      </c>
      <c r="BV26" s="65"/>
      <c r="BW26" s="60" t="s">
        <v>295</v>
      </c>
      <c r="BX26" s="59" t="s">
        <v>257</v>
      </c>
      <c r="BY26" s="59" t="s">
        <v>90</v>
      </c>
      <c r="BZ26" s="65"/>
      <c r="CA26" s="59" t="s">
        <v>296</v>
      </c>
      <c r="CB26" s="59" t="s">
        <v>257</v>
      </c>
      <c r="CC26" s="59" t="s">
        <v>90</v>
      </c>
      <c r="CD26" s="9"/>
      <c r="CE26" s="45"/>
      <c r="CF26" s="45"/>
      <c r="CG26" s="45"/>
      <c r="CH26" s="45"/>
      <c r="CI26" s="45"/>
      <c r="CJ26" s="45"/>
      <c r="CK26" s="45"/>
      <c r="CL26" s="45"/>
    </row>
    <row r="27" spans="1:90" x14ac:dyDescent="0.4">
      <c r="A27" s="59"/>
      <c r="B27" s="61"/>
      <c r="C27" s="61"/>
      <c r="D27" s="61"/>
      <c r="E27" s="44"/>
      <c r="F27" s="9"/>
      <c r="G27" s="9"/>
      <c r="H27" s="9"/>
      <c r="I27" s="44"/>
      <c r="J27" s="9"/>
      <c r="K27" s="9"/>
      <c r="L27" s="9"/>
      <c r="M27" s="9"/>
      <c r="N27" s="45"/>
      <c r="O27" s="45"/>
      <c r="P27" s="45"/>
      <c r="Q27" s="45"/>
      <c r="R27" s="45"/>
      <c r="S27" s="45"/>
      <c r="T27" s="45"/>
      <c r="U27" s="45"/>
      <c r="X27" s="59"/>
      <c r="Y27" s="61"/>
      <c r="Z27" s="61"/>
      <c r="AA27" s="61"/>
      <c r="AB27" s="44"/>
      <c r="AC27" s="9"/>
      <c r="AD27" s="9"/>
      <c r="AE27" s="9"/>
      <c r="AF27" s="44"/>
      <c r="AG27" s="9"/>
      <c r="AH27" s="9"/>
      <c r="AI27" s="9"/>
      <c r="AJ27" s="9"/>
      <c r="AK27" s="45"/>
      <c r="AL27" s="45"/>
      <c r="AM27" s="45"/>
      <c r="AN27" s="45"/>
      <c r="AO27" s="45"/>
      <c r="AP27" s="45"/>
      <c r="AQ27" s="45"/>
      <c r="AR27" s="45"/>
      <c r="AU27" s="59"/>
      <c r="AV27" s="61"/>
      <c r="AW27" s="61"/>
      <c r="AX27" s="61"/>
      <c r="AY27" s="9"/>
      <c r="AZ27" s="9"/>
      <c r="BA27" s="9"/>
      <c r="BB27" s="9"/>
      <c r="BC27" s="9"/>
      <c r="BD27" s="9"/>
      <c r="BE27" s="9"/>
      <c r="BF27" s="9"/>
      <c r="BG27" s="9"/>
      <c r="BH27" s="45"/>
      <c r="BI27" s="45"/>
      <c r="BJ27" s="45"/>
      <c r="BK27" s="45"/>
      <c r="BL27" s="45"/>
      <c r="BM27" s="45"/>
      <c r="BN27" s="45"/>
      <c r="BO27" s="45"/>
      <c r="BR27" s="59"/>
      <c r="BS27" s="61"/>
      <c r="BT27" s="61"/>
      <c r="BU27" s="61"/>
      <c r="BV27" s="44"/>
      <c r="BW27" s="9"/>
      <c r="BX27" s="9"/>
      <c r="BY27" s="9"/>
      <c r="BZ27" s="44"/>
      <c r="CA27" s="9"/>
      <c r="CB27" s="9"/>
      <c r="CC27" s="9"/>
      <c r="CD27" s="9"/>
      <c r="CE27" s="45"/>
      <c r="CF27" s="45"/>
      <c r="CG27" s="45"/>
      <c r="CH27" s="45"/>
      <c r="CI27" s="45"/>
      <c r="CJ27" s="45"/>
      <c r="CK27" s="45"/>
      <c r="CL27" s="45"/>
    </row>
    <row r="28" spans="1:90" x14ac:dyDescent="0.4">
      <c r="A28" s="59"/>
      <c r="B28" s="60" t="s">
        <v>298</v>
      </c>
      <c r="C28" s="61">
        <v>29.017160415649414</v>
      </c>
      <c r="D28" s="61">
        <v>27.94244384765625</v>
      </c>
      <c r="E28" s="66"/>
      <c r="F28" s="60" t="s">
        <v>298</v>
      </c>
      <c r="G28" s="61">
        <v>25.522233963012695</v>
      </c>
      <c r="H28" s="61">
        <v>25.4864501953125</v>
      </c>
      <c r="I28" s="66"/>
      <c r="J28" s="60" t="s">
        <v>298</v>
      </c>
      <c r="K28" s="59">
        <f>POWER(2,(G28-C28))*100</f>
        <v>8.8699731483960349</v>
      </c>
      <c r="L28" s="59">
        <f>POWER(2,(H28-D28))*100</f>
        <v>18.225197423348565</v>
      </c>
      <c r="M28" s="9"/>
      <c r="N28" s="45"/>
      <c r="O28" s="45"/>
      <c r="P28" s="45"/>
      <c r="Q28" s="45"/>
      <c r="R28" s="45"/>
      <c r="S28" s="45"/>
      <c r="T28" s="45"/>
      <c r="U28" s="45"/>
      <c r="X28" s="59"/>
      <c r="Y28" s="60" t="s">
        <v>298</v>
      </c>
      <c r="Z28" s="61">
        <v>29.510828018188477</v>
      </c>
      <c r="AA28" s="61">
        <v>29.725629806518555</v>
      </c>
      <c r="AB28" s="66"/>
      <c r="AC28" s="60" t="s">
        <v>298</v>
      </c>
      <c r="AD28" s="61">
        <v>25.522233963012695</v>
      </c>
      <c r="AE28" s="61">
        <v>25.4864501953125</v>
      </c>
      <c r="AF28" s="66"/>
      <c r="AG28" s="60" t="s">
        <v>298</v>
      </c>
      <c r="AH28" s="59">
        <f>POWER(2,(AD28-Z28))*100</f>
        <v>6.2996083339136142</v>
      </c>
      <c r="AI28" s="59">
        <f>POWER(2,(AE28-AA28))*100</f>
        <v>5.295168444783739</v>
      </c>
      <c r="AJ28" s="9"/>
      <c r="AK28" s="45"/>
      <c r="AL28" s="45"/>
      <c r="AM28" s="45"/>
      <c r="AN28" s="45"/>
      <c r="AO28" s="45"/>
      <c r="AP28" s="45"/>
      <c r="AQ28" s="45"/>
      <c r="AR28" s="45"/>
      <c r="AU28" s="59"/>
      <c r="AV28" s="60" t="s">
        <v>298</v>
      </c>
      <c r="AW28" s="61">
        <v>28.252601623535156</v>
      </c>
      <c r="AX28" s="61">
        <v>27.990316390991211</v>
      </c>
      <c r="AY28" s="60"/>
      <c r="AZ28" s="60" t="s">
        <v>298</v>
      </c>
      <c r="BA28" s="61">
        <v>25.522233963012695</v>
      </c>
      <c r="BB28" s="61">
        <v>25.4864501953125</v>
      </c>
      <c r="BC28" s="60"/>
      <c r="BD28" s="60" t="s">
        <v>298</v>
      </c>
      <c r="BE28" s="59">
        <f>POWER(2,(BA28-AW28))*100</f>
        <v>15.068757191676415</v>
      </c>
      <c r="BF28" s="59">
        <f>POWER(2,(BB28-AX28))*100</f>
        <v>17.630359577112138</v>
      </c>
      <c r="BG28" s="9"/>
      <c r="BH28" s="45"/>
      <c r="BI28" s="45"/>
      <c r="BJ28" s="45"/>
      <c r="BK28" s="45"/>
      <c r="BL28" s="45"/>
      <c r="BM28" s="45"/>
      <c r="BN28" s="45"/>
      <c r="BO28" s="45"/>
      <c r="BR28" s="59"/>
      <c r="BS28" s="60" t="s">
        <v>298</v>
      </c>
      <c r="BT28" s="61">
        <v>28.876447677612305</v>
      </c>
      <c r="BU28" s="61">
        <v>29.674856185913086</v>
      </c>
      <c r="BV28" s="66"/>
      <c r="BW28" s="60" t="s">
        <v>298</v>
      </c>
      <c r="BX28" s="61">
        <v>25.522233963012695</v>
      </c>
      <c r="BY28" s="61">
        <v>25.4864501953125</v>
      </c>
      <c r="BZ28" s="66"/>
      <c r="CA28" s="60" t="s">
        <v>298</v>
      </c>
      <c r="CB28" s="59">
        <f>POWER(2,(BX28-BT28))*100</f>
        <v>9.7786985903197809</v>
      </c>
      <c r="CC28" s="59">
        <f>POWER(2,(BY28-BU28))*100</f>
        <v>5.484842521524615</v>
      </c>
      <c r="CD28" s="9"/>
      <c r="CE28" s="45"/>
      <c r="CF28" s="45"/>
      <c r="CG28" s="45"/>
      <c r="CH28" s="45"/>
      <c r="CI28" s="45"/>
      <c r="CJ28" s="45"/>
      <c r="CK28" s="45"/>
      <c r="CL28" s="45"/>
    </row>
    <row r="29" spans="1:90" x14ac:dyDescent="0.2">
      <c r="A29" s="59"/>
      <c r="B29" s="59" t="s">
        <v>230</v>
      </c>
      <c r="C29" s="59">
        <f>AVERAGE(C27:C28)</f>
        <v>29.017160415649414</v>
      </c>
      <c r="D29" s="59">
        <f>AVERAGE(D27:D28)</f>
        <v>27.94244384765625</v>
      </c>
      <c r="E29" s="66"/>
      <c r="F29" s="59" t="s">
        <v>230</v>
      </c>
      <c r="G29" s="59">
        <f>AVERAGE(G27:G28)</f>
        <v>25.522233963012695</v>
      </c>
      <c r="H29" s="59">
        <f>AVERAGE(H27:H28)</f>
        <v>25.4864501953125</v>
      </c>
      <c r="I29" s="65"/>
      <c r="J29" s="59" t="s">
        <v>230</v>
      </c>
      <c r="K29" s="59">
        <f>AVERAGE(K27:K28)</f>
        <v>8.8699731483960349</v>
      </c>
      <c r="L29" s="59">
        <f>AVERAGE(L27:L28)</f>
        <v>18.225197423348565</v>
      </c>
      <c r="M29" s="9"/>
      <c r="N29" s="45"/>
      <c r="O29" s="45"/>
      <c r="P29" s="45"/>
      <c r="Q29" s="45"/>
      <c r="R29" s="45"/>
      <c r="S29" s="45"/>
      <c r="T29" s="45"/>
      <c r="U29" s="45"/>
      <c r="X29" s="59"/>
      <c r="Y29" s="59" t="s">
        <v>230</v>
      </c>
      <c r="Z29" s="59">
        <f>AVERAGE(Z27:Z28)</f>
        <v>29.510828018188477</v>
      </c>
      <c r="AA29" s="59">
        <f>AVERAGE(AA27:AA28)</f>
        <v>29.725629806518555</v>
      </c>
      <c r="AB29" s="66"/>
      <c r="AC29" s="59" t="s">
        <v>230</v>
      </c>
      <c r="AD29" s="59">
        <f>AVERAGE(AD27:AD28)</f>
        <v>25.522233963012695</v>
      </c>
      <c r="AE29" s="59">
        <f>AVERAGE(AE27:AE28)</f>
        <v>25.4864501953125</v>
      </c>
      <c r="AF29" s="65"/>
      <c r="AG29" s="59" t="s">
        <v>230</v>
      </c>
      <c r="AH29" s="59">
        <f>AVERAGE(AH27:AH28)</f>
        <v>6.2996083339136142</v>
      </c>
      <c r="AI29" s="59">
        <f>AVERAGE(AI27:AI28)</f>
        <v>5.295168444783739</v>
      </c>
      <c r="AJ29" s="9"/>
      <c r="AK29" s="45"/>
      <c r="AL29" s="45"/>
      <c r="AM29" s="45"/>
      <c r="AN29" s="45"/>
      <c r="AO29" s="45"/>
      <c r="AP29" s="45"/>
      <c r="AQ29" s="45"/>
      <c r="AR29" s="45"/>
      <c r="AU29" s="59"/>
      <c r="AV29" s="59" t="s">
        <v>230</v>
      </c>
      <c r="AW29" s="59">
        <f>AVERAGE(AW27:AW28)</f>
        <v>28.252601623535156</v>
      </c>
      <c r="AX29" s="59">
        <f>AVERAGE(AX27:AX28)</f>
        <v>27.990316390991211</v>
      </c>
      <c r="AY29" s="60"/>
      <c r="AZ29" s="59" t="s">
        <v>230</v>
      </c>
      <c r="BA29" s="59">
        <f>AVERAGE(BA27:BA28)</f>
        <v>25.522233963012695</v>
      </c>
      <c r="BB29" s="59">
        <f>AVERAGE(BB27:BB28)</f>
        <v>25.4864501953125</v>
      </c>
      <c r="BC29" s="59"/>
      <c r="BD29" s="59" t="s">
        <v>230</v>
      </c>
      <c r="BE29" s="59">
        <f>AVERAGE(BE27:BE28)</f>
        <v>15.068757191676415</v>
      </c>
      <c r="BF29" s="59">
        <f>AVERAGE(BF27:BF28)</f>
        <v>17.630359577112138</v>
      </c>
      <c r="BG29" s="9"/>
      <c r="BH29" s="45"/>
      <c r="BI29" s="45"/>
      <c r="BJ29" s="45"/>
      <c r="BK29" s="45"/>
      <c r="BL29" s="45"/>
      <c r="BM29" s="45"/>
      <c r="BN29" s="45"/>
      <c r="BO29" s="45"/>
      <c r="BR29" s="59"/>
      <c r="BS29" s="59" t="s">
        <v>230</v>
      </c>
      <c r="BT29" s="59">
        <f>AVERAGE(BT27:BT28)</f>
        <v>28.876447677612305</v>
      </c>
      <c r="BU29" s="59">
        <f>AVERAGE(BU27:BU28)</f>
        <v>29.674856185913086</v>
      </c>
      <c r="BV29" s="66"/>
      <c r="BW29" s="59" t="s">
        <v>230</v>
      </c>
      <c r="BX29" s="59">
        <f>AVERAGE(BX27:BX28)</f>
        <v>25.522233963012695</v>
      </c>
      <c r="BY29" s="59">
        <f>AVERAGE(BY27:BY28)</f>
        <v>25.4864501953125</v>
      </c>
      <c r="BZ29" s="65"/>
      <c r="CA29" s="59" t="s">
        <v>230</v>
      </c>
      <c r="CB29" s="59">
        <f>AVERAGE(CB27:CB28)</f>
        <v>9.7786985903197809</v>
      </c>
      <c r="CC29" s="59">
        <f>AVERAGE(CC27:CC28)</f>
        <v>5.484842521524615</v>
      </c>
      <c r="CD29" s="9"/>
      <c r="CE29" s="45"/>
      <c r="CF29" s="45"/>
      <c r="CG29" s="45"/>
      <c r="CH29" s="45"/>
      <c r="CI29" s="45"/>
      <c r="CJ29" s="45"/>
      <c r="CK29" s="45"/>
      <c r="CL29" s="45"/>
    </row>
    <row r="30" spans="1:90" x14ac:dyDescent="0.2">
      <c r="A30" s="59"/>
      <c r="B30" s="59" t="s">
        <v>40</v>
      </c>
      <c r="C30" s="59">
        <f>STDEVP(C27:C28)</f>
        <v>0</v>
      </c>
      <c r="D30" s="59">
        <f>STDEVP(D27:D28)</f>
        <v>0</v>
      </c>
      <c r="E30" s="66"/>
      <c r="F30" s="59" t="s">
        <v>40</v>
      </c>
      <c r="G30" s="59">
        <f>STDEVP(G27:G28)</f>
        <v>0</v>
      </c>
      <c r="H30" s="59">
        <f>STDEVP(H27:H28)</f>
        <v>0</v>
      </c>
      <c r="I30" s="65"/>
      <c r="J30" s="59" t="s">
        <v>40</v>
      </c>
      <c r="K30" s="59">
        <f>STDEVP(K27:K28)</f>
        <v>0</v>
      </c>
      <c r="L30" s="59">
        <f>STDEVP(L27:L28)</f>
        <v>0</v>
      </c>
      <c r="M30" s="9"/>
      <c r="N30" s="45"/>
      <c r="O30" s="45"/>
      <c r="P30" s="45"/>
      <c r="Q30" s="45"/>
      <c r="R30" s="45"/>
      <c r="S30" s="45"/>
      <c r="T30" s="45"/>
      <c r="U30" s="45"/>
      <c r="X30" s="59"/>
      <c r="Y30" s="59" t="s">
        <v>40</v>
      </c>
      <c r="Z30" s="59">
        <f>STDEVP(Z27:Z28)</f>
        <v>0</v>
      </c>
      <c r="AA30" s="59">
        <f>STDEVP(AA27:AA28)</f>
        <v>0</v>
      </c>
      <c r="AB30" s="66"/>
      <c r="AC30" s="59" t="s">
        <v>40</v>
      </c>
      <c r="AD30" s="59">
        <f>STDEVP(AD27:AD28)</f>
        <v>0</v>
      </c>
      <c r="AE30" s="59">
        <f>STDEVP(AE27:AE28)</f>
        <v>0</v>
      </c>
      <c r="AF30" s="65"/>
      <c r="AG30" s="59" t="s">
        <v>40</v>
      </c>
      <c r="AH30" s="59">
        <f>STDEVP(AH27:AH28)</f>
        <v>0</v>
      </c>
      <c r="AI30" s="59">
        <f>STDEVP(AI27:AI28)</f>
        <v>0</v>
      </c>
      <c r="AJ30" s="9"/>
      <c r="AK30" s="45"/>
      <c r="AL30" s="45"/>
      <c r="AM30" s="45"/>
      <c r="AN30" s="45"/>
      <c r="AO30" s="45"/>
      <c r="AP30" s="45"/>
      <c r="AQ30" s="45"/>
      <c r="AR30" s="45"/>
      <c r="AU30" s="59"/>
      <c r="AV30" s="59" t="s">
        <v>40</v>
      </c>
      <c r="AW30" s="59">
        <f>STDEVP(AW27:AW28)</f>
        <v>0</v>
      </c>
      <c r="AX30" s="59">
        <f>STDEVP(AX27:AX28)</f>
        <v>0</v>
      </c>
      <c r="AY30" s="60"/>
      <c r="AZ30" s="59" t="s">
        <v>40</v>
      </c>
      <c r="BA30" s="59">
        <f>STDEVP(BA27:BA28)</f>
        <v>0</v>
      </c>
      <c r="BB30" s="59">
        <f>STDEVP(BB27:BB28)</f>
        <v>0</v>
      </c>
      <c r="BC30" s="59"/>
      <c r="BD30" s="59" t="s">
        <v>40</v>
      </c>
      <c r="BE30" s="59">
        <f>STDEVP(BE27:BE28)</f>
        <v>0</v>
      </c>
      <c r="BF30" s="59">
        <f>STDEVP(BF27:BF28)</f>
        <v>0</v>
      </c>
      <c r="BG30" s="9"/>
      <c r="BH30" s="45"/>
      <c r="BI30" s="45"/>
      <c r="BJ30" s="45"/>
      <c r="BK30" s="45"/>
      <c r="BL30" s="45"/>
      <c r="BM30" s="45"/>
      <c r="BN30" s="45"/>
      <c r="BO30" s="45"/>
      <c r="BR30" s="59"/>
      <c r="BS30" s="59" t="s">
        <v>40</v>
      </c>
      <c r="BT30" s="59">
        <f>STDEVP(BT27:BT28)</f>
        <v>0</v>
      </c>
      <c r="BU30" s="59">
        <f>STDEVP(BU27:BU28)</f>
        <v>0</v>
      </c>
      <c r="BV30" s="66"/>
      <c r="BW30" s="59" t="s">
        <v>40</v>
      </c>
      <c r="BX30" s="59">
        <f>STDEVP(BX27:BX28)</f>
        <v>0</v>
      </c>
      <c r="BY30" s="59">
        <f>STDEVP(BY27:BY28)</f>
        <v>0</v>
      </c>
      <c r="BZ30" s="65"/>
      <c r="CA30" s="59" t="s">
        <v>40</v>
      </c>
      <c r="CB30" s="59">
        <f>STDEVP(CB27:CB28)</f>
        <v>0</v>
      </c>
      <c r="CC30" s="59">
        <f>STDEVP(CC27:CC28)</f>
        <v>0</v>
      </c>
      <c r="CD30" s="9"/>
      <c r="CE30" s="45"/>
      <c r="CF30" s="45"/>
      <c r="CG30" s="45"/>
      <c r="CH30" s="45"/>
      <c r="CI30" s="45"/>
      <c r="CJ30" s="45"/>
      <c r="CK30" s="45"/>
      <c r="CL30" s="45"/>
    </row>
    <row r="31" spans="1:90" x14ac:dyDescent="0.2">
      <c r="A31" s="59"/>
      <c r="B31" s="59" t="s">
        <v>41</v>
      </c>
      <c r="C31" s="59">
        <f>C30/SQRT(4)</f>
        <v>0</v>
      </c>
      <c r="D31" s="59">
        <f t="shared" ref="D31" si="41">D30/SQRT(4)</f>
        <v>0</v>
      </c>
      <c r="E31" s="66"/>
      <c r="F31" s="59" t="s">
        <v>41</v>
      </c>
      <c r="G31" s="59">
        <f>G30/SQRT(4)</f>
        <v>0</v>
      </c>
      <c r="H31" s="59">
        <f t="shared" ref="H31" si="42">H30/SQRT(4)</f>
        <v>0</v>
      </c>
      <c r="I31" s="65"/>
      <c r="J31" s="59" t="s">
        <v>41</v>
      </c>
      <c r="K31" s="59">
        <f>K30/SQRT(4)</f>
        <v>0</v>
      </c>
      <c r="L31" s="59">
        <f t="shared" ref="L31" si="43">L30/SQRT(4)</f>
        <v>0</v>
      </c>
      <c r="M31" s="9"/>
      <c r="N31" s="45"/>
      <c r="O31" s="45"/>
      <c r="P31" s="45"/>
      <c r="Q31" s="45"/>
      <c r="R31" s="45"/>
      <c r="S31" s="45"/>
      <c r="T31" s="45"/>
      <c r="U31" s="45"/>
      <c r="X31" s="59"/>
      <c r="Y31" s="59" t="s">
        <v>41</v>
      </c>
      <c r="Z31" s="59">
        <f>Z30/SQRT(4)</f>
        <v>0</v>
      </c>
      <c r="AA31" s="59">
        <f t="shared" ref="AA31" si="44">AA30/SQRT(4)</f>
        <v>0</v>
      </c>
      <c r="AB31" s="66"/>
      <c r="AC31" s="59" t="s">
        <v>41</v>
      </c>
      <c r="AD31" s="59">
        <f>AD30/SQRT(4)</f>
        <v>0</v>
      </c>
      <c r="AE31" s="59">
        <f t="shared" ref="AE31" si="45">AE30/SQRT(4)</f>
        <v>0</v>
      </c>
      <c r="AF31" s="65"/>
      <c r="AG31" s="59" t="s">
        <v>41</v>
      </c>
      <c r="AH31" s="59">
        <f>AH30/SQRT(4)</f>
        <v>0</v>
      </c>
      <c r="AI31" s="59">
        <f t="shared" ref="AI31" si="46">AI30/SQRT(4)</f>
        <v>0</v>
      </c>
      <c r="AJ31" s="9"/>
      <c r="AK31" s="45"/>
      <c r="AL31" s="45"/>
      <c r="AM31" s="45"/>
      <c r="AN31" s="45"/>
      <c r="AO31" s="45"/>
      <c r="AP31" s="45"/>
      <c r="AQ31" s="45"/>
      <c r="AR31" s="45"/>
      <c r="AU31" s="59"/>
      <c r="AV31" s="59" t="s">
        <v>41</v>
      </c>
      <c r="AW31" s="59">
        <f>AW30/SQRT(4)</f>
        <v>0</v>
      </c>
      <c r="AX31" s="59">
        <f t="shared" ref="AX31" si="47">AX30/SQRT(4)</f>
        <v>0</v>
      </c>
      <c r="AY31" s="60"/>
      <c r="AZ31" s="59" t="s">
        <v>41</v>
      </c>
      <c r="BA31" s="59">
        <f>BA30/SQRT(4)</f>
        <v>0</v>
      </c>
      <c r="BB31" s="59">
        <f t="shared" ref="BB31" si="48">BB30/SQRT(4)</f>
        <v>0</v>
      </c>
      <c r="BC31" s="59"/>
      <c r="BD31" s="59" t="s">
        <v>41</v>
      </c>
      <c r="BE31" s="59">
        <f>BE30/SQRT(4)</f>
        <v>0</v>
      </c>
      <c r="BF31" s="59">
        <f t="shared" ref="BF31" si="49">BF30/SQRT(4)</f>
        <v>0</v>
      </c>
      <c r="BG31" s="9"/>
      <c r="BH31" s="45"/>
      <c r="BI31" s="45"/>
      <c r="BJ31" s="45"/>
      <c r="BK31" s="45"/>
      <c r="BL31" s="45"/>
      <c r="BM31" s="45"/>
      <c r="BN31" s="45"/>
      <c r="BO31" s="45"/>
      <c r="BR31" s="59"/>
      <c r="BS31" s="59" t="s">
        <v>41</v>
      </c>
      <c r="BT31" s="59">
        <f>BT30/SQRT(4)</f>
        <v>0</v>
      </c>
      <c r="BU31" s="59">
        <f t="shared" ref="BU31" si="50">BU30/SQRT(4)</f>
        <v>0</v>
      </c>
      <c r="BV31" s="66"/>
      <c r="BW31" s="59" t="s">
        <v>41</v>
      </c>
      <c r="BX31" s="59">
        <f>BX30/SQRT(4)</f>
        <v>0</v>
      </c>
      <c r="BY31" s="59">
        <f t="shared" ref="BY31" si="51">BY30/SQRT(4)</f>
        <v>0</v>
      </c>
      <c r="BZ31" s="65"/>
      <c r="CA31" s="59" t="s">
        <v>41</v>
      </c>
      <c r="CB31" s="59">
        <f>CB30/SQRT(4)</f>
        <v>0</v>
      </c>
      <c r="CC31" s="59">
        <f t="shared" ref="CC31" si="52">CC30/SQRT(4)</f>
        <v>0</v>
      </c>
      <c r="CD31" s="9"/>
      <c r="CE31" s="45"/>
      <c r="CF31" s="45"/>
      <c r="CG31" s="45"/>
      <c r="CH31" s="45"/>
      <c r="CI31" s="45"/>
      <c r="CJ31" s="45"/>
      <c r="CK31" s="45"/>
      <c r="CL31" s="45"/>
    </row>
    <row r="32" spans="1:90" x14ac:dyDescent="0.4">
      <c r="A32" s="23"/>
      <c r="B32" s="61"/>
      <c r="C32" s="46"/>
      <c r="D32" s="46"/>
      <c r="E32" s="45"/>
      <c r="F32" s="46"/>
      <c r="G32" s="9"/>
      <c r="H32" s="9"/>
      <c r="I32" s="44"/>
      <c r="J32" s="9"/>
      <c r="K32" s="9"/>
      <c r="L32" s="9"/>
      <c r="M32" s="46"/>
      <c r="N32" s="45"/>
      <c r="O32" s="45"/>
      <c r="P32" s="45"/>
      <c r="Q32" s="45"/>
      <c r="R32" s="45"/>
      <c r="S32" s="45"/>
      <c r="T32" s="45"/>
      <c r="U32" s="45"/>
      <c r="X32" s="23"/>
      <c r="Y32" s="61"/>
      <c r="Z32" s="46"/>
      <c r="AA32" s="46"/>
      <c r="AB32" s="45"/>
      <c r="AC32" s="46"/>
      <c r="AD32" s="9"/>
      <c r="AE32" s="9"/>
      <c r="AF32" s="44"/>
      <c r="AG32" s="9"/>
      <c r="AH32" s="9"/>
      <c r="AI32" s="9"/>
      <c r="AJ32" s="46"/>
      <c r="AK32" s="45"/>
      <c r="AL32" s="45"/>
      <c r="AM32" s="45"/>
      <c r="AN32" s="45"/>
      <c r="AO32" s="45"/>
      <c r="AP32" s="45"/>
      <c r="AQ32" s="45"/>
      <c r="AR32" s="45"/>
      <c r="AU32" s="23"/>
      <c r="AV32" s="61"/>
      <c r="AW32" s="46"/>
      <c r="AX32" s="46"/>
      <c r="AY32" s="46"/>
      <c r="AZ32" s="46"/>
      <c r="BA32" s="9"/>
      <c r="BB32" s="9"/>
      <c r="BC32" s="9"/>
      <c r="BD32" s="9"/>
      <c r="BE32" s="9"/>
      <c r="BF32" s="9"/>
      <c r="BG32" s="46"/>
      <c r="BH32" s="45"/>
      <c r="BI32" s="45"/>
      <c r="BJ32" s="45"/>
      <c r="BK32" s="45"/>
      <c r="BL32" s="45"/>
      <c r="BM32" s="45"/>
      <c r="BN32" s="45"/>
      <c r="BO32" s="45"/>
      <c r="BR32" s="23"/>
      <c r="BS32" s="61"/>
      <c r="BT32" s="46"/>
      <c r="BU32" s="46"/>
      <c r="BV32" s="45"/>
      <c r="BW32" s="46"/>
      <c r="BX32" s="9"/>
      <c r="BY32" s="9"/>
      <c r="BZ32" s="44"/>
      <c r="CA32" s="9"/>
      <c r="CB32" s="9"/>
      <c r="CC32" s="9"/>
      <c r="CD32" s="46"/>
      <c r="CE32" s="45"/>
      <c r="CF32" s="45"/>
      <c r="CG32" s="45"/>
      <c r="CH32" s="45"/>
      <c r="CI32" s="45"/>
      <c r="CJ32" s="45"/>
      <c r="CK32" s="45"/>
      <c r="CL32" s="45"/>
    </row>
    <row r="33" spans="1:90" x14ac:dyDescent="0.4">
      <c r="A33" s="45"/>
      <c r="B33" s="46"/>
      <c r="C33" s="46"/>
      <c r="D33" s="46"/>
      <c r="E33" s="45"/>
      <c r="F33" s="46"/>
      <c r="G33" s="46"/>
      <c r="H33" s="46"/>
      <c r="I33" s="45"/>
      <c r="J33" s="46"/>
      <c r="K33" s="46"/>
      <c r="L33" s="46"/>
      <c r="M33" s="9"/>
      <c r="N33" s="45"/>
      <c r="O33" s="45"/>
      <c r="P33" s="45"/>
      <c r="Q33" s="45"/>
      <c r="R33" s="45"/>
      <c r="S33" s="45"/>
      <c r="T33" s="45"/>
      <c r="U33" s="45"/>
      <c r="X33" s="45"/>
      <c r="Y33" s="46"/>
      <c r="Z33" s="46"/>
      <c r="AA33" s="46"/>
      <c r="AB33" s="45"/>
      <c r="AC33" s="46"/>
      <c r="AD33" s="46"/>
      <c r="AE33" s="46"/>
      <c r="AF33" s="45"/>
      <c r="AG33" s="46"/>
      <c r="AH33" s="46"/>
      <c r="AI33" s="46"/>
      <c r="AJ33" s="9"/>
      <c r="AK33" s="45"/>
      <c r="AL33" s="45"/>
      <c r="AM33" s="45"/>
      <c r="AN33" s="45"/>
      <c r="AO33" s="45"/>
      <c r="AP33" s="45"/>
      <c r="AQ33" s="45"/>
      <c r="AR33" s="45"/>
      <c r="AU33" s="45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9"/>
      <c r="BH33" s="45"/>
      <c r="BI33" s="45"/>
      <c r="BJ33" s="45"/>
      <c r="BK33" s="45"/>
      <c r="BL33" s="45"/>
      <c r="BM33" s="45"/>
      <c r="BN33" s="45"/>
      <c r="BO33" s="45"/>
      <c r="BR33" s="45"/>
      <c r="BS33" s="46"/>
      <c r="BT33" s="46"/>
      <c r="BU33" s="46"/>
      <c r="BV33" s="45"/>
      <c r="BW33" s="46"/>
      <c r="BX33" s="46"/>
      <c r="BY33" s="46"/>
      <c r="BZ33" s="45"/>
      <c r="CA33" s="46"/>
      <c r="CB33" s="46"/>
      <c r="CC33" s="46"/>
      <c r="CD33" s="9"/>
      <c r="CE33" s="45"/>
      <c r="CF33" s="45"/>
      <c r="CG33" s="45"/>
      <c r="CH33" s="45"/>
      <c r="CI33" s="45"/>
      <c r="CJ33" s="45"/>
      <c r="CK33" s="45"/>
      <c r="CL33" s="45"/>
    </row>
    <row r="34" spans="1:90" x14ac:dyDescent="0.2">
      <c r="A34" s="11" t="s">
        <v>300</v>
      </c>
      <c r="B34" s="59"/>
      <c r="C34" s="59" t="s">
        <v>257</v>
      </c>
      <c r="D34" s="59" t="s">
        <v>90</v>
      </c>
      <c r="E34" s="65"/>
      <c r="F34" s="60" t="s">
        <v>295</v>
      </c>
      <c r="G34" s="59" t="s">
        <v>257</v>
      </c>
      <c r="H34" s="59" t="s">
        <v>90</v>
      </c>
      <c r="I34" s="65"/>
      <c r="J34" s="59" t="s">
        <v>296</v>
      </c>
      <c r="K34" s="59" t="s">
        <v>257</v>
      </c>
      <c r="L34" s="59" t="s">
        <v>90</v>
      </c>
      <c r="M34" s="9"/>
      <c r="N34" s="45"/>
      <c r="O34" s="45"/>
      <c r="P34" s="45"/>
      <c r="Q34" s="45"/>
      <c r="R34" s="45"/>
      <c r="S34" s="45"/>
      <c r="T34" s="45"/>
      <c r="U34" s="45"/>
      <c r="X34" s="11" t="s">
        <v>300</v>
      </c>
      <c r="Y34" s="59"/>
      <c r="Z34" s="59" t="s">
        <v>257</v>
      </c>
      <c r="AA34" s="59" t="s">
        <v>90</v>
      </c>
      <c r="AB34" s="65"/>
      <c r="AC34" s="60" t="s">
        <v>295</v>
      </c>
      <c r="AD34" s="59" t="s">
        <v>257</v>
      </c>
      <c r="AE34" s="59" t="s">
        <v>90</v>
      </c>
      <c r="AF34" s="65"/>
      <c r="AG34" s="59" t="s">
        <v>296</v>
      </c>
      <c r="AH34" s="59" t="s">
        <v>257</v>
      </c>
      <c r="AI34" s="59" t="s">
        <v>90</v>
      </c>
      <c r="AJ34" s="9"/>
      <c r="AK34" s="45"/>
      <c r="AL34" s="45"/>
      <c r="AM34" s="45"/>
      <c r="AN34" s="45"/>
      <c r="AO34" s="45"/>
      <c r="AP34" s="45"/>
      <c r="AQ34" s="45"/>
      <c r="AR34" s="45"/>
      <c r="AU34" s="11" t="s">
        <v>300</v>
      </c>
      <c r="AV34" s="59"/>
      <c r="AW34" s="59" t="s">
        <v>257</v>
      </c>
      <c r="AX34" s="59" t="s">
        <v>90</v>
      </c>
      <c r="AY34" s="59"/>
      <c r="AZ34" s="60" t="s">
        <v>295</v>
      </c>
      <c r="BA34" s="59" t="s">
        <v>257</v>
      </c>
      <c r="BB34" s="59" t="s">
        <v>90</v>
      </c>
      <c r="BC34" s="59"/>
      <c r="BD34" s="59" t="s">
        <v>296</v>
      </c>
      <c r="BE34" s="59" t="s">
        <v>257</v>
      </c>
      <c r="BF34" s="59" t="s">
        <v>90</v>
      </c>
      <c r="BG34" s="9"/>
      <c r="BH34" s="45"/>
      <c r="BI34" s="45"/>
      <c r="BJ34" s="45"/>
      <c r="BK34" s="45"/>
      <c r="BL34" s="45"/>
      <c r="BM34" s="45"/>
      <c r="BN34" s="45"/>
      <c r="BO34" s="45"/>
      <c r="BR34" s="11" t="s">
        <v>300</v>
      </c>
      <c r="BS34" s="59"/>
      <c r="BT34" s="59" t="s">
        <v>257</v>
      </c>
      <c r="BU34" s="59" t="s">
        <v>90</v>
      </c>
      <c r="BV34" s="65"/>
      <c r="BW34" s="60" t="s">
        <v>295</v>
      </c>
      <c r="BX34" s="59" t="s">
        <v>257</v>
      </c>
      <c r="BY34" s="59" t="s">
        <v>90</v>
      </c>
      <c r="BZ34" s="65"/>
      <c r="CA34" s="59" t="s">
        <v>296</v>
      </c>
      <c r="CB34" s="59" t="s">
        <v>257</v>
      </c>
      <c r="CC34" s="59" t="s">
        <v>90</v>
      </c>
      <c r="CD34" s="9"/>
      <c r="CE34" s="45"/>
      <c r="CF34" s="45"/>
      <c r="CG34" s="45"/>
      <c r="CH34" s="45"/>
      <c r="CI34" s="45"/>
      <c r="CJ34" s="45"/>
      <c r="CK34" s="45"/>
      <c r="CL34" s="45"/>
    </row>
    <row r="35" spans="1:90" x14ac:dyDescent="0.4">
      <c r="A35" s="59"/>
      <c r="B35" s="61"/>
      <c r="C35" s="61"/>
      <c r="D35" s="61"/>
      <c r="E35" s="44"/>
      <c r="F35" s="9"/>
      <c r="G35" s="9"/>
      <c r="H35" s="9"/>
      <c r="I35" s="44"/>
      <c r="J35" s="9"/>
      <c r="K35" s="9"/>
      <c r="L35" s="9"/>
      <c r="M35" s="9"/>
      <c r="N35" s="45"/>
      <c r="O35" s="45"/>
      <c r="P35" s="45"/>
      <c r="Q35" s="45"/>
      <c r="R35" s="45"/>
      <c r="S35" s="45"/>
      <c r="T35" s="45"/>
      <c r="U35" s="45"/>
      <c r="X35" s="59"/>
      <c r="Y35" s="61"/>
      <c r="Z35" s="61"/>
      <c r="AA35" s="61"/>
      <c r="AB35" s="44"/>
      <c r="AC35" s="9"/>
      <c r="AD35" s="9"/>
      <c r="AE35" s="9"/>
      <c r="AF35" s="44"/>
      <c r="AG35" s="9"/>
      <c r="AH35" s="9"/>
      <c r="AI35" s="9"/>
      <c r="AJ35" s="9"/>
      <c r="AK35" s="45"/>
      <c r="AL35" s="45"/>
      <c r="AM35" s="45"/>
      <c r="AN35" s="45"/>
      <c r="AO35" s="45"/>
      <c r="AP35" s="45"/>
      <c r="AQ35" s="45"/>
      <c r="AR35" s="45"/>
      <c r="AU35" s="59"/>
      <c r="AV35" s="61"/>
      <c r="AW35" s="61"/>
      <c r="AX35" s="61"/>
      <c r="AY35" s="9"/>
      <c r="AZ35" s="9"/>
      <c r="BA35" s="9"/>
      <c r="BB35" s="9"/>
      <c r="BC35" s="9"/>
      <c r="BD35" s="9"/>
      <c r="BE35" s="9"/>
      <c r="BF35" s="9"/>
      <c r="BG35" s="9"/>
      <c r="BH35" s="45"/>
      <c r="BI35" s="45"/>
      <c r="BJ35" s="45"/>
      <c r="BK35" s="45"/>
      <c r="BL35" s="45"/>
      <c r="BM35" s="45"/>
      <c r="BN35" s="45"/>
      <c r="BO35" s="45"/>
      <c r="BR35" s="59"/>
      <c r="BS35" s="61"/>
      <c r="BT35" s="61"/>
      <c r="BU35" s="61"/>
      <c r="BV35" s="44"/>
      <c r="BW35" s="9"/>
      <c r="BX35" s="9"/>
      <c r="BY35" s="9"/>
      <c r="BZ35" s="44"/>
      <c r="CA35" s="9"/>
      <c r="CB35" s="9"/>
      <c r="CC35" s="9"/>
      <c r="CD35" s="9"/>
      <c r="CE35" s="45"/>
      <c r="CF35" s="45"/>
      <c r="CG35" s="45"/>
      <c r="CH35" s="45"/>
      <c r="CI35" s="45"/>
      <c r="CJ35" s="45"/>
      <c r="CK35" s="45"/>
      <c r="CL35" s="45"/>
    </row>
    <row r="36" spans="1:90" x14ac:dyDescent="0.4">
      <c r="A36" s="59"/>
      <c r="B36" s="60" t="s">
        <v>298</v>
      </c>
      <c r="C36" s="61">
        <v>28.432477951049805</v>
      </c>
      <c r="D36" s="61">
        <v>27.726095199584961</v>
      </c>
      <c r="E36" s="66"/>
      <c r="F36" s="60" t="s">
        <v>298</v>
      </c>
      <c r="G36" s="61">
        <v>25.618701934814453</v>
      </c>
      <c r="H36" s="61">
        <v>25.599699020385742</v>
      </c>
      <c r="I36" s="66"/>
      <c r="J36" s="60" t="s">
        <v>298</v>
      </c>
      <c r="K36" s="59">
        <f>POWER(2,(G36-C36))*100</f>
        <v>14.222273237765663</v>
      </c>
      <c r="L36" s="59">
        <f>POWER(2,(H36-D36))*100</f>
        <v>22.902925869430867</v>
      </c>
      <c r="M36" s="9"/>
      <c r="N36" s="45"/>
      <c r="O36" s="45"/>
      <c r="P36" s="45"/>
      <c r="Q36" s="45"/>
      <c r="R36" s="45"/>
      <c r="S36" s="45"/>
      <c r="T36" s="45"/>
      <c r="U36" s="45"/>
      <c r="X36" s="59"/>
      <c r="Y36" s="60" t="s">
        <v>298</v>
      </c>
      <c r="Z36" s="61">
        <v>28.7783203125</v>
      </c>
      <c r="AA36" s="61">
        <v>29.996795654296875</v>
      </c>
      <c r="AB36" s="66"/>
      <c r="AC36" s="60" t="s">
        <v>298</v>
      </c>
      <c r="AD36" s="61">
        <v>25.618701934814453</v>
      </c>
      <c r="AE36" s="61">
        <v>25.599699020385742</v>
      </c>
      <c r="AF36" s="66"/>
      <c r="AG36" s="60" t="s">
        <v>298</v>
      </c>
      <c r="AH36" s="59">
        <f>POWER(2,(AD36-Z36))*100</f>
        <v>11.190773183268094</v>
      </c>
      <c r="AI36" s="59">
        <f>POWER(2,(AE36-AA36))*100</f>
        <v>4.7461561152580707</v>
      </c>
      <c r="AJ36" s="9"/>
      <c r="AK36" s="45"/>
      <c r="AL36" s="45"/>
      <c r="AM36" s="45"/>
      <c r="AN36" s="45"/>
      <c r="AO36" s="45"/>
      <c r="AP36" s="45"/>
      <c r="AQ36" s="45"/>
      <c r="AR36" s="45"/>
      <c r="AU36" s="59"/>
      <c r="AV36" s="60" t="s">
        <v>298</v>
      </c>
      <c r="AW36" s="61">
        <v>28.302200317382813</v>
      </c>
      <c r="AX36" s="61">
        <v>28.019380569458008</v>
      </c>
      <c r="AY36" s="60"/>
      <c r="AZ36" s="60" t="s">
        <v>298</v>
      </c>
      <c r="BA36" s="61">
        <v>25.618701934814453</v>
      </c>
      <c r="BB36" s="61">
        <v>25.599699020385742</v>
      </c>
      <c r="BC36" s="60"/>
      <c r="BD36" s="60" t="s">
        <v>298</v>
      </c>
      <c r="BE36" s="59">
        <f>POWER(2,(BA36-AW36))*100</f>
        <v>15.566339335283249</v>
      </c>
      <c r="BF36" s="59">
        <f>POWER(2,(BB36-AX36))*100</f>
        <v>18.68974060194925</v>
      </c>
      <c r="BG36" s="9"/>
      <c r="BH36" s="45"/>
      <c r="BI36" s="45"/>
      <c r="BJ36" s="45"/>
      <c r="BK36" s="45"/>
      <c r="BL36" s="45"/>
      <c r="BM36" s="45"/>
      <c r="BN36" s="45"/>
      <c r="BO36" s="45"/>
      <c r="BR36" s="59"/>
      <c r="BS36" s="60" t="s">
        <v>298</v>
      </c>
      <c r="BT36" s="61">
        <v>28.714557647705078</v>
      </c>
      <c r="BU36" s="61">
        <v>29.606285095214844</v>
      </c>
      <c r="BV36" s="66"/>
      <c r="BW36" s="60" t="s">
        <v>298</v>
      </c>
      <c r="BX36" s="61">
        <v>25.618701934814453</v>
      </c>
      <c r="BY36" s="61">
        <v>25.599699020385742</v>
      </c>
      <c r="BZ36" s="66"/>
      <c r="CA36" s="60" t="s">
        <v>298</v>
      </c>
      <c r="CB36" s="59">
        <f>POWER(2,(BX36-BT36))*100</f>
        <v>11.696463453475788</v>
      </c>
      <c r="CC36" s="59">
        <f>POWER(2,(BY36-BU36))*100</f>
        <v>6.2215330319972626</v>
      </c>
      <c r="CD36" s="9"/>
      <c r="CE36" s="45"/>
      <c r="CF36" s="45"/>
      <c r="CG36" s="45"/>
      <c r="CH36" s="45"/>
      <c r="CI36" s="45"/>
      <c r="CJ36" s="45"/>
      <c r="CK36" s="45"/>
      <c r="CL36" s="45"/>
    </row>
    <row r="37" spans="1:90" x14ac:dyDescent="0.2">
      <c r="A37" s="59"/>
      <c r="B37" s="59" t="s">
        <v>230</v>
      </c>
      <c r="C37" s="59">
        <f>AVERAGE(G35:G36)</f>
        <v>25.618701934814453</v>
      </c>
      <c r="D37" s="59">
        <f>AVERAGE(H35:H36)</f>
        <v>25.599699020385742</v>
      </c>
      <c r="E37" s="66"/>
      <c r="F37" s="59" t="s">
        <v>230</v>
      </c>
      <c r="G37" s="59">
        <f>AVERAGE(G35:G36)</f>
        <v>25.618701934814453</v>
      </c>
      <c r="H37" s="59">
        <f>AVERAGE(H35:H36)</f>
        <v>25.599699020385742</v>
      </c>
      <c r="I37" s="65"/>
      <c r="J37" s="59" t="s">
        <v>230</v>
      </c>
      <c r="K37" s="59">
        <f>AVERAGE(K35:K36)</f>
        <v>14.222273237765663</v>
      </c>
      <c r="L37" s="59">
        <f>AVERAGE(L35:L36)</f>
        <v>22.902925869430867</v>
      </c>
      <c r="M37" s="9"/>
      <c r="N37" s="45"/>
      <c r="O37" s="45"/>
      <c r="P37" s="45"/>
      <c r="Q37" s="45"/>
      <c r="R37" s="45"/>
      <c r="S37" s="45"/>
      <c r="T37" s="45"/>
      <c r="U37" s="45"/>
      <c r="X37" s="59"/>
      <c r="Y37" s="59" t="s">
        <v>230</v>
      </c>
      <c r="Z37" s="59">
        <f>AVERAGE(AD35:AD36)</f>
        <v>25.618701934814453</v>
      </c>
      <c r="AA37" s="59">
        <f>AVERAGE(AE35:AE36)</f>
        <v>25.599699020385742</v>
      </c>
      <c r="AB37" s="66"/>
      <c r="AC37" s="59" t="s">
        <v>230</v>
      </c>
      <c r="AD37" s="59">
        <f>AVERAGE(AD35:AD36)</f>
        <v>25.618701934814453</v>
      </c>
      <c r="AE37" s="59">
        <f>AVERAGE(AE35:AE36)</f>
        <v>25.599699020385742</v>
      </c>
      <c r="AF37" s="65"/>
      <c r="AG37" s="59" t="s">
        <v>230</v>
      </c>
      <c r="AH37" s="59">
        <f>AVERAGE(AH35:AH36)</f>
        <v>11.190773183268094</v>
      </c>
      <c r="AI37" s="59">
        <f>AVERAGE(AI35:AI36)</f>
        <v>4.7461561152580707</v>
      </c>
      <c r="AJ37" s="9"/>
      <c r="AK37" s="45"/>
      <c r="AL37" s="45"/>
      <c r="AM37" s="45"/>
      <c r="AN37" s="45"/>
      <c r="AO37" s="45"/>
      <c r="AP37" s="45"/>
      <c r="AQ37" s="45"/>
      <c r="AR37" s="45"/>
      <c r="AU37" s="59"/>
      <c r="AV37" s="59" t="s">
        <v>230</v>
      </c>
      <c r="AW37" s="59">
        <f>AVERAGE(BA35:BA36)</f>
        <v>25.618701934814453</v>
      </c>
      <c r="AX37" s="59">
        <f>AVERAGE(BB35:BB36)</f>
        <v>25.599699020385742</v>
      </c>
      <c r="AY37" s="60"/>
      <c r="AZ37" s="59" t="s">
        <v>230</v>
      </c>
      <c r="BA37" s="59">
        <f>AVERAGE(BA35:BA36)</f>
        <v>25.618701934814453</v>
      </c>
      <c r="BB37" s="59">
        <f>AVERAGE(BB35:BB36)</f>
        <v>25.599699020385742</v>
      </c>
      <c r="BC37" s="59"/>
      <c r="BD37" s="59" t="s">
        <v>230</v>
      </c>
      <c r="BE37" s="59">
        <f>AVERAGE(BE35:BE36)</f>
        <v>15.566339335283249</v>
      </c>
      <c r="BF37" s="59">
        <f>AVERAGE(BF35:BF36)</f>
        <v>18.68974060194925</v>
      </c>
      <c r="BG37" s="9"/>
      <c r="BH37" s="45"/>
      <c r="BI37" s="45"/>
      <c r="BJ37" s="45"/>
      <c r="BK37" s="45"/>
      <c r="BL37" s="45"/>
      <c r="BM37" s="45"/>
      <c r="BN37" s="45"/>
      <c r="BO37" s="45"/>
      <c r="BR37" s="59"/>
      <c r="BS37" s="59" t="s">
        <v>230</v>
      </c>
      <c r="BT37" s="59">
        <f>AVERAGE(BX35:BX36)</f>
        <v>25.618701934814453</v>
      </c>
      <c r="BU37" s="59">
        <f>AVERAGE(BY35:BY36)</f>
        <v>25.599699020385742</v>
      </c>
      <c r="BV37" s="66"/>
      <c r="BW37" s="59" t="s">
        <v>230</v>
      </c>
      <c r="BX37" s="59">
        <f>AVERAGE(BX35:BX36)</f>
        <v>25.618701934814453</v>
      </c>
      <c r="BY37" s="59">
        <f>AVERAGE(BY35:BY36)</f>
        <v>25.599699020385742</v>
      </c>
      <c r="BZ37" s="65"/>
      <c r="CA37" s="59" t="s">
        <v>230</v>
      </c>
      <c r="CB37" s="59">
        <f>AVERAGE(CB35:CB36)</f>
        <v>11.696463453475788</v>
      </c>
      <c r="CC37" s="59">
        <f>AVERAGE(CC35:CC36)</f>
        <v>6.2215330319972626</v>
      </c>
      <c r="CD37" s="9"/>
      <c r="CE37" s="45"/>
      <c r="CF37" s="45"/>
      <c r="CG37" s="45"/>
      <c r="CH37" s="45"/>
      <c r="CI37" s="45"/>
      <c r="CJ37" s="45"/>
      <c r="CK37" s="45"/>
      <c r="CL37" s="45"/>
    </row>
    <row r="38" spans="1:90" x14ac:dyDescent="0.2">
      <c r="A38" s="59"/>
      <c r="B38" s="59" t="s">
        <v>40</v>
      </c>
      <c r="C38" s="59">
        <f>STDEVP(G35:G36)</f>
        <v>0</v>
      </c>
      <c r="D38" s="59">
        <f>STDEVP(H35:H36)</f>
        <v>0</v>
      </c>
      <c r="E38" s="66"/>
      <c r="F38" s="59" t="s">
        <v>40</v>
      </c>
      <c r="G38" s="59">
        <f>STDEVP(G35:G36)</f>
        <v>0</v>
      </c>
      <c r="H38" s="59">
        <f>STDEVP(H35:H36)</f>
        <v>0</v>
      </c>
      <c r="I38" s="65"/>
      <c r="J38" s="59" t="s">
        <v>40</v>
      </c>
      <c r="K38" s="59">
        <f>STDEVP(K35:K36)</f>
        <v>0</v>
      </c>
      <c r="L38" s="59">
        <f>STDEVP(L35:L36)</f>
        <v>0</v>
      </c>
      <c r="M38" s="9"/>
      <c r="N38" s="45"/>
      <c r="O38" s="45"/>
      <c r="P38" s="45"/>
      <c r="Q38" s="45"/>
      <c r="R38" s="45"/>
      <c r="S38" s="45"/>
      <c r="T38" s="45"/>
      <c r="U38" s="45"/>
      <c r="X38" s="59"/>
      <c r="Y38" s="59" t="s">
        <v>40</v>
      </c>
      <c r="Z38" s="59">
        <f>STDEVP(AD35:AD36)</f>
        <v>0</v>
      </c>
      <c r="AA38" s="59">
        <f>STDEVP(AE35:AE36)</f>
        <v>0</v>
      </c>
      <c r="AB38" s="66"/>
      <c r="AC38" s="59" t="s">
        <v>40</v>
      </c>
      <c r="AD38" s="59">
        <f>STDEVP(AD35:AD36)</f>
        <v>0</v>
      </c>
      <c r="AE38" s="59">
        <f>STDEVP(AE35:AE36)</f>
        <v>0</v>
      </c>
      <c r="AF38" s="65"/>
      <c r="AG38" s="59" t="s">
        <v>40</v>
      </c>
      <c r="AH38" s="59">
        <f>STDEVP(AH35:AH36)</f>
        <v>0</v>
      </c>
      <c r="AI38" s="59">
        <f>STDEVP(AI35:AI36)</f>
        <v>0</v>
      </c>
      <c r="AJ38" s="9"/>
      <c r="AK38" s="45"/>
      <c r="AL38" s="45"/>
      <c r="AM38" s="45"/>
      <c r="AN38" s="45"/>
      <c r="AO38" s="45"/>
      <c r="AP38" s="45"/>
      <c r="AQ38" s="45"/>
      <c r="AR38" s="45"/>
      <c r="AU38" s="59"/>
      <c r="AV38" s="59" t="s">
        <v>40</v>
      </c>
      <c r="AW38" s="59">
        <f>STDEVP(BA35:BA36)</f>
        <v>0</v>
      </c>
      <c r="AX38" s="59">
        <f>STDEVP(BB35:BB36)</f>
        <v>0</v>
      </c>
      <c r="AY38" s="60"/>
      <c r="AZ38" s="59" t="s">
        <v>40</v>
      </c>
      <c r="BA38" s="59">
        <f>STDEVP(BA35:BA36)</f>
        <v>0</v>
      </c>
      <c r="BB38" s="59">
        <f>STDEVP(BB35:BB36)</f>
        <v>0</v>
      </c>
      <c r="BC38" s="59"/>
      <c r="BD38" s="59" t="s">
        <v>40</v>
      </c>
      <c r="BE38" s="59">
        <f>STDEVP(BE35:BE36)</f>
        <v>0</v>
      </c>
      <c r="BF38" s="59">
        <f>STDEVP(BF35:BF36)</f>
        <v>0</v>
      </c>
      <c r="BG38" s="9"/>
      <c r="BH38" s="45"/>
      <c r="BI38" s="45"/>
      <c r="BJ38" s="45"/>
      <c r="BK38" s="45"/>
      <c r="BL38" s="45"/>
      <c r="BM38" s="45"/>
      <c r="BN38" s="45"/>
      <c r="BO38" s="45"/>
      <c r="BR38" s="59"/>
      <c r="BS38" s="59" t="s">
        <v>40</v>
      </c>
      <c r="BT38" s="59">
        <f>STDEVP(BX35:BX36)</f>
        <v>0</v>
      </c>
      <c r="BU38" s="59">
        <f>STDEVP(BY35:BY36)</f>
        <v>0</v>
      </c>
      <c r="BV38" s="66"/>
      <c r="BW38" s="59" t="s">
        <v>40</v>
      </c>
      <c r="BX38" s="59">
        <f>STDEVP(BX35:BX36)</f>
        <v>0</v>
      </c>
      <c r="BY38" s="59">
        <f>STDEVP(BY35:BY36)</f>
        <v>0</v>
      </c>
      <c r="BZ38" s="65"/>
      <c r="CA38" s="59" t="s">
        <v>40</v>
      </c>
      <c r="CB38" s="59">
        <f>STDEVP(CB35:CB36)</f>
        <v>0</v>
      </c>
      <c r="CC38" s="59">
        <f>STDEVP(CC35:CC36)</f>
        <v>0</v>
      </c>
      <c r="CD38" s="9"/>
      <c r="CE38" s="45"/>
      <c r="CF38" s="45"/>
      <c r="CG38" s="45"/>
      <c r="CH38" s="45"/>
      <c r="CI38" s="45"/>
      <c r="CJ38" s="45"/>
      <c r="CK38" s="45"/>
      <c r="CL38" s="45"/>
    </row>
    <row r="39" spans="1:90" x14ac:dyDescent="0.2">
      <c r="A39" s="59"/>
      <c r="B39" s="59" t="s">
        <v>41</v>
      </c>
      <c r="C39" s="59">
        <f>C38/SQRT(4)</f>
        <v>0</v>
      </c>
      <c r="D39" s="59">
        <f t="shared" ref="D39" si="53">D38/SQRT(4)</f>
        <v>0</v>
      </c>
      <c r="E39" s="66"/>
      <c r="F39" s="59" t="s">
        <v>41</v>
      </c>
      <c r="G39" s="59">
        <f>G38/SQRT(4)</f>
        <v>0</v>
      </c>
      <c r="H39" s="59">
        <f t="shared" ref="H39" si="54">H38/SQRT(4)</f>
        <v>0</v>
      </c>
      <c r="I39" s="65"/>
      <c r="J39" s="59" t="s">
        <v>41</v>
      </c>
      <c r="K39" s="59">
        <f>K38/SQRT(4)</f>
        <v>0</v>
      </c>
      <c r="L39" s="59">
        <f t="shared" ref="L39" si="55">L38/SQRT(4)</f>
        <v>0</v>
      </c>
      <c r="M39" s="9"/>
      <c r="N39" s="45"/>
      <c r="O39" s="45"/>
      <c r="P39" s="45"/>
      <c r="Q39" s="45"/>
      <c r="R39" s="45"/>
      <c r="S39" s="45"/>
      <c r="T39" s="45"/>
      <c r="U39" s="45"/>
      <c r="X39" s="59"/>
      <c r="Y39" s="59" t="s">
        <v>41</v>
      </c>
      <c r="Z39" s="59">
        <f>Z38/SQRT(4)</f>
        <v>0</v>
      </c>
      <c r="AA39" s="59">
        <f t="shared" ref="AA39" si="56">AA38/SQRT(4)</f>
        <v>0</v>
      </c>
      <c r="AB39" s="66"/>
      <c r="AC39" s="59" t="s">
        <v>41</v>
      </c>
      <c r="AD39" s="59">
        <f>AD38/SQRT(4)</f>
        <v>0</v>
      </c>
      <c r="AE39" s="59">
        <f t="shared" ref="AE39" si="57">AE38/SQRT(4)</f>
        <v>0</v>
      </c>
      <c r="AF39" s="65"/>
      <c r="AG39" s="59" t="s">
        <v>41</v>
      </c>
      <c r="AH39" s="59">
        <f>AH38/SQRT(4)</f>
        <v>0</v>
      </c>
      <c r="AI39" s="59">
        <f t="shared" ref="AI39" si="58">AI38/SQRT(4)</f>
        <v>0</v>
      </c>
      <c r="AJ39" s="9"/>
      <c r="AK39" s="45"/>
      <c r="AL39" s="45"/>
      <c r="AM39" s="45"/>
      <c r="AN39" s="45"/>
      <c r="AO39" s="45"/>
      <c r="AP39" s="45"/>
      <c r="AQ39" s="45"/>
      <c r="AR39" s="45"/>
      <c r="AU39" s="59"/>
      <c r="AV39" s="59" t="s">
        <v>41</v>
      </c>
      <c r="AW39" s="59">
        <f>AW38/SQRT(4)</f>
        <v>0</v>
      </c>
      <c r="AX39" s="59">
        <f t="shared" ref="AX39" si="59">AX38/SQRT(4)</f>
        <v>0</v>
      </c>
      <c r="AY39" s="60"/>
      <c r="AZ39" s="59" t="s">
        <v>41</v>
      </c>
      <c r="BA39" s="59">
        <f>BA38/SQRT(4)</f>
        <v>0</v>
      </c>
      <c r="BB39" s="59">
        <f t="shared" ref="BB39" si="60">BB38/SQRT(4)</f>
        <v>0</v>
      </c>
      <c r="BC39" s="59"/>
      <c r="BD39" s="59" t="s">
        <v>41</v>
      </c>
      <c r="BE39" s="59">
        <f>BE38/SQRT(4)</f>
        <v>0</v>
      </c>
      <c r="BF39" s="59">
        <f t="shared" ref="BF39" si="61">BF38/SQRT(4)</f>
        <v>0</v>
      </c>
      <c r="BG39" s="9"/>
      <c r="BH39" s="45"/>
      <c r="BI39" s="45"/>
      <c r="BJ39" s="45"/>
      <c r="BK39" s="45"/>
      <c r="BL39" s="45"/>
      <c r="BM39" s="45"/>
      <c r="BN39" s="45"/>
      <c r="BO39" s="45"/>
      <c r="BR39" s="59"/>
      <c r="BS39" s="59" t="s">
        <v>41</v>
      </c>
      <c r="BT39" s="59">
        <f>BT38/SQRT(4)</f>
        <v>0</v>
      </c>
      <c r="BU39" s="59">
        <f t="shared" ref="BU39" si="62">BU38/SQRT(4)</f>
        <v>0</v>
      </c>
      <c r="BV39" s="66"/>
      <c r="BW39" s="59" t="s">
        <v>41</v>
      </c>
      <c r="BX39" s="59">
        <f>BX38/SQRT(4)</f>
        <v>0</v>
      </c>
      <c r="BY39" s="59">
        <f t="shared" ref="BY39" si="63">BY38/SQRT(4)</f>
        <v>0</v>
      </c>
      <c r="BZ39" s="65"/>
      <c r="CA39" s="59" t="s">
        <v>41</v>
      </c>
      <c r="CB39" s="59">
        <f>CB38/SQRT(4)</f>
        <v>0</v>
      </c>
      <c r="CC39" s="59">
        <f t="shared" ref="CC39" si="64">CC38/SQRT(4)</f>
        <v>0</v>
      </c>
      <c r="CD39" s="9"/>
      <c r="CE39" s="45"/>
      <c r="CF39" s="45"/>
      <c r="CG39" s="45"/>
      <c r="CH39" s="45"/>
      <c r="CI39" s="45"/>
      <c r="CJ39" s="45"/>
      <c r="CK39" s="45"/>
      <c r="CL39" s="45"/>
    </row>
    <row r="40" spans="1:90" x14ac:dyDescent="0.4">
      <c r="A40" s="9"/>
      <c r="B40" s="61"/>
      <c r="C40" s="61"/>
      <c r="D40" s="46"/>
      <c r="E40" s="23"/>
      <c r="F40" s="46"/>
      <c r="G40" s="9"/>
      <c r="H40" s="9"/>
      <c r="I40" s="44"/>
      <c r="J40" s="9"/>
      <c r="K40" s="9"/>
      <c r="L40" s="9"/>
      <c r="M40" s="46"/>
      <c r="N40" s="45"/>
      <c r="O40" s="45"/>
      <c r="P40" s="45"/>
      <c r="Q40" s="45"/>
      <c r="R40" s="45"/>
      <c r="S40" s="45"/>
      <c r="T40" s="45"/>
      <c r="U40" s="45"/>
      <c r="X40" s="9"/>
      <c r="Y40" s="61"/>
      <c r="Z40" s="61"/>
      <c r="AA40" s="46"/>
      <c r="AB40" s="23"/>
      <c r="AC40" s="46"/>
      <c r="AD40" s="9"/>
      <c r="AE40" s="9"/>
      <c r="AF40" s="44"/>
      <c r="AG40" s="9"/>
      <c r="AH40" s="9"/>
      <c r="AI40" s="9"/>
      <c r="AJ40" s="46"/>
      <c r="AK40" s="45"/>
      <c r="AL40" s="45"/>
      <c r="AM40" s="45"/>
      <c r="AN40" s="45"/>
      <c r="AO40" s="45"/>
      <c r="AP40" s="45"/>
      <c r="AQ40" s="45"/>
      <c r="AR40" s="45"/>
      <c r="AU40" s="9"/>
      <c r="AV40" s="61"/>
      <c r="AW40" s="61"/>
      <c r="AX40" s="46"/>
      <c r="AY40" s="61"/>
      <c r="AZ40" s="46"/>
      <c r="BA40" s="9"/>
      <c r="BB40" s="9"/>
      <c r="BC40" s="9"/>
      <c r="BD40" s="9"/>
      <c r="BE40" s="9"/>
      <c r="BF40" s="9"/>
      <c r="BG40" s="46"/>
      <c r="BH40" s="45"/>
      <c r="BI40" s="45"/>
      <c r="BJ40" s="45"/>
      <c r="BK40" s="45"/>
      <c r="BL40" s="45"/>
      <c r="BM40" s="45"/>
      <c r="BN40" s="45"/>
      <c r="BO40" s="45"/>
      <c r="BR40" s="9"/>
      <c r="BS40" s="61"/>
      <c r="BT40" s="61"/>
      <c r="BU40" s="46"/>
      <c r="BV40" s="23"/>
      <c r="BW40" s="46"/>
      <c r="BX40" s="9"/>
      <c r="BY40" s="9"/>
      <c r="BZ40" s="44"/>
      <c r="CA40" s="9"/>
      <c r="CB40" s="9"/>
      <c r="CC40" s="9"/>
      <c r="CD40" s="46"/>
      <c r="CE40" s="45"/>
      <c r="CF40" s="45"/>
      <c r="CG40" s="45"/>
      <c r="CH40" s="45"/>
      <c r="CI40" s="45"/>
      <c r="CJ40" s="45"/>
      <c r="CK40" s="45"/>
      <c r="CL40" s="45"/>
    </row>
    <row r="41" spans="1:90" x14ac:dyDescent="0.4">
      <c r="A41" s="46"/>
      <c r="B41" s="46"/>
      <c r="C41" s="46"/>
      <c r="D41" s="46"/>
      <c r="E41" s="45"/>
      <c r="F41" s="46"/>
      <c r="G41" s="46"/>
      <c r="H41" s="46"/>
      <c r="I41" s="45"/>
      <c r="J41" s="46"/>
      <c r="K41" s="46"/>
      <c r="L41" s="46"/>
      <c r="M41" s="9"/>
      <c r="N41" s="45"/>
      <c r="O41" s="45"/>
      <c r="P41" s="45"/>
      <c r="Q41" s="45"/>
      <c r="R41" s="45"/>
      <c r="S41" s="45"/>
      <c r="T41" s="45"/>
      <c r="U41" s="45"/>
      <c r="X41" s="46"/>
      <c r="Y41" s="46"/>
      <c r="Z41" s="46"/>
      <c r="AA41" s="46"/>
      <c r="AB41" s="45"/>
      <c r="AC41" s="46"/>
      <c r="AD41" s="46"/>
      <c r="AE41" s="46"/>
      <c r="AF41" s="45"/>
      <c r="AG41" s="46"/>
      <c r="AH41" s="46"/>
      <c r="AI41" s="46"/>
      <c r="AJ41" s="9"/>
      <c r="AK41" s="45"/>
      <c r="AL41" s="45"/>
      <c r="AM41" s="45"/>
      <c r="AN41" s="45"/>
      <c r="AO41" s="45"/>
      <c r="AP41" s="45"/>
      <c r="AQ41" s="45"/>
      <c r="AR41" s="45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9"/>
      <c r="BH41" s="45"/>
      <c r="BI41" s="45"/>
      <c r="BJ41" s="45"/>
      <c r="BK41" s="45"/>
      <c r="BL41" s="45"/>
      <c r="BM41" s="45"/>
      <c r="BN41" s="45"/>
      <c r="BO41" s="45"/>
      <c r="BR41" s="46"/>
      <c r="BS41" s="46"/>
      <c r="BT41" s="46"/>
      <c r="BU41" s="46"/>
      <c r="BV41" s="45"/>
      <c r="BW41" s="46"/>
      <c r="BX41" s="46"/>
      <c r="BY41" s="46"/>
      <c r="BZ41" s="45"/>
      <c r="CA41" s="46"/>
      <c r="CB41" s="46"/>
      <c r="CC41" s="46"/>
      <c r="CD41" s="9"/>
      <c r="CE41" s="45"/>
      <c r="CF41" s="45"/>
      <c r="CG41" s="45"/>
      <c r="CH41" s="45"/>
      <c r="CI41" s="45"/>
      <c r="CJ41" s="45"/>
      <c r="CK41" s="45"/>
      <c r="CL41" s="45"/>
    </row>
    <row r="42" spans="1:90" x14ac:dyDescent="0.2">
      <c r="A42" s="11" t="s">
        <v>289</v>
      </c>
      <c r="B42" s="59"/>
      <c r="C42" s="59" t="s">
        <v>257</v>
      </c>
      <c r="D42" s="59" t="s">
        <v>90</v>
      </c>
      <c r="E42" s="65"/>
      <c r="F42" s="60" t="s">
        <v>295</v>
      </c>
      <c r="G42" s="59" t="s">
        <v>257</v>
      </c>
      <c r="H42" s="59" t="s">
        <v>90</v>
      </c>
      <c r="I42" s="65"/>
      <c r="J42" s="59" t="s">
        <v>296</v>
      </c>
      <c r="K42" s="59" t="s">
        <v>257</v>
      </c>
      <c r="L42" s="59" t="s">
        <v>90</v>
      </c>
      <c r="M42" s="9"/>
      <c r="N42" s="45"/>
      <c r="O42" s="45"/>
      <c r="P42" s="45"/>
      <c r="Q42" s="45"/>
      <c r="R42" s="45"/>
      <c r="S42" s="45"/>
      <c r="T42" s="45"/>
      <c r="U42" s="45"/>
      <c r="X42" s="11" t="s">
        <v>289</v>
      </c>
      <c r="Y42" s="59"/>
      <c r="Z42" s="59" t="s">
        <v>257</v>
      </c>
      <c r="AA42" s="59" t="s">
        <v>90</v>
      </c>
      <c r="AB42" s="65"/>
      <c r="AC42" s="60" t="s">
        <v>295</v>
      </c>
      <c r="AD42" s="59" t="s">
        <v>257</v>
      </c>
      <c r="AE42" s="59" t="s">
        <v>90</v>
      </c>
      <c r="AF42" s="65"/>
      <c r="AG42" s="59" t="s">
        <v>296</v>
      </c>
      <c r="AH42" s="59" t="s">
        <v>257</v>
      </c>
      <c r="AI42" s="59" t="s">
        <v>90</v>
      </c>
      <c r="AJ42" s="9"/>
      <c r="AK42" s="45"/>
      <c r="AL42" s="45"/>
      <c r="AM42" s="45"/>
      <c r="AN42" s="45"/>
      <c r="AO42" s="45"/>
      <c r="AP42" s="45"/>
      <c r="AQ42" s="45"/>
      <c r="AR42" s="45"/>
      <c r="AU42" s="11" t="s">
        <v>289</v>
      </c>
      <c r="AV42" s="59"/>
      <c r="AW42" s="59" t="s">
        <v>257</v>
      </c>
      <c r="AX42" s="59" t="s">
        <v>90</v>
      </c>
      <c r="AY42" s="59"/>
      <c r="AZ42" s="60" t="s">
        <v>295</v>
      </c>
      <c r="BA42" s="59" t="s">
        <v>257</v>
      </c>
      <c r="BB42" s="59" t="s">
        <v>90</v>
      </c>
      <c r="BC42" s="59"/>
      <c r="BD42" s="59" t="s">
        <v>296</v>
      </c>
      <c r="BE42" s="59" t="s">
        <v>257</v>
      </c>
      <c r="BF42" s="59" t="s">
        <v>90</v>
      </c>
      <c r="BG42" s="9"/>
      <c r="BH42" s="45"/>
      <c r="BI42" s="45"/>
      <c r="BJ42" s="45"/>
      <c r="BK42" s="45"/>
      <c r="BL42" s="45"/>
      <c r="BM42" s="45"/>
      <c r="BN42" s="45"/>
      <c r="BO42" s="45"/>
      <c r="BR42" s="11" t="s">
        <v>289</v>
      </c>
      <c r="BS42" s="59"/>
      <c r="BT42" s="59" t="s">
        <v>257</v>
      </c>
      <c r="BU42" s="59" t="s">
        <v>90</v>
      </c>
      <c r="BV42" s="65"/>
      <c r="BW42" s="60" t="s">
        <v>295</v>
      </c>
      <c r="BX42" s="59" t="s">
        <v>257</v>
      </c>
      <c r="BY42" s="59" t="s">
        <v>90</v>
      </c>
      <c r="BZ42" s="65"/>
      <c r="CA42" s="59" t="s">
        <v>296</v>
      </c>
      <c r="CB42" s="59" t="s">
        <v>257</v>
      </c>
      <c r="CC42" s="59" t="s">
        <v>90</v>
      </c>
      <c r="CD42" s="9"/>
      <c r="CE42" s="45"/>
      <c r="CF42" s="45"/>
      <c r="CG42" s="45"/>
      <c r="CH42" s="45"/>
      <c r="CI42" s="45"/>
      <c r="CJ42" s="45"/>
      <c r="CK42" s="45"/>
      <c r="CL42" s="45"/>
    </row>
    <row r="43" spans="1:90" x14ac:dyDescent="0.4">
      <c r="A43" s="59"/>
      <c r="B43" s="61"/>
      <c r="C43" s="61"/>
      <c r="D43" s="61"/>
      <c r="E43" s="44"/>
      <c r="F43" s="9"/>
      <c r="G43" s="9"/>
      <c r="H43" s="9"/>
      <c r="I43" s="44"/>
      <c r="J43" s="9"/>
      <c r="K43" s="9"/>
      <c r="L43" s="9"/>
      <c r="M43" s="9"/>
      <c r="N43" s="45"/>
      <c r="O43" s="45"/>
      <c r="P43" s="45"/>
      <c r="Q43" s="45"/>
      <c r="R43" s="45"/>
      <c r="S43" s="45"/>
      <c r="T43" s="45"/>
      <c r="U43" s="45"/>
      <c r="X43" s="59"/>
      <c r="Y43" s="61"/>
      <c r="Z43" s="61"/>
      <c r="AA43" s="61"/>
      <c r="AB43" s="44"/>
      <c r="AC43" s="9"/>
      <c r="AD43" s="9"/>
      <c r="AE43" s="9"/>
      <c r="AF43" s="44"/>
      <c r="AG43" s="9"/>
      <c r="AH43" s="9"/>
      <c r="AI43" s="9"/>
      <c r="AJ43" s="9"/>
      <c r="AK43" s="45"/>
      <c r="AL43" s="45"/>
      <c r="AM43" s="45"/>
      <c r="AN43" s="45"/>
      <c r="AO43" s="45"/>
      <c r="AP43" s="45"/>
      <c r="AQ43" s="45"/>
      <c r="AR43" s="45"/>
      <c r="AU43" s="59"/>
      <c r="AV43" s="61"/>
      <c r="AW43" s="61"/>
      <c r="AX43" s="61"/>
      <c r="AY43" s="9"/>
      <c r="AZ43" s="9"/>
      <c r="BA43" s="9"/>
      <c r="BB43" s="9"/>
      <c r="BC43" s="9"/>
      <c r="BD43" s="9"/>
      <c r="BE43" s="9"/>
      <c r="BF43" s="9"/>
      <c r="BG43" s="9"/>
      <c r="BH43" s="45"/>
      <c r="BI43" s="45"/>
      <c r="BJ43" s="45"/>
      <c r="BK43" s="45"/>
      <c r="BL43" s="45"/>
      <c r="BM43" s="45"/>
      <c r="BN43" s="45"/>
      <c r="BO43" s="45"/>
      <c r="BR43" s="59"/>
      <c r="BS43" s="61"/>
      <c r="BT43" s="61"/>
      <c r="BU43" s="61"/>
      <c r="BV43" s="44"/>
      <c r="BW43" s="9"/>
      <c r="BX43" s="9"/>
      <c r="BY43" s="9"/>
      <c r="BZ43" s="44"/>
      <c r="CA43" s="9"/>
      <c r="CB43" s="9"/>
      <c r="CC43" s="9"/>
      <c r="CD43" s="9"/>
      <c r="CE43" s="45"/>
      <c r="CF43" s="45"/>
      <c r="CG43" s="45"/>
      <c r="CH43" s="45"/>
      <c r="CI43" s="45"/>
      <c r="CJ43" s="45"/>
      <c r="CK43" s="45"/>
      <c r="CL43" s="45"/>
    </row>
    <row r="44" spans="1:90" x14ac:dyDescent="0.4">
      <c r="A44" s="59"/>
      <c r="B44" s="60" t="s">
        <v>298</v>
      </c>
      <c r="C44" s="61">
        <v>26.905849456787109</v>
      </c>
      <c r="D44" s="61">
        <v>26.557582855224609</v>
      </c>
      <c r="E44" s="66"/>
      <c r="F44" s="60" t="s">
        <v>298</v>
      </c>
      <c r="G44" s="61">
        <v>24.353267669677734</v>
      </c>
      <c r="H44" s="61">
        <v>24.739503860473633</v>
      </c>
      <c r="I44" s="66"/>
      <c r="J44" s="60" t="s">
        <v>298</v>
      </c>
      <c r="K44" s="59">
        <f>POWER(2,(G44-C44))*100</f>
        <v>17.044972924289485</v>
      </c>
      <c r="L44" s="59">
        <f>POWER(2,(H44-D44))*100</f>
        <v>28.359834238475685</v>
      </c>
      <c r="M44" s="9"/>
      <c r="N44" s="45"/>
      <c r="O44" s="45"/>
      <c r="P44" s="45"/>
      <c r="Q44" s="45"/>
      <c r="R44" s="45"/>
      <c r="S44" s="45"/>
      <c r="T44" s="45"/>
      <c r="U44" s="45"/>
      <c r="X44" s="59"/>
      <c r="Y44" s="60" t="s">
        <v>298</v>
      </c>
      <c r="Z44" s="61">
        <v>28.922565460205078</v>
      </c>
      <c r="AA44" s="61">
        <v>28.76439094543457</v>
      </c>
      <c r="AB44" s="66"/>
      <c r="AC44" s="60" t="s">
        <v>298</v>
      </c>
      <c r="AD44" s="61">
        <v>24.353267669677734</v>
      </c>
      <c r="AE44" s="61">
        <v>24.739503860473633</v>
      </c>
      <c r="AF44" s="66"/>
      <c r="AG44" s="60" t="s">
        <v>298</v>
      </c>
      <c r="AH44" s="59">
        <f>POWER(2,(AD44-Z44))*100</f>
        <v>4.2121546298800734</v>
      </c>
      <c r="AI44" s="59">
        <f>POWER(2,(AE44-AA44))*100</f>
        <v>6.1431095232547399</v>
      </c>
      <c r="AJ44" s="9"/>
      <c r="AK44" s="45"/>
      <c r="AL44" s="45"/>
      <c r="AM44" s="45"/>
      <c r="AN44" s="45"/>
      <c r="AO44" s="45"/>
      <c r="AP44" s="45"/>
      <c r="AQ44" s="45"/>
      <c r="AR44" s="45"/>
      <c r="AU44" s="59"/>
      <c r="AV44" s="60" t="s">
        <v>298</v>
      </c>
      <c r="AW44" s="61">
        <v>27.222293853759766</v>
      </c>
      <c r="AX44" s="61">
        <v>27.257150650024414</v>
      </c>
      <c r="AY44" s="60"/>
      <c r="AZ44" s="60" t="s">
        <v>298</v>
      </c>
      <c r="BA44" s="61">
        <v>24.353267669677734</v>
      </c>
      <c r="BB44" s="61">
        <v>24.739503860473633</v>
      </c>
      <c r="BC44" s="60"/>
      <c r="BD44" s="60" t="s">
        <v>298</v>
      </c>
      <c r="BE44" s="59">
        <f>POWER(2,(BA44-AW44))*100</f>
        <v>13.687907455047862</v>
      </c>
      <c r="BF44" s="59">
        <f>POWER(2,(BB44-AX44))*100</f>
        <v>17.462756483785789</v>
      </c>
      <c r="BG44" s="9"/>
      <c r="BH44" s="45"/>
      <c r="BI44" s="45"/>
      <c r="BJ44" s="45"/>
      <c r="BK44" s="45"/>
      <c r="BL44" s="45"/>
      <c r="BM44" s="45"/>
      <c r="BN44" s="45"/>
      <c r="BO44" s="45"/>
      <c r="BR44" s="59"/>
      <c r="BS44" s="60" t="s">
        <v>298</v>
      </c>
      <c r="BT44" s="61">
        <v>27.287862777709961</v>
      </c>
      <c r="BU44" s="61">
        <v>28.138877868652344</v>
      </c>
      <c r="BV44" s="66"/>
      <c r="BW44" s="60" t="s">
        <v>298</v>
      </c>
      <c r="BX44" s="61">
        <v>24.353267669677734</v>
      </c>
      <c r="BY44" s="61">
        <v>24.739503860473633</v>
      </c>
      <c r="BZ44" s="66"/>
      <c r="CA44" s="60" t="s">
        <v>298</v>
      </c>
      <c r="CB44" s="59">
        <f>POWER(2,(BX44-BT44))*100</f>
        <v>13.079732055563193</v>
      </c>
      <c r="CC44" s="59">
        <f>POWER(2,(BY44-BU44))*100</f>
        <v>9.4773399087670249</v>
      </c>
      <c r="CD44" s="9"/>
      <c r="CE44" s="45"/>
      <c r="CF44" s="45"/>
      <c r="CG44" s="45"/>
      <c r="CH44" s="45"/>
      <c r="CI44" s="45"/>
      <c r="CJ44" s="45"/>
      <c r="CK44" s="45"/>
      <c r="CL44" s="45"/>
    </row>
    <row r="45" spans="1:90" x14ac:dyDescent="0.2">
      <c r="A45" s="59"/>
      <c r="B45" s="59" t="s">
        <v>230</v>
      </c>
      <c r="C45" s="59">
        <f>AVERAGE(C43:C44)</f>
        <v>26.905849456787109</v>
      </c>
      <c r="D45" s="59">
        <f>AVERAGE(D43:D44)</f>
        <v>26.557582855224609</v>
      </c>
      <c r="E45" s="66"/>
      <c r="F45" s="59" t="s">
        <v>230</v>
      </c>
      <c r="G45" s="59">
        <f>AVERAGE(G43:G44)</f>
        <v>24.353267669677734</v>
      </c>
      <c r="H45" s="59">
        <f>AVERAGE(H43:H44)</f>
        <v>24.739503860473633</v>
      </c>
      <c r="I45" s="65"/>
      <c r="J45" s="59" t="s">
        <v>230</v>
      </c>
      <c r="K45" s="59">
        <f>AVERAGE(K43:K44)</f>
        <v>17.044972924289485</v>
      </c>
      <c r="L45" s="59">
        <f>AVERAGE(L43:L44)</f>
        <v>28.359834238475685</v>
      </c>
      <c r="M45" s="9"/>
      <c r="N45" s="45"/>
      <c r="O45" s="45"/>
      <c r="P45" s="45"/>
      <c r="Q45" s="45"/>
      <c r="R45" s="45"/>
      <c r="S45" s="45"/>
      <c r="T45" s="45"/>
      <c r="U45" s="45"/>
      <c r="X45" s="59"/>
      <c r="Y45" s="59" t="s">
        <v>230</v>
      </c>
      <c r="Z45" s="59">
        <f>AVERAGE(Z43:Z44)</f>
        <v>28.922565460205078</v>
      </c>
      <c r="AA45" s="59">
        <f>AVERAGE(AA43:AA44)</f>
        <v>28.76439094543457</v>
      </c>
      <c r="AB45" s="66"/>
      <c r="AC45" s="59" t="s">
        <v>230</v>
      </c>
      <c r="AD45" s="59">
        <f>AVERAGE(AD43:AD44)</f>
        <v>24.353267669677734</v>
      </c>
      <c r="AE45" s="59">
        <f>AVERAGE(AE43:AE44)</f>
        <v>24.739503860473633</v>
      </c>
      <c r="AF45" s="65"/>
      <c r="AG45" s="59" t="s">
        <v>230</v>
      </c>
      <c r="AH45" s="59">
        <f>AVERAGE(AH43:AH44)</f>
        <v>4.2121546298800734</v>
      </c>
      <c r="AI45" s="59">
        <f>AVERAGE(AI43:AI44)</f>
        <v>6.1431095232547399</v>
      </c>
      <c r="AJ45" s="9"/>
      <c r="AK45" s="45"/>
      <c r="AL45" s="45"/>
      <c r="AM45" s="45"/>
      <c r="AN45" s="45"/>
      <c r="AO45" s="45"/>
      <c r="AP45" s="45"/>
      <c r="AQ45" s="45"/>
      <c r="AR45" s="45"/>
      <c r="AU45" s="59"/>
      <c r="AV45" s="59" t="s">
        <v>230</v>
      </c>
      <c r="AW45" s="59">
        <f>AVERAGE(AW43:AW44)</f>
        <v>27.222293853759766</v>
      </c>
      <c r="AX45" s="59">
        <f>AVERAGE(AX43:AX44)</f>
        <v>27.257150650024414</v>
      </c>
      <c r="AY45" s="60"/>
      <c r="AZ45" s="59" t="s">
        <v>230</v>
      </c>
      <c r="BA45" s="59">
        <f>AVERAGE(BA43:BA44)</f>
        <v>24.353267669677734</v>
      </c>
      <c r="BB45" s="59">
        <f>AVERAGE(BB43:BB44)</f>
        <v>24.739503860473633</v>
      </c>
      <c r="BC45" s="59"/>
      <c r="BD45" s="59" t="s">
        <v>230</v>
      </c>
      <c r="BE45" s="59">
        <f>AVERAGE(BE43:BE44)</f>
        <v>13.687907455047862</v>
      </c>
      <c r="BF45" s="59">
        <f>AVERAGE(BF43:BF44)</f>
        <v>17.462756483785789</v>
      </c>
      <c r="BG45" s="9"/>
      <c r="BH45" s="45"/>
      <c r="BI45" s="45"/>
      <c r="BJ45" s="45"/>
      <c r="BK45" s="45"/>
      <c r="BL45" s="45"/>
      <c r="BM45" s="45"/>
      <c r="BN45" s="45"/>
      <c r="BO45" s="45"/>
      <c r="BR45" s="59"/>
      <c r="BS45" s="59" t="s">
        <v>230</v>
      </c>
      <c r="BT45" s="59">
        <f>AVERAGE(BT43:BT44)</f>
        <v>27.287862777709961</v>
      </c>
      <c r="BU45" s="59">
        <f>AVERAGE(BU43:BU44)</f>
        <v>28.138877868652344</v>
      </c>
      <c r="BV45" s="66"/>
      <c r="BW45" s="59" t="s">
        <v>230</v>
      </c>
      <c r="BX45" s="59">
        <f>AVERAGE(BX43:BX44)</f>
        <v>24.353267669677734</v>
      </c>
      <c r="BY45" s="59">
        <f>AVERAGE(BY43:BY44)</f>
        <v>24.739503860473633</v>
      </c>
      <c r="BZ45" s="65"/>
      <c r="CA45" s="59" t="s">
        <v>230</v>
      </c>
      <c r="CB45" s="59">
        <f>AVERAGE(CB43:CB44)</f>
        <v>13.079732055563193</v>
      </c>
      <c r="CC45" s="59">
        <f>AVERAGE(CC43:CC44)</f>
        <v>9.4773399087670249</v>
      </c>
      <c r="CD45" s="9"/>
      <c r="CE45" s="45"/>
      <c r="CF45" s="45"/>
      <c r="CG45" s="45"/>
      <c r="CH45" s="45"/>
      <c r="CI45" s="45"/>
      <c r="CJ45" s="45"/>
      <c r="CK45" s="45"/>
      <c r="CL45" s="45"/>
    </row>
    <row r="46" spans="1:90" x14ac:dyDescent="0.2">
      <c r="A46" s="59"/>
      <c r="B46" s="59" t="s">
        <v>40</v>
      </c>
      <c r="C46" s="59">
        <f>STDEVP(C43:C44)</f>
        <v>0</v>
      </c>
      <c r="D46" s="59">
        <f>STDEVP(D43:D44)</f>
        <v>0</v>
      </c>
      <c r="E46" s="66"/>
      <c r="F46" s="59" t="s">
        <v>40</v>
      </c>
      <c r="G46" s="59">
        <f>STDEVP(G43:G44)</f>
        <v>0</v>
      </c>
      <c r="H46" s="59">
        <f>STDEVP(H43:H44)</f>
        <v>0</v>
      </c>
      <c r="I46" s="65"/>
      <c r="J46" s="59" t="s">
        <v>40</v>
      </c>
      <c r="K46" s="59">
        <f>STDEVP(K43:K44)</f>
        <v>0</v>
      </c>
      <c r="L46" s="59">
        <f>STDEVP(L43:L44)</f>
        <v>0</v>
      </c>
      <c r="M46" s="9"/>
      <c r="N46" s="45"/>
      <c r="O46" s="45"/>
      <c r="P46" s="45"/>
      <c r="Q46" s="45"/>
      <c r="R46" s="45"/>
      <c r="S46" s="45"/>
      <c r="T46" s="45"/>
      <c r="U46" s="45"/>
      <c r="X46" s="59"/>
      <c r="Y46" s="59" t="s">
        <v>40</v>
      </c>
      <c r="Z46" s="59">
        <f>STDEVP(Z43:Z44)</f>
        <v>0</v>
      </c>
      <c r="AA46" s="59">
        <f>STDEVP(AA43:AA44)</f>
        <v>0</v>
      </c>
      <c r="AB46" s="66"/>
      <c r="AC46" s="59" t="s">
        <v>40</v>
      </c>
      <c r="AD46" s="59">
        <f>STDEVP(AD43:AD44)</f>
        <v>0</v>
      </c>
      <c r="AE46" s="59">
        <f>STDEVP(AE43:AE44)</f>
        <v>0</v>
      </c>
      <c r="AF46" s="65"/>
      <c r="AG46" s="59" t="s">
        <v>40</v>
      </c>
      <c r="AH46" s="59">
        <f>STDEVP(AH43:AH44)</f>
        <v>0</v>
      </c>
      <c r="AI46" s="59">
        <f>STDEVP(AI43:AI44)</f>
        <v>0</v>
      </c>
      <c r="AJ46" s="9"/>
      <c r="AK46" s="45"/>
      <c r="AL46" s="45"/>
      <c r="AM46" s="45"/>
      <c r="AN46" s="45"/>
      <c r="AO46" s="45"/>
      <c r="AP46" s="45"/>
      <c r="AQ46" s="45"/>
      <c r="AR46" s="45"/>
      <c r="AU46" s="59"/>
      <c r="AV46" s="59" t="s">
        <v>40</v>
      </c>
      <c r="AW46" s="59">
        <f>STDEVP(AW43:AW44)</f>
        <v>0</v>
      </c>
      <c r="AX46" s="59">
        <f>STDEVP(AX43:AX44)</f>
        <v>0</v>
      </c>
      <c r="AY46" s="60"/>
      <c r="AZ46" s="59" t="s">
        <v>40</v>
      </c>
      <c r="BA46" s="59">
        <f>STDEVP(BA43:BA44)</f>
        <v>0</v>
      </c>
      <c r="BB46" s="59">
        <f>STDEVP(BB43:BB44)</f>
        <v>0</v>
      </c>
      <c r="BC46" s="59"/>
      <c r="BD46" s="59" t="s">
        <v>40</v>
      </c>
      <c r="BE46" s="59">
        <f>STDEVP(BE43:BE44)</f>
        <v>0</v>
      </c>
      <c r="BF46" s="59">
        <f>STDEVP(BF43:BF44)</f>
        <v>0</v>
      </c>
      <c r="BG46" s="9"/>
      <c r="BH46" s="45"/>
      <c r="BI46" s="45"/>
      <c r="BJ46" s="45"/>
      <c r="BK46" s="45"/>
      <c r="BL46" s="45"/>
      <c r="BM46" s="45"/>
      <c r="BN46" s="45"/>
      <c r="BO46" s="45"/>
      <c r="BR46" s="59"/>
      <c r="BS46" s="59" t="s">
        <v>40</v>
      </c>
      <c r="BT46" s="59">
        <f>STDEVP(BT43:BT44)</f>
        <v>0</v>
      </c>
      <c r="BU46" s="59">
        <f>STDEVP(BU43:BU44)</f>
        <v>0</v>
      </c>
      <c r="BV46" s="66"/>
      <c r="BW46" s="59" t="s">
        <v>40</v>
      </c>
      <c r="BX46" s="59">
        <f>STDEVP(BX43:BX44)</f>
        <v>0</v>
      </c>
      <c r="BY46" s="59">
        <f>STDEVP(BY43:BY44)</f>
        <v>0</v>
      </c>
      <c r="BZ46" s="65"/>
      <c r="CA46" s="59" t="s">
        <v>40</v>
      </c>
      <c r="CB46" s="59">
        <f>STDEVP(CB43:CB44)</f>
        <v>0</v>
      </c>
      <c r="CC46" s="59">
        <f>STDEVP(CC43:CC44)</f>
        <v>0</v>
      </c>
      <c r="CD46" s="9"/>
      <c r="CE46" s="45"/>
      <c r="CF46" s="45"/>
      <c r="CG46" s="45"/>
      <c r="CH46" s="45"/>
      <c r="CI46" s="45"/>
      <c r="CJ46" s="45"/>
      <c r="CK46" s="45"/>
      <c r="CL46" s="45"/>
    </row>
    <row r="47" spans="1:90" x14ac:dyDescent="0.2">
      <c r="A47" s="59"/>
      <c r="B47" s="59" t="s">
        <v>41</v>
      </c>
      <c r="C47" s="59">
        <f>C46/SQRT(4)</f>
        <v>0</v>
      </c>
      <c r="D47" s="59">
        <f t="shared" ref="D47" si="65">D46/SQRT(4)</f>
        <v>0</v>
      </c>
      <c r="E47" s="60"/>
      <c r="F47" s="59" t="s">
        <v>41</v>
      </c>
      <c r="G47" s="59">
        <f>G46/SQRT(4)</f>
        <v>0</v>
      </c>
      <c r="H47" s="59">
        <f t="shared" ref="H47" si="66">H46/SQRT(4)</f>
        <v>0</v>
      </c>
      <c r="I47" s="59"/>
      <c r="J47" s="59" t="s">
        <v>41</v>
      </c>
      <c r="K47" s="59">
        <f>K46/SQRT(4)</f>
        <v>0</v>
      </c>
      <c r="L47" s="59">
        <f t="shared" ref="L47" si="67">L46/SQRT(4)</f>
        <v>0</v>
      </c>
      <c r="M47" s="9"/>
      <c r="N47" s="45"/>
      <c r="O47" s="45"/>
      <c r="P47" s="45"/>
      <c r="Q47" s="45"/>
      <c r="R47" s="45"/>
      <c r="S47" s="45"/>
      <c r="T47" s="45"/>
      <c r="U47" s="45"/>
      <c r="X47" s="59"/>
      <c r="Y47" s="59" t="s">
        <v>41</v>
      </c>
      <c r="Z47" s="59">
        <f>Z46/SQRT(4)</f>
        <v>0</v>
      </c>
      <c r="AA47" s="59">
        <f t="shared" ref="AA47" si="68">AA46/SQRT(4)</f>
        <v>0</v>
      </c>
      <c r="AB47" s="66"/>
      <c r="AC47" s="59" t="s">
        <v>41</v>
      </c>
      <c r="AD47" s="59">
        <f>AD46/SQRT(4)</f>
        <v>0</v>
      </c>
      <c r="AE47" s="59">
        <f t="shared" ref="AE47" si="69">AE46/SQRT(4)</f>
        <v>0</v>
      </c>
      <c r="AF47" s="65"/>
      <c r="AG47" s="59" t="s">
        <v>41</v>
      </c>
      <c r="AH47" s="59">
        <f>AH46/SQRT(4)</f>
        <v>0</v>
      </c>
      <c r="AI47" s="59">
        <f t="shared" ref="AI47" si="70">AI46/SQRT(4)</f>
        <v>0</v>
      </c>
      <c r="AJ47" s="9"/>
      <c r="AK47" s="45"/>
      <c r="AL47" s="45"/>
      <c r="AM47" s="45"/>
      <c r="AN47" s="45"/>
      <c r="AO47" s="45"/>
      <c r="AP47" s="45"/>
      <c r="AQ47" s="45"/>
      <c r="AR47" s="45"/>
      <c r="AU47" s="59"/>
      <c r="AV47" s="59" t="s">
        <v>41</v>
      </c>
      <c r="AW47" s="59">
        <f>AW46/SQRT(4)</f>
        <v>0</v>
      </c>
      <c r="AX47" s="59">
        <f t="shared" ref="AX47" si="71">AX46/SQRT(4)</f>
        <v>0</v>
      </c>
      <c r="AY47" s="60"/>
      <c r="AZ47" s="59" t="s">
        <v>41</v>
      </c>
      <c r="BA47" s="59">
        <f>BA46/SQRT(4)</f>
        <v>0</v>
      </c>
      <c r="BB47" s="59">
        <f t="shared" ref="BB47" si="72">BB46/SQRT(4)</f>
        <v>0</v>
      </c>
      <c r="BC47" s="59"/>
      <c r="BD47" s="59" t="s">
        <v>41</v>
      </c>
      <c r="BE47" s="59">
        <f>BE46/SQRT(4)</f>
        <v>0</v>
      </c>
      <c r="BF47" s="59">
        <f t="shared" ref="BF47" si="73">BF46/SQRT(4)</f>
        <v>0</v>
      </c>
      <c r="BG47" s="9"/>
      <c r="BH47" s="45"/>
      <c r="BI47" s="45"/>
      <c r="BJ47" s="45"/>
      <c r="BK47" s="45"/>
      <c r="BL47" s="45"/>
      <c r="BM47" s="45"/>
      <c r="BN47" s="45"/>
      <c r="BO47" s="45"/>
      <c r="BR47" s="59"/>
      <c r="BS47" s="59" t="s">
        <v>41</v>
      </c>
      <c r="BT47" s="59">
        <f>BT46/SQRT(4)</f>
        <v>0</v>
      </c>
      <c r="BU47" s="59">
        <f t="shared" ref="BU47" si="74">BU46/SQRT(4)</f>
        <v>0</v>
      </c>
      <c r="BV47" s="66"/>
      <c r="BW47" s="59" t="s">
        <v>41</v>
      </c>
      <c r="BX47" s="59">
        <f>BX46/SQRT(4)</f>
        <v>0</v>
      </c>
      <c r="BY47" s="59">
        <f t="shared" ref="BY47" si="75">BY46/SQRT(4)</f>
        <v>0</v>
      </c>
      <c r="BZ47" s="65"/>
      <c r="CA47" s="59" t="s">
        <v>41</v>
      </c>
      <c r="CB47" s="59">
        <f>CB46/SQRT(4)</f>
        <v>0</v>
      </c>
      <c r="CC47" s="59">
        <f t="shared" ref="CC47" si="76">CC46/SQRT(4)</f>
        <v>0</v>
      </c>
      <c r="CD47" s="9"/>
      <c r="CE47" s="45"/>
      <c r="CF47" s="45"/>
      <c r="CG47" s="45"/>
      <c r="CH47" s="45"/>
      <c r="CI47" s="45"/>
      <c r="CJ47" s="45"/>
      <c r="CK47" s="45"/>
      <c r="CL47" s="45"/>
    </row>
    <row r="48" spans="1:90" x14ac:dyDescent="0.4">
      <c r="A48" s="9"/>
      <c r="B48" s="61"/>
      <c r="C48" s="61"/>
      <c r="D48" s="46"/>
      <c r="E48" s="61"/>
      <c r="F48" s="46"/>
      <c r="G48" s="9"/>
      <c r="H48" s="9"/>
      <c r="I48" s="9"/>
      <c r="J48" s="9"/>
      <c r="K48" s="9"/>
      <c r="L48" s="9"/>
      <c r="M48" s="46"/>
      <c r="N48" s="45"/>
      <c r="O48" s="45"/>
      <c r="P48" s="45"/>
      <c r="Q48" s="45"/>
      <c r="R48" s="45"/>
      <c r="S48" s="45"/>
      <c r="T48" s="45"/>
      <c r="U48" s="45"/>
      <c r="X48" s="44"/>
      <c r="Y48" s="23"/>
      <c r="Z48" s="23"/>
      <c r="AA48" s="45"/>
      <c r="AB48" s="23"/>
      <c r="AC48" s="45"/>
      <c r="AD48" s="44"/>
      <c r="AE48" s="44"/>
      <c r="AF48" s="44"/>
      <c r="AG48" s="44"/>
      <c r="AH48" s="44"/>
      <c r="AI48" s="44"/>
      <c r="AJ48" s="46"/>
      <c r="AK48" s="45"/>
      <c r="AL48" s="45"/>
      <c r="AM48" s="45"/>
      <c r="AN48" s="45"/>
      <c r="AO48" s="45"/>
      <c r="AP48" s="45"/>
      <c r="AQ48" s="45"/>
      <c r="AR48" s="45"/>
      <c r="AU48" s="44"/>
      <c r="AV48" s="23"/>
      <c r="AW48" s="23"/>
      <c r="AX48" s="45"/>
      <c r="AY48" s="23"/>
      <c r="AZ48" s="45"/>
      <c r="BA48" s="44"/>
      <c r="BB48" s="44"/>
      <c r="BC48" s="44"/>
      <c r="BD48" s="44"/>
      <c r="BE48" s="44"/>
      <c r="BF48" s="44"/>
      <c r="BG48" s="46"/>
      <c r="BH48" s="45"/>
      <c r="BI48" s="45"/>
      <c r="BJ48" s="45"/>
      <c r="BK48" s="45"/>
      <c r="BL48" s="45"/>
      <c r="BM48" s="45"/>
      <c r="BN48" s="45"/>
      <c r="BO48" s="45"/>
      <c r="BR48" s="44"/>
      <c r="BS48" s="23"/>
      <c r="BT48" s="23"/>
      <c r="BU48" s="45"/>
      <c r="BV48" s="23"/>
      <c r="BW48" s="45"/>
      <c r="BX48" s="44"/>
      <c r="BY48" s="44"/>
      <c r="BZ48" s="44"/>
      <c r="CA48" s="44"/>
      <c r="CB48" s="44"/>
      <c r="CC48" s="44"/>
      <c r="CD48" s="46"/>
      <c r="CE48" s="45"/>
      <c r="CF48" s="45"/>
      <c r="CG48" s="45"/>
      <c r="CH48" s="45"/>
      <c r="CI48" s="45"/>
      <c r="CJ48" s="45"/>
      <c r="CK48" s="45"/>
      <c r="CL48" s="45"/>
    </row>
    <row r="49" spans="1:90" x14ac:dyDescent="0.4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9"/>
      <c r="N49" s="45"/>
      <c r="O49" s="45"/>
      <c r="P49" s="45"/>
      <c r="Q49" s="45"/>
      <c r="R49" s="45"/>
      <c r="S49" s="45"/>
      <c r="T49" s="45"/>
      <c r="U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9"/>
      <c r="AK49" s="45"/>
      <c r="AL49" s="45"/>
      <c r="AM49" s="45"/>
      <c r="AN49" s="45"/>
      <c r="AO49" s="45"/>
      <c r="AP49" s="45"/>
      <c r="AQ49" s="45"/>
      <c r="AR49" s="45"/>
      <c r="AU49" s="45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9"/>
      <c r="BH49" s="45"/>
      <c r="BI49" s="45"/>
      <c r="BJ49" s="45"/>
      <c r="BK49" s="45"/>
      <c r="BL49" s="45"/>
      <c r="BM49" s="45"/>
      <c r="BN49" s="45"/>
      <c r="BO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9"/>
      <c r="CE49" s="45"/>
      <c r="CF49" s="45"/>
      <c r="CG49" s="45"/>
      <c r="CH49" s="45"/>
      <c r="CI49" s="45"/>
      <c r="CJ49" s="45"/>
      <c r="CK49" s="45"/>
      <c r="CL49" s="45"/>
    </row>
    <row r="50" spans="1:90" x14ac:dyDescent="0.2">
      <c r="A50" s="11" t="s">
        <v>221</v>
      </c>
      <c r="B50" s="46"/>
      <c r="C50" s="59" t="s">
        <v>257</v>
      </c>
      <c r="D50" s="59" t="s">
        <v>90</v>
      </c>
      <c r="E50" s="59"/>
      <c r="F50" s="60" t="s">
        <v>295</v>
      </c>
      <c r="G50" s="59" t="s">
        <v>257</v>
      </c>
      <c r="H50" s="59" t="s">
        <v>90</v>
      </c>
      <c r="I50" s="59"/>
      <c r="J50" s="59" t="s">
        <v>296</v>
      </c>
      <c r="K50" s="59" t="s">
        <v>257</v>
      </c>
      <c r="L50" s="59" t="s">
        <v>90</v>
      </c>
      <c r="M50" s="9"/>
      <c r="N50" s="45"/>
      <c r="O50" s="45"/>
      <c r="P50" s="45"/>
      <c r="Q50" s="45"/>
      <c r="R50" s="45"/>
      <c r="S50" s="45"/>
      <c r="T50" s="45"/>
      <c r="U50" s="45"/>
      <c r="X50" s="11" t="s">
        <v>221</v>
      </c>
      <c r="Y50" s="46"/>
      <c r="Z50" s="59" t="s">
        <v>257</v>
      </c>
      <c r="AA50" s="59" t="s">
        <v>90</v>
      </c>
      <c r="AB50" s="59"/>
      <c r="AC50" s="60" t="s">
        <v>295</v>
      </c>
      <c r="AD50" s="59" t="s">
        <v>257</v>
      </c>
      <c r="AE50" s="59" t="s">
        <v>90</v>
      </c>
      <c r="AF50" s="59"/>
      <c r="AG50" s="59" t="s">
        <v>296</v>
      </c>
      <c r="AH50" s="59" t="s">
        <v>257</v>
      </c>
      <c r="AI50" s="59" t="s">
        <v>90</v>
      </c>
      <c r="AJ50" s="9"/>
      <c r="AK50" s="45"/>
      <c r="AL50" s="45"/>
      <c r="AM50" s="45"/>
      <c r="AN50" s="45"/>
      <c r="AO50" s="45"/>
      <c r="AP50" s="45"/>
      <c r="AQ50" s="45"/>
      <c r="AR50" s="45"/>
      <c r="AU50" s="11" t="s">
        <v>221</v>
      </c>
      <c r="AV50" s="46"/>
      <c r="AW50" s="59" t="s">
        <v>257</v>
      </c>
      <c r="AX50" s="59" t="s">
        <v>90</v>
      </c>
      <c r="AY50" s="59"/>
      <c r="AZ50" s="60" t="s">
        <v>295</v>
      </c>
      <c r="BA50" s="59" t="s">
        <v>257</v>
      </c>
      <c r="BB50" s="59" t="s">
        <v>90</v>
      </c>
      <c r="BC50" s="59"/>
      <c r="BD50" s="59" t="s">
        <v>296</v>
      </c>
      <c r="BE50" s="59" t="s">
        <v>257</v>
      </c>
      <c r="BF50" s="59" t="s">
        <v>90</v>
      </c>
      <c r="BG50" s="9"/>
      <c r="BH50" s="45"/>
      <c r="BI50" s="45"/>
      <c r="BJ50" s="45"/>
      <c r="BK50" s="45"/>
      <c r="BL50" s="45"/>
      <c r="BM50" s="45"/>
      <c r="BN50" s="45"/>
      <c r="BO50" s="45"/>
      <c r="BR50" s="11" t="s">
        <v>221</v>
      </c>
      <c r="BS50" s="46"/>
      <c r="BT50" s="59" t="s">
        <v>257</v>
      </c>
      <c r="BU50" s="59" t="s">
        <v>90</v>
      </c>
      <c r="BV50" s="59"/>
      <c r="BW50" s="60" t="s">
        <v>295</v>
      </c>
      <c r="BX50" s="59" t="s">
        <v>257</v>
      </c>
      <c r="BY50" s="59" t="s">
        <v>90</v>
      </c>
      <c r="BZ50" s="59"/>
      <c r="CA50" s="59" t="s">
        <v>296</v>
      </c>
      <c r="CB50" s="59" t="s">
        <v>257</v>
      </c>
      <c r="CC50" s="59" t="s">
        <v>90</v>
      </c>
      <c r="CD50" s="9"/>
      <c r="CE50" s="45"/>
      <c r="CF50" s="45"/>
      <c r="CG50" s="45"/>
      <c r="CH50" s="45"/>
      <c r="CI50" s="45"/>
      <c r="CJ50" s="45"/>
      <c r="CK50" s="45"/>
      <c r="CL50" s="45"/>
    </row>
    <row r="51" spans="1:90" x14ac:dyDescent="0.4">
      <c r="A51" s="59"/>
      <c r="B51" s="61"/>
      <c r="C51" s="61"/>
      <c r="D51" s="61"/>
      <c r="E51" s="9"/>
      <c r="F51" s="9"/>
      <c r="G51" s="9"/>
      <c r="H51" s="9"/>
      <c r="I51" s="9"/>
      <c r="J51" s="9"/>
      <c r="K51" s="9"/>
      <c r="L51" s="9"/>
      <c r="M51" s="9"/>
      <c r="N51" s="45"/>
      <c r="O51" s="45"/>
      <c r="P51" s="45"/>
      <c r="Q51" s="45"/>
      <c r="R51" s="45"/>
      <c r="S51" s="45"/>
      <c r="T51" s="45"/>
      <c r="U51" s="45"/>
      <c r="X51" s="59"/>
      <c r="Y51" s="61"/>
      <c r="Z51" s="61"/>
      <c r="AA51" s="61"/>
      <c r="AB51" s="9"/>
      <c r="AC51" s="9"/>
      <c r="AD51" s="9"/>
      <c r="AE51" s="9"/>
      <c r="AF51" s="9"/>
      <c r="AG51" s="9"/>
      <c r="AH51" s="9"/>
      <c r="AI51" s="9"/>
      <c r="AJ51" s="9"/>
      <c r="AK51" s="45"/>
      <c r="AL51" s="45"/>
      <c r="AM51" s="45"/>
      <c r="AN51" s="45"/>
      <c r="AO51" s="45"/>
      <c r="AP51" s="45"/>
      <c r="AQ51" s="45"/>
      <c r="AR51" s="45"/>
      <c r="AU51" s="59"/>
      <c r="AV51" s="61"/>
      <c r="AW51" s="61"/>
      <c r="AX51" s="61"/>
      <c r="AY51" s="9"/>
      <c r="AZ51" s="9"/>
      <c r="BA51" s="9"/>
      <c r="BB51" s="9"/>
      <c r="BC51" s="9"/>
      <c r="BD51" s="9"/>
      <c r="BE51" s="9"/>
      <c r="BF51" s="9"/>
      <c r="BG51" s="9"/>
      <c r="BH51" s="45"/>
      <c r="BI51" s="45"/>
      <c r="BJ51" s="45"/>
      <c r="BK51" s="45"/>
      <c r="BL51" s="45"/>
      <c r="BM51" s="45"/>
      <c r="BN51" s="45"/>
      <c r="BO51" s="45"/>
      <c r="BR51" s="59"/>
      <c r="BS51" s="61"/>
      <c r="BT51" s="61"/>
      <c r="BU51" s="46"/>
      <c r="BV51" s="9"/>
      <c r="BW51" s="9"/>
      <c r="BX51" s="9"/>
      <c r="BY51" s="9"/>
      <c r="BZ51" s="9"/>
      <c r="CA51" s="9"/>
      <c r="CB51" s="9"/>
      <c r="CC51" s="9"/>
      <c r="CD51" s="9"/>
      <c r="CE51" s="45"/>
      <c r="CF51" s="45"/>
      <c r="CG51" s="45"/>
      <c r="CH51" s="45"/>
      <c r="CI51" s="45"/>
      <c r="CJ51" s="45"/>
      <c r="CK51" s="45"/>
      <c r="CL51" s="45"/>
    </row>
    <row r="52" spans="1:90" x14ac:dyDescent="0.4">
      <c r="A52" s="59"/>
      <c r="B52" s="60" t="s">
        <v>298</v>
      </c>
      <c r="C52" s="61">
        <v>26.778623580932617</v>
      </c>
      <c r="D52" s="61">
        <v>26.682477951049805</v>
      </c>
      <c r="E52" s="60"/>
      <c r="F52" s="60" t="s">
        <v>298</v>
      </c>
      <c r="G52" s="61">
        <v>24.271448135375977</v>
      </c>
      <c r="H52" s="61">
        <v>24.360099792480469</v>
      </c>
      <c r="I52" s="60"/>
      <c r="J52" s="60" t="s">
        <v>298</v>
      </c>
      <c r="K52" s="59">
        <f>POWER(2,(G52-C52))*100</f>
        <v>17.589965452955802</v>
      </c>
      <c r="L52" s="59">
        <f>POWER(2,(H52-D52))*100</f>
        <v>19.993761765646902</v>
      </c>
      <c r="M52" s="9"/>
      <c r="N52" s="45"/>
      <c r="O52" s="45"/>
      <c r="P52" s="45"/>
      <c r="Q52" s="45"/>
      <c r="R52" s="45"/>
      <c r="S52" s="45"/>
      <c r="T52" s="45"/>
      <c r="U52" s="45"/>
      <c r="X52" s="59"/>
      <c r="Y52" s="60" t="s">
        <v>298</v>
      </c>
      <c r="Z52" s="61">
        <v>27.899955749511719</v>
      </c>
      <c r="AA52" s="61">
        <v>29.270099639892578</v>
      </c>
      <c r="AB52" s="60"/>
      <c r="AC52" s="60" t="s">
        <v>298</v>
      </c>
      <c r="AD52" s="61">
        <v>24.271448135375977</v>
      </c>
      <c r="AE52" s="61">
        <v>24.360099792480469</v>
      </c>
      <c r="AF52" s="60"/>
      <c r="AG52" s="60" t="s">
        <v>298</v>
      </c>
      <c r="AH52" s="59">
        <f>POWER(2,(AD52-Z52))*100</f>
        <v>8.0855649233791773</v>
      </c>
      <c r="AI52" s="59">
        <f>POWER(2,(AE52-AA52))*100</f>
        <v>3.3261571719606269</v>
      </c>
      <c r="AJ52" s="9"/>
      <c r="AK52" s="45"/>
      <c r="AL52" s="45"/>
      <c r="AM52" s="45"/>
      <c r="AN52" s="45"/>
      <c r="AO52" s="45"/>
      <c r="AP52" s="45"/>
      <c r="AQ52" s="45"/>
      <c r="AR52" s="45"/>
      <c r="AU52" s="59"/>
      <c r="AV52" s="60" t="s">
        <v>298</v>
      </c>
      <c r="AW52" s="61">
        <v>27.426361083984375</v>
      </c>
      <c r="AX52" s="61">
        <v>27.156314849853516</v>
      </c>
      <c r="AY52" s="60"/>
      <c r="AZ52" s="60" t="s">
        <v>298</v>
      </c>
      <c r="BA52" s="61">
        <v>24.271448135375977</v>
      </c>
      <c r="BB52" s="61">
        <v>24.360099792480469</v>
      </c>
      <c r="BC52" s="60"/>
      <c r="BD52" s="60" t="s">
        <v>298</v>
      </c>
      <c r="BE52" s="59">
        <f>POWER(2,(BA52-AW52))*100</f>
        <v>11.227332091392327</v>
      </c>
      <c r="BF52" s="59">
        <f>POWER(2,(BB52-AX52))*100</f>
        <v>14.396449342362825</v>
      </c>
      <c r="BG52" s="9"/>
      <c r="BH52" s="45"/>
      <c r="BI52" s="45"/>
      <c r="BJ52" s="45"/>
      <c r="BK52" s="45"/>
      <c r="BL52" s="45"/>
      <c r="BM52" s="45"/>
      <c r="BN52" s="45"/>
      <c r="BO52" s="45"/>
      <c r="BR52" s="59"/>
      <c r="BS52" s="60" t="s">
        <v>298</v>
      </c>
      <c r="BT52" s="61">
        <v>27.196752548217773</v>
      </c>
      <c r="BU52" s="61">
        <v>27.866415023803711</v>
      </c>
      <c r="BV52" s="60"/>
      <c r="BW52" s="60" t="s">
        <v>298</v>
      </c>
      <c r="BX52" s="61">
        <v>24.271448135375977</v>
      </c>
      <c r="BY52" s="61">
        <v>24.360099792480469</v>
      </c>
      <c r="BZ52" s="60"/>
      <c r="CA52" s="60" t="s">
        <v>298</v>
      </c>
      <c r="CB52" s="59">
        <f>POWER(2,(BX52-BT52))*100</f>
        <v>13.16423496457079</v>
      </c>
      <c r="CC52" s="59">
        <f>POWER(2,(BY52-BU52))*100</f>
        <v>8.8002283432314137</v>
      </c>
      <c r="CD52" s="9"/>
      <c r="CE52" s="45"/>
      <c r="CF52" s="45"/>
      <c r="CG52" s="45"/>
      <c r="CH52" s="45"/>
      <c r="CI52" s="45"/>
      <c r="CJ52" s="45"/>
      <c r="CK52" s="45"/>
      <c r="CL52" s="45"/>
    </row>
    <row r="53" spans="1:90" x14ac:dyDescent="0.2">
      <c r="A53" s="59"/>
      <c r="B53" s="59" t="s">
        <v>230</v>
      </c>
      <c r="C53" s="59">
        <f>AVERAGE(C51:C52)</f>
        <v>26.778623580932617</v>
      </c>
      <c r="D53" s="59">
        <f>AVERAGE(D51:D52)</f>
        <v>26.682477951049805</v>
      </c>
      <c r="E53" s="60"/>
      <c r="F53" s="59" t="s">
        <v>230</v>
      </c>
      <c r="G53" s="59">
        <f>AVERAGE(G51:G52)</f>
        <v>24.271448135375977</v>
      </c>
      <c r="H53" s="59">
        <f>AVERAGE(H51:H52)</f>
        <v>24.360099792480469</v>
      </c>
      <c r="I53" s="59"/>
      <c r="J53" s="59" t="s">
        <v>230</v>
      </c>
      <c r="K53" s="59">
        <f>AVERAGE(K51:K52)</f>
        <v>17.589965452955802</v>
      </c>
      <c r="L53" s="59">
        <f>AVERAGE(L51:L52)</f>
        <v>19.993761765646902</v>
      </c>
      <c r="M53" s="9"/>
      <c r="N53" s="45"/>
      <c r="O53" s="45"/>
      <c r="P53" s="45"/>
      <c r="Q53" s="45"/>
      <c r="R53" s="45"/>
      <c r="S53" s="45"/>
      <c r="T53" s="45"/>
      <c r="U53" s="45"/>
      <c r="X53" s="59"/>
      <c r="Y53" s="59" t="s">
        <v>230</v>
      </c>
      <c r="Z53" s="59">
        <f>AVERAGE(Z51:Z52)</f>
        <v>27.899955749511719</v>
      </c>
      <c r="AA53" s="59">
        <f>AVERAGE(AA51:AA52)</f>
        <v>29.270099639892578</v>
      </c>
      <c r="AB53" s="60"/>
      <c r="AC53" s="59" t="s">
        <v>230</v>
      </c>
      <c r="AD53" s="59">
        <f>AVERAGE(AD51:AD52)</f>
        <v>24.271448135375977</v>
      </c>
      <c r="AE53" s="59">
        <f>AVERAGE(AE51:AE52)</f>
        <v>24.360099792480469</v>
      </c>
      <c r="AF53" s="59"/>
      <c r="AG53" s="59" t="s">
        <v>230</v>
      </c>
      <c r="AH53" s="59">
        <f>AVERAGE(AH51:AH52)</f>
        <v>8.0855649233791773</v>
      </c>
      <c r="AI53" s="59">
        <f>AVERAGE(AI51:AI52)</f>
        <v>3.3261571719606269</v>
      </c>
      <c r="AJ53" s="9"/>
      <c r="AK53" s="45"/>
      <c r="AL53" s="45"/>
      <c r="AM53" s="45"/>
      <c r="AN53" s="45"/>
      <c r="AO53" s="45"/>
      <c r="AP53" s="45"/>
      <c r="AQ53" s="45"/>
      <c r="AR53" s="45"/>
      <c r="AU53" s="59"/>
      <c r="AV53" s="59" t="s">
        <v>230</v>
      </c>
      <c r="AW53" s="59">
        <f>AVERAGE(AW51:AW52)</f>
        <v>27.426361083984375</v>
      </c>
      <c r="AX53" s="59">
        <f>AVERAGE(AX51:AX52)</f>
        <v>27.156314849853516</v>
      </c>
      <c r="AY53" s="60"/>
      <c r="AZ53" s="59" t="s">
        <v>230</v>
      </c>
      <c r="BA53" s="59">
        <f>AVERAGE(BA51:BA52)</f>
        <v>24.271448135375977</v>
      </c>
      <c r="BB53" s="59">
        <f>AVERAGE(BB51:BB52)</f>
        <v>24.360099792480469</v>
      </c>
      <c r="BC53" s="59"/>
      <c r="BD53" s="59" t="s">
        <v>230</v>
      </c>
      <c r="BE53" s="59">
        <f>AVERAGE(BE51:BE52)</f>
        <v>11.227332091392327</v>
      </c>
      <c r="BF53" s="59">
        <f>AVERAGE(BF51:BF52)</f>
        <v>14.396449342362825</v>
      </c>
      <c r="BG53" s="9"/>
      <c r="BH53" s="45"/>
      <c r="BI53" s="45"/>
      <c r="BJ53" s="45"/>
      <c r="BK53" s="45"/>
      <c r="BL53" s="45"/>
      <c r="BM53" s="45"/>
      <c r="BN53" s="45"/>
      <c r="BO53" s="45"/>
      <c r="BR53" s="59"/>
      <c r="BS53" s="59" t="s">
        <v>230</v>
      </c>
      <c r="BT53" s="59">
        <f>AVERAGE(BT51:BT52)</f>
        <v>27.196752548217773</v>
      </c>
      <c r="BU53" s="59">
        <f>AVERAGE(BU52:BU52)</f>
        <v>27.866415023803711</v>
      </c>
      <c r="BV53" s="60"/>
      <c r="BW53" s="59" t="s">
        <v>230</v>
      </c>
      <c r="BX53" s="59">
        <f>AVERAGE(BX51:BX52)</f>
        <v>24.271448135375977</v>
      </c>
      <c r="BY53" s="59">
        <f>AVERAGE(BY51:BY52)</f>
        <v>24.360099792480469</v>
      </c>
      <c r="BZ53" s="59"/>
      <c r="CA53" s="59" t="s">
        <v>230</v>
      </c>
      <c r="CB53" s="59">
        <f>AVERAGE(CB51:CB52)</f>
        <v>13.16423496457079</v>
      </c>
      <c r="CC53" s="59">
        <f>AVERAGE(CC51:CC52)</f>
        <v>8.8002283432314137</v>
      </c>
      <c r="CD53" s="9"/>
      <c r="CE53" s="45"/>
      <c r="CF53" s="45"/>
      <c r="CG53" s="45"/>
      <c r="CH53" s="45"/>
      <c r="CI53" s="45"/>
      <c r="CJ53" s="45"/>
      <c r="CK53" s="45"/>
      <c r="CL53" s="45"/>
    </row>
    <row r="54" spans="1:90" x14ac:dyDescent="0.2">
      <c r="A54" s="59"/>
      <c r="B54" s="59" t="s">
        <v>40</v>
      </c>
      <c r="C54" s="59">
        <f>STDEVP(C51:C52)</f>
        <v>0</v>
      </c>
      <c r="D54" s="59">
        <f>STDEVP(D51:D52)</f>
        <v>0</v>
      </c>
      <c r="E54" s="60"/>
      <c r="F54" s="59" t="s">
        <v>40</v>
      </c>
      <c r="G54" s="59">
        <f>STDEVP(G51:G52)</f>
        <v>0</v>
      </c>
      <c r="H54" s="59">
        <f>STDEVP(H51:H52)</f>
        <v>0</v>
      </c>
      <c r="I54" s="59"/>
      <c r="J54" s="59" t="s">
        <v>40</v>
      </c>
      <c r="K54" s="59">
        <f>STDEVP(K51:K52)</f>
        <v>0</v>
      </c>
      <c r="L54" s="59">
        <f>STDEVP(L51:L52)</f>
        <v>0</v>
      </c>
      <c r="M54" s="9"/>
      <c r="N54" s="45"/>
      <c r="O54" s="45"/>
      <c r="P54" s="45"/>
      <c r="Q54" s="45"/>
      <c r="R54" s="45"/>
      <c r="S54" s="45"/>
      <c r="T54" s="45"/>
      <c r="U54" s="45"/>
      <c r="X54" s="59"/>
      <c r="Y54" s="59" t="s">
        <v>40</v>
      </c>
      <c r="Z54" s="59">
        <f>STDEVP(Z51:Z52)</f>
        <v>0</v>
      </c>
      <c r="AA54" s="59">
        <f>STDEVP(AA51:AA52)</f>
        <v>0</v>
      </c>
      <c r="AB54" s="60"/>
      <c r="AC54" s="59" t="s">
        <v>40</v>
      </c>
      <c r="AD54" s="59">
        <f>STDEVP(AD51:AD52)</f>
        <v>0</v>
      </c>
      <c r="AE54" s="59">
        <f>STDEVP(AE51:AE52)</f>
        <v>0</v>
      </c>
      <c r="AF54" s="59"/>
      <c r="AG54" s="59" t="s">
        <v>40</v>
      </c>
      <c r="AH54" s="59">
        <f>STDEVP(AH51:AH52)</f>
        <v>0</v>
      </c>
      <c r="AI54" s="59">
        <f>STDEVP(AI51:AI52)</f>
        <v>0</v>
      </c>
      <c r="AJ54" s="9"/>
      <c r="AK54" s="45"/>
      <c r="AL54" s="45"/>
      <c r="AM54" s="45"/>
      <c r="AN54" s="45"/>
      <c r="AO54" s="45"/>
      <c r="AP54" s="45"/>
      <c r="AQ54" s="45"/>
      <c r="AR54" s="45"/>
      <c r="AU54" s="59"/>
      <c r="AV54" s="59" t="s">
        <v>40</v>
      </c>
      <c r="AW54" s="59">
        <f>STDEVP(AW51:AW52)</f>
        <v>0</v>
      </c>
      <c r="AX54" s="59">
        <f>STDEVP(AX51:AX52)</f>
        <v>0</v>
      </c>
      <c r="AY54" s="60"/>
      <c r="AZ54" s="59" t="s">
        <v>40</v>
      </c>
      <c r="BA54" s="59">
        <f>STDEVP(BA51:BA52)</f>
        <v>0</v>
      </c>
      <c r="BB54" s="59">
        <f>STDEVP(BB51:BB52)</f>
        <v>0</v>
      </c>
      <c r="BC54" s="59"/>
      <c r="BD54" s="59" t="s">
        <v>40</v>
      </c>
      <c r="BE54" s="59">
        <f>STDEVP(BE51:BE52)</f>
        <v>0</v>
      </c>
      <c r="BF54" s="59">
        <f>STDEVP(BF51:BF52)</f>
        <v>0</v>
      </c>
      <c r="BG54" s="9"/>
      <c r="BH54" s="45"/>
      <c r="BI54" s="45"/>
      <c r="BJ54" s="45"/>
      <c r="BK54" s="45"/>
      <c r="BL54" s="45"/>
      <c r="BM54" s="45"/>
      <c r="BN54" s="45"/>
      <c r="BO54" s="45"/>
      <c r="BR54" s="59"/>
      <c r="BS54" s="59" t="s">
        <v>40</v>
      </c>
      <c r="BT54" s="59">
        <f>STDEVP(BT51:BT52)</f>
        <v>0</v>
      </c>
      <c r="BU54" s="59">
        <f>STDEVP(BU52:BU52)</f>
        <v>0</v>
      </c>
      <c r="BV54" s="60"/>
      <c r="BW54" s="59" t="s">
        <v>40</v>
      </c>
      <c r="BX54" s="59">
        <f>STDEVP(BX51:BX52)</f>
        <v>0</v>
      </c>
      <c r="BY54" s="59">
        <f>STDEVP(BY51:BY52)</f>
        <v>0</v>
      </c>
      <c r="BZ54" s="59"/>
      <c r="CA54" s="59" t="s">
        <v>40</v>
      </c>
      <c r="CB54" s="59">
        <f>STDEVP(CB51:CB52)</f>
        <v>0</v>
      </c>
      <c r="CC54" s="59">
        <f>STDEVP(CC51:CC52)</f>
        <v>0</v>
      </c>
      <c r="CD54" s="9"/>
      <c r="CE54" s="45"/>
      <c r="CF54" s="45"/>
      <c r="CG54" s="45"/>
      <c r="CH54" s="45"/>
      <c r="CI54" s="45"/>
      <c r="CJ54" s="45"/>
      <c r="CK54" s="45"/>
      <c r="CL54" s="45"/>
    </row>
    <row r="55" spans="1:90" x14ac:dyDescent="0.2">
      <c r="A55" s="59"/>
      <c r="B55" s="59" t="s">
        <v>41</v>
      </c>
      <c r="C55" s="59">
        <f>C54/SQRT(4)</f>
        <v>0</v>
      </c>
      <c r="D55" s="59">
        <f t="shared" ref="D55" si="77">D54/SQRT(4)</f>
        <v>0</v>
      </c>
      <c r="E55" s="60"/>
      <c r="F55" s="59" t="s">
        <v>41</v>
      </c>
      <c r="G55" s="59">
        <f>G54/SQRT(4)</f>
        <v>0</v>
      </c>
      <c r="H55" s="59">
        <f t="shared" ref="H55" si="78">H54/SQRT(4)</f>
        <v>0</v>
      </c>
      <c r="I55" s="59"/>
      <c r="J55" s="59" t="s">
        <v>41</v>
      </c>
      <c r="K55" s="59">
        <f>K54/SQRT(4)</f>
        <v>0</v>
      </c>
      <c r="L55" s="59">
        <f t="shared" ref="L55" si="79">L54/SQRT(4)</f>
        <v>0</v>
      </c>
      <c r="M55" s="9"/>
      <c r="N55" s="45"/>
      <c r="O55" s="45"/>
      <c r="P55" s="45"/>
      <c r="Q55" s="45"/>
      <c r="R55" s="45"/>
      <c r="S55" s="45"/>
      <c r="T55" s="45"/>
      <c r="U55" s="45"/>
      <c r="X55" s="59"/>
      <c r="Y55" s="59" t="s">
        <v>41</v>
      </c>
      <c r="Z55" s="59">
        <f>Z54/SQRT(4)</f>
        <v>0</v>
      </c>
      <c r="AA55" s="59">
        <f t="shared" ref="AA55" si="80">AA54/SQRT(4)</f>
        <v>0</v>
      </c>
      <c r="AB55" s="60"/>
      <c r="AC55" s="59" t="s">
        <v>41</v>
      </c>
      <c r="AD55" s="59">
        <f>AD54/SQRT(4)</f>
        <v>0</v>
      </c>
      <c r="AE55" s="59">
        <f t="shared" ref="AE55" si="81">AE54/SQRT(4)</f>
        <v>0</v>
      </c>
      <c r="AF55" s="59"/>
      <c r="AG55" s="59" t="s">
        <v>41</v>
      </c>
      <c r="AH55" s="59">
        <f>AH54/SQRT(4)</f>
        <v>0</v>
      </c>
      <c r="AI55" s="59">
        <f t="shared" ref="AI55" si="82">AI54/SQRT(4)</f>
        <v>0</v>
      </c>
      <c r="AJ55" s="9"/>
      <c r="AK55" s="45"/>
      <c r="AL55" s="45"/>
      <c r="AM55" s="45"/>
      <c r="AN55" s="45"/>
      <c r="AO55" s="45"/>
      <c r="AP55" s="45"/>
      <c r="AQ55" s="45"/>
      <c r="AR55" s="45"/>
      <c r="AU55" s="59"/>
      <c r="AV55" s="59" t="s">
        <v>41</v>
      </c>
      <c r="AW55" s="59">
        <f>AW54/SQRT(4)</f>
        <v>0</v>
      </c>
      <c r="AX55" s="59">
        <f t="shared" ref="AX55" si="83">AX54/SQRT(4)</f>
        <v>0</v>
      </c>
      <c r="AY55" s="60"/>
      <c r="AZ55" s="59" t="s">
        <v>41</v>
      </c>
      <c r="BA55" s="59">
        <f>BA54/SQRT(4)</f>
        <v>0</v>
      </c>
      <c r="BB55" s="59">
        <f t="shared" ref="BB55" si="84">BB54/SQRT(4)</f>
        <v>0</v>
      </c>
      <c r="BC55" s="59"/>
      <c r="BD55" s="59" t="s">
        <v>41</v>
      </c>
      <c r="BE55" s="59">
        <f>BE54/SQRT(4)</f>
        <v>0</v>
      </c>
      <c r="BF55" s="59">
        <f t="shared" ref="BF55" si="85">BF54/SQRT(4)</f>
        <v>0</v>
      </c>
      <c r="BG55" s="9"/>
      <c r="BH55" s="45"/>
      <c r="BI55" s="45"/>
      <c r="BJ55" s="45"/>
      <c r="BK55" s="45"/>
      <c r="BL55" s="45"/>
      <c r="BM55" s="45"/>
      <c r="BN55" s="45"/>
      <c r="BO55" s="45"/>
      <c r="BR55" s="59"/>
      <c r="BS55" s="59" t="s">
        <v>41</v>
      </c>
      <c r="BT55" s="59">
        <f>BT54/SQRT(4)</f>
        <v>0</v>
      </c>
      <c r="BU55" s="59">
        <f t="shared" ref="BU55" si="86">BU54/SQRT(4)</f>
        <v>0</v>
      </c>
      <c r="BV55" s="60"/>
      <c r="BW55" s="59" t="s">
        <v>41</v>
      </c>
      <c r="BX55" s="59">
        <f>BX54/SQRT(4)</f>
        <v>0</v>
      </c>
      <c r="BY55" s="59">
        <f t="shared" ref="BY55" si="87">BY54/SQRT(4)</f>
        <v>0</v>
      </c>
      <c r="BZ55" s="59"/>
      <c r="CA55" s="59" t="s">
        <v>41</v>
      </c>
      <c r="CB55" s="59">
        <f>CB54/SQRT(4)</f>
        <v>0</v>
      </c>
      <c r="CC55" s="59">
        <f t="shared" ref="CC55" si="88">CC54/SQRT(4)</f>
        <v>0</v>
      </c>
      <c r="CD55" s="44"/>
      <c r="CE55" s="45"/>
      <c r="CF55" s="45"/>
      <c r="CG55" s="45"/>
      <c r="CH55" s="45"/>
      <c r="CI55" s="45"/>
      <c r="CJ55" s="45"/>
      <c r="CK55" s="45"/>
      <c r="CL55" s="45"/>
    </row>
    <row r="56" spans="1:90" x14ac:dyDescent="0.4">
      <c r="A56" s="9"/>
      <c r="B56" s="61"/>
      <c r="C56" s="61"/>
      <c r="D56" s="46"/>
      <c r="E56" s="61"/>
      <c r="F56" s="46"/>
      <c r="G56" s="9"/>
      <c r="H56" s="9"/>
      <c r="I56" s="9"/>
      <c r="J56" s="9"/>
      <c r="K56" s="9"/>
      <c r="L56" s="9"/>
      <c r="M56" s="46"/>
      <c r="N56" s="45"/>
      <c r="O56" s="45"/>
      <c r="P56" s="45"/>
      <c r="Q56" s="45"/>
      <c r="R56" s="45"/>
      <c r="S56" s="45"/>
      <c r="T56" s="45"/>
      <c r="U56" s="45"/>
      <c r="X56" s="9"/>
      <c r="Y56" s="61"/>
      <c r="Z56" s="61"/>
      <c r="AA56" s="46"/>
      <c r="AB56" s="61"/>
      <c r="AC56" s="46"/>
      <c r="AD56" s="9"/>
      <c r="AE56" s="9"/>
      <c r="AF56" s="9"/>
      <c r="AG56" s="9"/>
      <c r="AH56" s="9"/>
      <c r="AI56" s="9"/>
      <c r="AJ56" s="45"/>
      <c r="AK56" s="45"/>
      <c r="AL56" s="45"/>
      <c r="AM56" s="45"/>
      <c r="AN56" s="45"/>
      <c r="AO56" s="45"/>
      <c r="AP56" s="45"/>
      <c r="AQ56" s="45"/>
      <c r="AR56" s="45"/>
      <c r="AU56" s="9"/>
      <c r="AV56" s="61"/>
      <c r="AW56" s="61"/>
      <c r="AX56" s="46"/>
      <c r="AY56" s="61"/>
      <c r="AZ56" s="46"/>
      <c r="BA56" s="9"/>
      <c r="BB56" s="9"/>
      <c r="BC56" s="9"/>
      <c r="BD56" s="9"/>
      <c r="BE56" s="9"/>
      <c r="BF56" s="9"/>
      <c r="BG56" s="46"/>
      <c r="BH56" s="45"/>
      <c r="BI56" s="45"/>
      <c r="BJ56" s="45"/>
      <c r="BK56" s="45"/>
      <c r="BL56" s="45"/>
      <c r="BM56" s="45"/>
      <c r="BN56" s="45"/>
      <c r="BO56" s="45"/>
      <c r="BR56" s="9"/>
      <c r="BS56" s="61"/>
      <c r="BT56" s="61"/>
      <c r="BU56" s="46"/>
      <c r="BV56" s="61"/>
      <c r="BW56" s="46"/>
      <c r="BX56" s="9"/>
      <c r="BY56" s="9"/>
      <c r="BZ56" s="9"/>
      <c r="CA56" s="9"/>
      <c r="CB56" s="9"/>
      <c r="CC56" s="9"/>
      <c r="CD56" s="45"/>
      <c r="CE56" s="45"/>
      <c r="CF56" s="45"/>
      <c r="CG56" s="45"/>
      <c r="CH56" s="45"/>
      <c r="CI56" s="45"/>
      <c r="CJ56" s="45"/>
      <c r="CK56" s="45"/>
      <c r="CL56" s="45"/>
    </row>
    <row r="57" spans="1:90" x14ac:dyDescent="0.4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9"/>
      <c r="N57" s="45"/>
      <c r="O57" s="45"/>
      <c r="P57" s="45"/>
      <c r="Q57" s="45"/>
      <c r="R57" s="45"/>
      <c r="S57" s="45"/>
      <c r="T57" s="45"/>
      <c r="U57" s="45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9"/>
      <c r="AK57" s="45"/>
      <c r="AL57" s="45"/>
      <c r="AM57" s="45"/>
      <c r="AN57" s="45"/>
      <c r="AO57" s="45"/>
      <c r="AP57" s="45"/>
      <c r="AQ57" s="45"/>
      <c r="AR57" s="45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  <c r="BF57" s="46"/>
      <c r="BG57" s="9"/>
      <c r="BH57" s="45"/>
      <c r="BI57" s="45"/>
      <c r="BJ57" s="45"/>
      <c r="BK57" s="45"/>
      <c r="BL57" s="45"/>
      <c r="BM57" s="45"/>
      <c r="BN57" s="45"/>
      <c r="BO57" s="45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9"/>
      <c r="CE57" s="45"/>
      <c r="CF57" s="45"/>
      <c r="CG57" s="45"/>
      <c r="CH57" s="45"/>
      <c r="CI57" s="45"/>
      <c r="CJ57" s="45"/>
      <c r="CK57" s="45"/>
      <c r="CL57" s="45"/>
    </row>
    <row r="58" spans="1:90" x14ac:dyDescent="0.2">
      <c r="A58" s="11" t="s">
        <v>220</v>
      </c>
      <c r="B58" s="46"/>
      <c r="C58" s="59" t="s">
        <v>257</v>
      </c>
      <c r="D58" s="59" t="s">
        <v>90</v>
      </c>
      <c r="E58" s="59"/>
      <c r="F58" s="60" t="s">
        <v>295</v>
      </c>
      <c r="G58" s="59" t="s">
        <v>257</v>
      </c>
      <c r="H58" s="59" t="s">
        <v>90</v>
      </c>
      <c r="I58" s="59"/>
      <c r="J58" s="59" t="s">
        <v>296</v>
      </c>
      <c r="K58" s="59" t="s">
        <v>257</v>
      </c>
      <c r="L58" s="59" t="s">
        <v>90</v>
      </c>
      <c r="M58" s="9"/>
      <c r="N58" s="45"/>
      <c r="O58" s="45"/>
      <c r="P58" s="45"/>
      <c r="Q58" s="45"/>
      <c r="R58" s="45"/>
      <c r="S58" s="45"/>
      <c r="T58" s="45"/>
      <c r="U58" s="45"/>
      <c r="X58" s="11" t="s">
        <v>220</v>
      </c>
      <c r="Y58" s="46"/>
      <c r="Z58" s="59" t="s">
        <v>257</v>
      </c>
      <c r="AA58" s="59" t="s">
        <v>90</v>
      </c>
      <c r="AB58" s="59"/>
      <c r="AC58" s="60" t="s">
        <v>295</v>
      </c>
      <c r="AD58" s="59" t="s">
        <v>257</v>
      </c>
      <c r="AE58" s="59" t="s">
        <v>90</v>
      </c>
      <c r="AF58" s="59"/>
      <c r="AG58" s="59" t="s">
        <v>296</v>
      </c>
      <c r="AH58" s="59" t="s">
        <v>257</v>
      </c>
      <c r="AI58" s="59" t="s">
        <v>90</v>
      </c>
      <c r="AJ58" s="9"/>
      <c r="AK58" s="45"/>
      <c r="AL58" s="45"/>
      <c r="AM58" s="45"/>
      <c r="AN58" s="45"/>
      <c r="AO58" s="45"/>
      <c r="AP58" s="45"/>
      <c r="AQ58" s="45"/>
      <c r="AR58" s="45"/>
      <c r="AU58" s="11" t="s">
        <v>220</v>
      </c>
      <c r="AV58" s="46"/>
      <c r="AW58" s="59" t="s">
        <v>257</v>
      </c>
      <c r="AX58" s="59" t="s">
        <v>90</v>
      </c>
      <c r="AY58" s="59"/>
      <c r="AZ58" s="60" t="s">
        <v>295</v>
      </c>
      <c r="BA58" s="59" t="s">
        <v>257</v>
      </c>
      <c r="BB58" s="59" t="s">
        <v>90</v>
      </c>
      <c r="BC58" s="59"/>
      <c r="BD58" s="59" t="s">
        <v>296</v>
      </c>
      <c r="BE58" s="59" t="s">
        <v>257</v>
      </c>
      <c r="BF58" s="59" t="s">
        <v>90</v>
      </c>
      <c r="BG58" s="9"/>
      <c r="BH58" s="45"/>
      <c r="BI58" s="45"/>
      <c r="BJ58" s="45"/>
      <c r="BK58" s="45"/>
      <c r="BL58" s="45"/>
      <c r="BM58" s="45"/>
      <c r="BN58" s="45"/>
      <c r="BO58" s="45"/>
      <c r="BR58" s="11" t="s">
        <v>220</v>
      </c>
      <c r="BS58" s="46"/>
      <c r="BT58" s="59" t="s">
        <v>257</v>
      </c>
      <c r="BU58" s="59" t="s">
        <v>90</v>
      </c>
      <c r="BV58" s="59"/>
      <c r="BW58" s="60" t="s">
        <v>295</v>
      </c>
      <c r="BX58" s="59" t="s">
        <v>257</v>
      </c>
      <c r="BY58" s="59" t="s">
        <v>90</v>
      </c>
      <c r="BZ58" s="59"/>
      <c r="CA58" s="59" t="s">
        <v>296</v>
      </c>
      <c r="CB58" s="59" t="s">
        <v>257</v>
      </c>
      <c r="CC58" s="59" t="s">
        <v>90</v>
      </c>
      <c r="CD58" s="9"/>
      <c r="CE58" s="45"/>
      <c r="CF58" s="45"/>
      <c r="CG58" s="45"/>
      <c r="CH58" s="45"/>
      <c r="CI58" s="45"/>
      <c r="CJ58" s="45"/>
      <c r="CK58" s="45"/>
      <c r="CL58" s="45"/>
    </row>
    <row r="59" spans="1:90" x14ac:dyDescent="0.4">
      <c r="A59" s="59"/>
      <c r="B59" s="61"/>
      <c r="C59" s="61"/>
      <c r="D59" s="61"/>
      <c r="E59" s="9"/>
      <c r="F59" s="9"/>
      <c r="G59" s="9"/>
      <c r="H59" s="9"/>
      <c r="I59" s="9"/>
      <c r="J59" s="9"/>
      <c r="K59" s="9"/>
      <c r="L59" s="9"/>
      <c r="M59" s="9"/>
      <c r="N59" s="45"/>
      <c r="O59" s="45"/>
      <c r="P59" s="45"/>
      <c r="Q59" s="45"/>
      <c r="R59" s="45"/>
      <c r="S59" s="45"/>
      <c r="T59" s="45"/>
      <c r="U59" s="45"/>
      <c r="X59" s="59"/>
      <c r="Y59" s="61"/>
      <c r="Z59" s="61"/>
      <c r="AA59" s="61"/>
      <c r="AB59" s="9"/>
      <c r="AC59" s="9"/>
      <c r="AD59" s="9"/>
      <c r="AE59" s="9"/>
      <c r="AF59" s="9"/>
      <c r="AG59" s="9"/>
      <c r="AH59" s="9"/>
      <c r="AI59" s="9"/>
      <c r="AJ59" s="9"/>
      <c r="AK59" s="45"/>
      <c r="AL59" s="45"/>
      <c r="AM59" s="45"/>
      <c r="AN59" s="45"/>
      <c r="AO59" s="45"/>
      <c r="AP59" s="45"/>
      <c r="AQ59" s="45"/>
      <c r="AR59" s="45"/>
      <c r="AU59" s="59"/>
      <c r="AV59" s="61"/>
      <c r="AW59" s="61"/>
      <c r="AX59" s="61"/>
      <c r="AY59" s="9"/>
      <c r="AZ59" s="9"/>
      <c r="BA59" s="9"/>
      <c r="BB59" s="9"/>
      <c r="BC59" s="9"/>
      <c r="BD59" s="9"/>
      <c r="BE59" s="9"/>
      <c r="BF59" s="9"/>
      <c r="BG59" s="9"/>
      <c r="BH59" s="45"/>
      <c r="BI59" s="45"/>
      <c r="BJ59" s="45"/>
      <c r="BK59" s="45"/>
      <c r="BL59" s="45"/>
      <c r="BM59" s="45"/>
      <c r="BN59" s="45"/>
      <c r="BO59" s="45"/>
      <c r="BR59" s="59"/>
      <c r="BS59" s="61"/>
      <c r="BT59" s="61"/>
      <c r="BU59" s="61"/>
      <c r="BV59" s="9"/>
      <c r="BW59" s="9"/>
      <c r="BX59" s="9"/>
      <c r="BY59" s="9"/>
      <c r="BZ59" s="9"/>
      <c r="CA59" s="9"/>
      <c r="CB59" s="9"/>
      <c r="CC59" s="9"/>
      <c r="CD59" s="9"/>
      <c r="CE59" s="45"/>
      <c r="CF59" s="45"/>
      <c r="CG59" s="45"/>
      <c r="CH59" s="45"/>
      <c r="CI59" s="45"/>
      <c r="CJ59" s="45"/>
      <c r="CK59" s="45"/>
      <c r="CL59" s="45"/>
    </row>
    <row r="60" spans="1:90" x14ac:dyDescent="0.4">
      <c r="A60" s="59"/>
      <c r="B60" s="60" t="s">
        <v>298</v>
      </c>
      <c r="C60" s="61">
        <v>28.972768783569336</v>
      </c>
      <c r="D60" s="61">
        <v>27.364585876464844</v>
      </c>
      <c r="E60" s="60"/>
      <c r="F60" s="60" t="s">
        <v>298</v>
      </c>
      <c r="G60" s="61">
        <v>25.210544586181641</v>
      </c>
      <c r="H60" s="61">
        <v>25.106351852416992</v>
      </c>
      <c r="I60" s="60"/>
      <c r="J60" s="60" t="s">
        <v>298</v>
      </c>
      <c r="K60" s="59">
        <f>POWER(2,(G60-C60))*100</f>
        <v>7.3698333273680836</v>
      </c>
      <c r="L60" s="59">
        <f>POWER(2,(H60-D60))*100</f>
        <v>20.902769019680072</v>
      </c>
      <c r="M60" s="9"/>
      <c r="N60" s="45"/>
      <c r="O60" s="45"/>
      <c r="P60" s="45"/>
      <c r="Q60" s="45"/>
      <c r="R60" s="45"/>
      <c r="S60" s="45"/>
      <c r="T60" s="45"/>
      <c r="U60" s="45"/>
      <c r="X60" s="59"/>
      <c r="Y60" s="60" t="s">
        <v>298</v>
      </c>
      <c r="Z60" s="61">
        <v>29.152116775512695</v>
      </c>
      <c r="AA60" s="61">
        <v>29.761762619018555</v>
      </c>
      <c r="AB60" s="60"/>
      <c r="AC60" s="60" t="s">
        <v>298</v>
      </c>
      <c r="AD60" s="61">
        <v>25.210544586181641</v>
      </c>
      <c r="AE60" s="61">
        <v>25.106351852416992</v>
      </c>
      <c r="AF60" s="60"/>
      <c r="AG60" s="60" t="s">
        <v>298</v>
      </c>
      <c r="AH60" s="59">
        <f>POWER(2,(AD60-Z60))*100</f>
        <v>6.5083146474284188</v>
      </c>
      <c r="AI60" s="59">
        <f>POWER(2,(AE60-AA60))*100</f>
        <v>3.9680918576728224</v>
      </c>
      <c r="AJ60" s="9"/>
      <c r="AK60" s="45"/>
      <c r="AL60" s="45"/>
      <c r="AM60" s="45"/>
      <c r="AN60" s="45"/>
      <c r="AO60" s="45"/>
      <c r="AP60" s="45"/>
      <c r="AQ60" s="45"/>
      <c r="AR60" s="45"/>
      <c r="AU60" s="59"/>
      <c r="AV60" s="60" t="s">
        <v>298</v>
      </c>
      <c r="AW60" s="61">
        <v>28.130146026611328</v>
      </c>
      <c r="AX60" s="61">
        <v>27.852672576904297</v>
      </c>
      <c r="AY60" s="60"/>
      <c r="AZ60" s="60" t="s">
        <v>298</v>
      </c>
      <c r="BA60" s="61">
        <v>25.210544586181641</v>
      </c>
      <c r="BB60" s="61">
        <v>25.106351852416992</v>
      </c>
      <c r="BC60" s="60"/>
      <c r="BD60" s="60" t="s">
        <v>298</v>
      </c>
      <c r="BE60" s="59">
        <f>POWER(2,(BA60-AW60))*100</f>
        <v>13.216376164654687</v>
      </c>
      <c r="BF60" s="59">
        <f>POWER(2,(BB60-AX60))*100</f>
        <v>14.903047450180068</v>
      </c>
      <c r="BG60" s="9"/>
      <c r="BH60" s="45"/>
      <c r="BI60" s="45"/>
      <c r="BJ60" s="45"/>
      <c r="BK60" s="45"/>
      <c r="BL60" s="45"/>
      <c r="BM60" s="45"/>
      <c r="BN60" s="45"/>
      <c r="BO60" s="45"/>
      <c r="BR60" s="59"/>
      <c r="BS60" s="60" t="s">
        <v>298</v>
      </c>
      <c r="BT60" s="61">
        <v>28.255773544311523</v>
      </c>
      <c r="BU60" s="61">
        <v>29.335607528686523</v>
      </c>
      <c r="BV60" s="60"/>
      <c r="BW60" s="60" t="s">
        <v>298</v>
      </c>
      <c r="BX60" s="61">
        <v>25.210544586181641</v>
      </c>
      <c r="BY60" s="61">
        <v>25.106351852416992</v>
      </c>
      <c r="BZ60" s="60"/>
      <c r="CA60" s="60" t="s">
        <v>298</v>
      </c>
      <c r="CB60" s="59">
        <f>POWER(2,(BX60-BT60))*100</f>
        <v>12.114200015203911</v>
      </c>
      <c r="CC60" s="59">
        <f>POWER(2,(BY60-BU60))*100</f>
        <v>5.3317181355266534</v>
      </c>
      <c r="CD60" s="9"/>
      <c r="CE60" s="45"/>
      <c r="CF60" s="45"/>
      <c r="CG60" s="45"/>
      <c r="CH60" s="45"/>
      <c r="CI60" s="45"/>
      <c r="CJ60" s="45"/>
      <c r="CK60" s="45"/>
      <c r="CL60" s="45"/>
    </row>
    <row r="61" spans="1:90" x14ac:dyDescent="0.2">
      <c r="A61" s="59"/>
      <c r="B61" s="59" t="s">
        <v>230</v>
      </c>
      <c r="C61" s="59">
        <f>AVERAGE(C59:C60)</f>
        <v>28.972768783569336</v>
      </c>
      <c r="D61" s="59">
        <f>AVERAGE(D59:D60)</f>
        <v>27.364585876464844</v>
      </c>
      <c r="E61" s="60"/>
      <c r="F61" s="59" t="s">
        <v>230</v>
      </c>
      <c r="G61" s="59">
        <f>AVERAGE(G59:G60)</f>
        <v>25.210544586181641</v>
      </c>
      <c r="H61" s="59">
        <f>AVERAGE(H59:H60)</f>
        <v>25.106351852416992</v>
      </c>
      <c r="I61" s="59"/>
      <c r="J61" s="59" t="s">
        <v>230</v>
      </c>
      <c r="K61" s="59">
        <f>AVERAGE(K59:K60)</f>
        <v>7.3698333273680836</v>
      </c>
      <c r="L61" s="59">
        <f>AVERAGE(L59:L60)</f>
        <v>20.902769019680072</v>
      </c>
      <c r="M61" s="9"/>
      <c r="N61" s="45"/>
      <c r="O61" s="45"/>
      <c r="P61" s="45"/>
      <c r="Q61" s="45"/>
      <c r="R61" s="45"/>
      <c r="S61" s="45"/>
      <c r="T61" s="45"/>
      <c r="U61" s="45"/>
      <c r="X61" s="59"/>
      <c r="Y61" s="59" t="s">
        <v>230</v>
      </c>
      <c r="Z61" s="59">
        <f>AVERAGE(Z59:Z60)</f>
        <v>29.152116775512695</v>
      </c>
      <c r="AA61" s="59">
        <f>AVERAGE(AA59:AA60)</f>
        <v>29.761762619018555</v>
      </c>
      <c r="AB61" s="60"/>
      <c r="AC61" s="59" t="s">
        <v>230</v>
      </c>
      <c r="AD61" s="59">
        <f>AVERAGE(AD59:AD60)</f>
        <v>25.210544586181641</v>
      </c>
      <c r="AE61" s="59">
        <f>AVERAGE(AE59:AE60)</f>
        <v>25.106351852416992</v>
      </c>
      <c r="AF61" s="59"/>
      <c r="AG61" s="59" t="s">
        <v>230</v>
      </c>
      <c r="AH61" s="59">
        <f>AVERAGE(AH59:AH60)</f>
        <v>6.5083146474284188</v>
      </c>
      <c r="AI61" s="59">
        <f>AVERAGE(AI59:AI60)</f>
        <v>3.9680918576728224</v>
      </c>
      <c r="AJ61" s="9"/>
      <c r="AK61" s="45"/>
      <c r="AL61" s="45"/>
      <c r="AM61" s="45"/>
      <c r="AN61" s="45"/>
      <c r="AO61" s="45"/>
      <c r="AP61" s="45"/>
      <c r="AQ61" s="45"/>
      <c r="AR61" s="45"/>
      <c r="AU61" s="59"/>
      <c r="AV61" s="59" t="s">
        <v>230</v>
      </c>
      <c r="AW61" s="59">
        <f>AVERAGE(AW59:AW60)</f>
        <v>28.130146026611328</v>
      </c>
      <c r="AX61" s="59">
        <f>AVERAGE(AX59:AX60)</f>
        <v>27.852672576904297</v>
      </c>
      <c r="AY61" s="60"/>
      <c r="AZ61" s="59" t="s">
        <v>230</v>
      </c>
      <c r="BA61" s="59">
        <f>AVERAGE(BA59:BA60)</f>
        <v>25.210544586181641</v>
      </c>
      <c r="BB61" s="59">
        <f>AVERAGE(BB59:BB60)</f>
        <v>25.106351852416992</v>
      </c>
      <c r="BC61" s="59"/>
      <c r="BD61" s="59" t="s">
        <v>230</v>
      </c>
      <c r="BE61" s="59">
        <f>AVERAGE(BE59:BE60)</f>
        <v>13.216376164654687</v>
      </c>
      <c r="BF61" s="59">
        <f>AVERAGE(BF59:BF60)</f>
        <v>14.903047450180068</v>
      </c>
      <c r="BG61" s="9"/>
      <c r="BH61" s="45"/>
      <c r="BI61" s="45"/>
      <c r="BJ61" s="45"/>
      <c r="BK61" s="45"/>
      <c r="BL61" s="45"/>
      <c r="BM61" s="45"/>
      <c r="BN61" s="45"/>
      <c r="BO61" s="45"/>
      <c r="BR61" s="59"/>
      <c r="BS61" s="59" t="s">
        <v>230</v>
      </c>
      <c r="BT61" s="59">
        <f>AVERAGE(BT59:BT60)</f>
        <v>28.255773544311523</v>
      </c>
      <c r="BU61" s="59">
        <f>AVERAGE(BU59:BU60)</f>
        <v>29.335607528686523</v>
      </c>
      <c r="BV61" s="60"/>
      <c r="BW61" s="59" t="s">
        <v>230</v>
      </c>
      <c r="BX61" s="59">
        <f>AVERAGE(BX59:BX60)</f>
        <v>25.210544586181641</v>
      </c>
      <c r="BY61" s="59">
        <f>AVERAGE(BY59:BY60)</f>
        <v>25.106351852416992</v>
      </c>
      <c r="BZ61" s="59"/>
      <c r="CA61" s="59" t="s">
        <v>230</v>
      </c>
      <c r="CB61" s="59">
        <f>AVERAGE(CB59:CB60)</f>
        <v>12.114200015203911</v>
      </c>
      <c r="CC61" s="59">
        <f>AVERAGE(CC59:CC60)</f>
        <v>5.3317181355266534</v>
      </c>
      <c r="CD61" s="9"/>
      <c r="CE61" s="45"/>
      <c r="CF61" s="45"/>
      <c r="CG61" s="45"/>
      <c r="CH61" s="45"/>
      <c r="CI61" s="45"/>
      <c r="CJ61" s="45"/>
      <c r="CK61" s="45"/>
      <c r="CL61" s="45"/>
    </row>
    <row r="62" spans="1:90" x14ac:dyDescent="0.2">
      <c r="A62" s="59"/>
      <c r="B62" s="59" t="s">
        <v>40</v>
      </c>
      <c r="C62" s="59">
        <f>STDEVP(C59:C60)</f>
        <v>0</v>
      </c>
      <c r="D62" s="59">
        <f>STDEVP(D59:D60)</f>
        <v>0</v>
      </c>
      <c r="E62" s="60"/>
      <c r="F62" s="59" t="s">
        <v>40</v>
      </c>
      <c r="G62" s="59">
        <f>STDEVP(G59:G60)</f>
        <v>0</v>
      </c>
      <c r="H62" s="59">
        <f>STDEVP(H59:H60)</f>
        <v>0</v>
      </c>
      <c r="I62" s="59"/>
      <c r="J62" s="59" t="s">
        <v>40</v>
      </c>
      <c r="K62" s="59">
        <f>STDEVP(K59:K60)</f>
        <v>0</v>
      </c>
      <c r="L62" s="59">
        <f>STDEVP(L59:L60)</f>
        <v>0</v>
      </c>
      <c r="M62" s="9"/>
      <c r="N62" s="45"/>
      <c r="O62" s="45"/>
      <c r="P62" s="45"/>
      <c r="Q62" s="45"/>
      <c r="R62" s="45"/>
      <c r="S62" s="45"/>
      <c r="T62" s="45"/>
      <c r="U62" s="45"/>
      <c r="X62" s="59"/>
      <c r="Y62" s="59" t="s">
        <v>40</v>
      </c>
      <c r="Z62" s="59">
        <f>STDEVP(Z59:Z60)</f>
        <v>0</v>
      </c>
      <c r="AA62" s="59">
        <f>STDEVP(AA59:AA60)</f>
        <v>0</v>
      </c>
      <c r="AB62" s="60"/>
      <c r="AC62" s="59" t="s">
        <v>40</v>
      </c>
      <c r="AD62" s="59">
        <f>STDEVP(AD59:AD60)</f>
        <v>0</v>
      </c>
      <c r="AE62" s="59">
        <f>STDEVP(AE59:AE60)</f>
        <v>0</v>
      </c>
      <c r="AF62" s="59"/>
      <c r="AG62" s="59" t="s">
        <v>40</v>
      </c>
      <c r="AH62" s="59">
        <f>STDEVP(AH59:AH60)</f>
        <v>0</v>
      </c>
      <c r="AI62" s="59">
        <f>STDEVP(AI59:AI60)</f>
        <v>0</v>
      </c>
      <c r="AJ62" s="9"/>
      <c r="AK62" s="45"/>
      <c r="AL62" s="45"/>
      <c r="AM62" s="45"/>
      <c r="AN62" s="45"/>
      <c r="AO62" s="45"/>
      <c r="AP62" s="45"/>
      <c r="AQ62" s="45"/>
      <c r="AR62" s="45"/>
      <c r="AU62" s="59"/>
      <c r="AV62" s="59" t="s">
        <v>40</v>
      </c>
      <c r="AW62" s="59">
        <f>STDEVP(AW59:AW60)</f>
        <v>0</v>
      </c>
      <c r="AX62" s="59">
        <f>STDEVP(AX59:AX60)</f>
        <v>0</v>
      </c>
      <c r="AY62" s="60"/>
      <c r="AZ62" s="59" t="s">
        <v>40</v>
      </c>
      <c r="BA62" s="59">
        <f>STDEVP(BA59:BA60)</f>
        <v>0</v>
      </c>
      <c r="BB62" s="59">
        <f>STDEVP(BB59:BB60)</f>
        <v>0</v>
      </c>
      <c r="BC62" s="59"/>
      <c r="BD62" s="59" t="s">
        <v>40</v>
      </c>
      <c r="BE62" s="59">
        <f>STDEVP(BE59:BE60)</f>
        <v>0</v>
      </c>
      <c r="BF62" s="59">
        <f>STDEVP(BF59:BF60)</f>
        <v>0</v>
      </c>
      <c r="BG62" s="9"/>
      <c r="BH62" s="45"/>
      <c r="BI62" s="45"/>
      <c r="BJ62" s="45"/>
      <c r="BK62" s="45"/>
      <c r="BL62" s="45"/>
      <c r="BM62" s="45"/>
      <c r="BN62" s="45"/>
      <c r="BO62" s="45"/>
      <c r="BR62" s="59"/>
      <c r="BS62" s="59" t="s">
        <v>40</v>
      </c>
      <c r="BT62" s="59">
        <f>STDEVP(BT59:BT60)</f>
        <v>0</v>
      </c>
      <c r="BU62" s="59">
        <f>STDEVP(BU59:BU60)</f>
        <v>0</v>
      </c>
      <c r="BV62" s="60"/>
      <c r="BW62" s="59" t="s">
        <v>40</v>
      </c>
      <c r="BX62" s="59">
        <f>STDEVP(BX59:BX60)</f>
        <v>0</v>
      </c>
      <c r="BY62" s="59">
        <f>STDEVP(BY59:BY60)</f>
        <v>0</v>
      </c>
      <c r="BZ62" s="59"/>
      <c r="CA62" s="59" t="s">
        <v>40</v>
      </c>
      <c r="CB62" s="59">
        <f>STDEVP(CB59:CB60)</f>
        <v>0</v>
      </c>
      <c r="CC62" s="59">
        <f>STDEVP(CC59:CC60)</f>
        <v>0</v>
      </c>
      <c r="CD62" s="9"/>
      <c r="CE62" s="45"/>
      <c r="CF62" s="45"/>
      <c r="CG62" s="45"/>
      <c r="CH62" s="45"/>
      <c r="CI62" s="45"/>
      <c r="CJ62" s="45"/>
      <c r="CK62" s="45"/>
      <c r="CL62" s="45"/>
    </row>
    <row r="63" spans="1:90" x14ac:dyDescent="0.2">
      <c r="A63" s="59"/>
      <c r="B63" s="59" t="s">
        <v>41</v>
      </c>
      <c r="C63" s="59">
        <f>C62/SQRT(4)</f>
        <v>0</v>
      </c>
      <c r="D63" s="59">
        <f t="shared" ref="D63" si="89">D62/SQRT(4)</f>
        <v>0</v>
      </c>
      <c r="E63" s="60"/>
      <c r="F63" s="59" t="s">
        <v>41</v>
      </c>
      <c r="G63" s="59">
        <f>G62/SQRT(4)</f>
        <v>0</v>
      </c>
      <c r="H63" s="59">
        <f t="shared" ref="H63" si="90">H62/SQRT(4)</f>
        <v>0</v>
      </c>
      <c r="I63" s="59"/>
      <c r="J63" s="59" t="s">
        <v>41</v>
      </c>
      <c r="K63" s="59">
        <f>K62/SQRT(4)</f>
        <v>0</v>
      </c>
      <c r="L63" s="59">
        <f t="shared" ref="L63" si="91">L62/SQRT(4)</f>
        <v>0</v>
      </c>
      <c r="M63" s="9"/>
      <c r="N63" s="45"/>
      <c r="O63" s="45"/>
      <c r="P63" s="45"/>
      <c r="Q63" s="45"/>
      <c r="R63" s="45"/>
      <c r="S63" s="45"/>
      <c r="T63" s="45"/>
      <c r="U63" s="45"/>
      <c r="X63" s="59"/>
      <c r="Y63" s="59" t="s">
        <v>41</v>
      </c>
      <c r="Z63" s="59">
        <f>Z62/SQRT(4)</f>
        <v>0</v>
      </c>
      <c r="AA63" s="59">
        <f t="shared" ref="AA63" si="92">AA62/SQRT(4)</f>
        <v>0</v>
      </c>
      <c r="AB63" s="60"/>
      <c r="AC63" s="59" t="s">
        <v>41</v>
      </c>
      <c r="AD63" s="59">
        <f>AD62/SQRT(4)</f>
        <v>0</v>
      </c>
      <c r="AE63" s="59">
        <f t="shared" ref="AE63" si="93">AE62/SQRT(4)</f>
        <v>0</v>
      </c>
      <c r="AF63" s="59"/>
      <c r="AG63" s="59" t="s">
        <v>41</v>
      </c>
      <c r="AH63" s="59">
        <f>AH62/SQRT(4)</f>
        <v>0</v>
      </c>
      <c r="AI63" s="59">
        <f t="shared" ref="AI63" si="94">AI62/SQRT(4)</f>
        <v>0</v>
      </c>
      <c r="AJ63" s="9"/>
      <c r="AK63" s="45"/>
      <c r="AL63" s="45"/>
      <c r="AM63" s="45"/>
      <c r="AN63" s="45"/>
      <c r="AO63" s="45"/>
      <c r="AP63" s="45"/>
      <c r="AQ63" s="45"/>
      <c r="AR63" s="45"/>
      <c r="AU63" s="59"/>
      <c r="AV63" s="59" t="s">
        <v>41</v>
      </c>
      <c r="AW63" s="59">
        <f>AW62/SQRT(4)</f>
        <v>0</v>
      </c>
      <c r="AX63" s="59">
        <f t="shared" ref="AX63" si="95">AX62/SQRT(4)</f>
        <v>0</v>
      </c>
      <c r="AY63" s="60"/>
      <c r="AZ63" s="59" t="s">
        <v>41</v>
      </c>
      <c r="BA63" s="59">
        <f>BA62/SQRT(4)</f>
        <v>0</v>
      </c>
      <c r="BB63" s="59">
        <f t="shared" ref="BB63" si="96">BB62/SQRT(4)</f>
        <v>0</v>
      </c>
      <c r="BC63" s="59"/>
      <c r="BD63" s="59" t="s">
        <v>41</v>
      </c>
      <c r="BE63" s="59">
        <f>BE62/SQRT(4)</f>
        <v>0</v>
      </c>
      <c r="BF63" s="59">
        <f t="shared" ref="BF63" si="97">BF62/SQRT(4)</f>
        <v>0</v>
      </c>
      <c r="BG63" s="9"/>
      <c r="BH63" s="45"/>
      <c r="BI63" s="45"/>
      <c r="BJ63" s="45"/>
      <c r="BK63" s="45"/>
      <c r="BL63" s="45"/>
      <c r="BM63" s="45"/>
      <c r="BN63" s="45"/>
      <c r="BO63" s="45"/>
      <c r="BR63" s="59"/>
      <c r="BS63" s="59" t="s">
        <v>41</v>
      </c>
      <c r="BT63" s="59">
        <f>BT62/SQRT(4)</f>
        <v>0</v>
      </c>
      <c r="BU63" s="59">
        <f t="shared" ref="BU63" si="98">BU62/SQRT(4)</f>
        <v>0</v>
      </c>
      <c r="BV63" s="60"/>
      <c r="BW63" s="59" t="s">
        <v>41</v>
      </c>
      <c r="BX63" s="59">
        <f>BX62/SQRT(4)</f>
        <v>0</v>
      </c>
      <c r="BY63" s="59">
        <f t="shared" ref="BY63" si="99">BY62/SQRT(4)</f>
        <v>0</v>
      </c>
      <c r="BZ63" s="59"/>
      <c r="CA63" s="59" t="s">
        <v>41</v>
      </c>
      <c r="CB63" s="59">
        <f>CB62/SQRT(4)</f>
        <v>0</v>
      </c>
      <c r="CC63" s="59">
        <f t="shared" ref="CC63" si="100">CC62/SQRT(4)</f>
        <v>0</v>
      </c>
      <c r="CD63" s="9"/>
      <c r="CE63" s="45"/>
      <c r="CF63" s="45"/>
      <c r="CG63" s="45"/>
      <c r="CH63" s="45"/>
      <c r="CI63" s="45"/>
      <c r="CJ63" s="45"/>
      <c r="CK63" s="45"/>
      <c r="CL63" s="45"/>
    </row>
    <row r="64" spans="1:90" x14ac:dyDescent="0.4">
      <c r="A64" s="9"/>
      <c r="B64" s="61"/>
      <c r="C64" s="61"/>
      <c r="D64" s="46"/>
      <c r="E64" s="61"/>
      <c r="F64" s="46"/>
      <c r="G64" s="9"/>
      <c r="H64" s="9"/>
      <c r="I64" s="9"/>
      <c r="J64" s="9"/>
      <c r="K64" s="9"/>
      <c r="L64" s="9"/>
      <c r="M64" s="46"/>
      <c r="N64" s="45"/>
      <c r="O64" s="45"/>
      <c r="P64" s="45"/>
      <c r="Q64" s="45"/>
      <c r="R64" s="45"/>
      <c r="S64" s="45"/>
      <c r="T64" s="45"/>
      <c r="U64" s="45"/>
      <c r="X64" s="44"/>
      <c r="Y64" s="61"/>
      <c r="Z64" s="61"/>
      <c r="AA64" s="46"/>
      <c r="AB64" s="61"/>
      <c r="AC64" s="46"/>
      <c r="AD64" s="9"/>
      <c r="AE64" s="9"/>
      <c r="AF64" s="9"/>
      <c r="AG64" s="9"/>
      <c r="AH64" s="9"/>
      <c r="AI64" s="9"/>
      <c r="AJ64" s="46"/>
      <c r="AK64" s="45"/>
      <c r="AL64" s="45"/>
      <c r="AM64" s="45"/>
      <c r="AN64" s="45"/>
      <c r="AO64" s="45"/>
      <c r="AP64" s="45"/>
      <c r="AQ64" s="45"/>
      <c r="AR64" s="45"/>
      <c r="AU64" s="44"/>
      <c r="AV64" s="61"/>
      <c r="AW64" s="61"/>
      <c r="AX64" s="46"/>
      <c r="AY64" s="61"/>
      <c r="AZ64" s="46"/>
      <c r="BA64" s="9"/>
      <c r="BB64" s="9"/>
      <c r="BC64" s="9"/>
      <c r="BD64" s="9"/>
      <c r="BE64" s="9"/>
      <c r="BF64" s="9"/>
      <c r="BG64" s="46"/>
      <c r="BH64" s="45"/>
      <c r="BI64" s="45"/>
      <c r="BJ64" s="45"/>
      <c r="BK64" s="45"/>
      <c r="BL64" s="45"/>
      <c r="BM64" s="45"/>
      <c r="BN64" s="45"/>
      <c r="BO64" s="45"/>
      <c r="BR64" s="44"/>
      <c r="BS64" s="61"/>
      <c r="BT64" s="61"/>
      <c r="BU64" s="46"/>
      <c r="BV64" s="61"/>
      <c r="BW64" s="46"/>
      <c r="BX64" s="9"/>
      <c r="BY64" s="9"/>
      <c r="BZ64" s="9"/>
      <c r="CA64" s="9"/>
      <c r="CB64" s="9"/>
      <c r="CC64" s="9"/>
      <c r="CD64" s="46"/>
      <c r="CE64" s="45"/>
      <c r="CF64" s="45"/>
      <c r="CG64" s="45"/>
      <c r="CH64" s="45"/>
      <c r="CI64" s="45"/>
      <c r="CJ64" s="45"/>
      <c r="CK64" s="45"/>
      <c r="CL64" s="45"/>
    </row>
    <row r="65" spans="1:90" x14ac:dyDescent="0.4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9"/>
      <c r="N65" s="45"/>
      <c r="O65" s="45"/>
      <c r="P65" s="45"/>
      <c r="Q65" s="45"/>
      <c r="R65" s="45"/>
      <c r="S65" s="45"/>
      <c r="T65" s="45"/>
      <c r="U65" s="45"/>
      <c r="X65" s="45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9"/>
      <c r="AK65" s="45"/>
      <c r="AL65" s="45"/>
      <c r="AM65" s="45"/>
      <c r="AN65" s="45"/>
      <c r="AO65" s="45"/>
      <c r="AP65" s="45"/>
      <c r="AQ65" s="45"/>
      <c r="AR65" s="45"/>
      <c r="AU65" s="45"/>
      <c r="AV65" s="46"/>
      <c r="AW65" s="46"/>
      <c r="AX65" s="46"/>
      <c r="AY65" s="46"/>
      <c r="AZ65" s="46"/>
      <c r="BA65" s="46"/>
      <c r="BB65" s="46"/>
      <c r="BC65" s="46"/>
      <c r="BD65" s="46"/>
      <c r="BE65" s="46"/>
      <c r="BF65" s="46"/>
      <c r="BG65" s="9"/>
      <c r="BH65" s="45"/>
      <c r="BI65" s="45"/>
      <c r="BJ65" s="45"/>
      <c r="BK65" s="45"/>
      <c r="BL65" s="45"/>
      <c r="BM65" s="45"/>
      <c r="BN65" s="45"/>
      <c r="BO65" s="45"/>
      <c r="BR65" s="45"/>
      <c r="BS65" s="46"/>
      <c r="BT65" s="46"/>
      <c r="BU65" s="46"/>
      <c r="BV65" s="46"/>
      <c r="BW65" s="46"/>
      <c r="BX65" s="46"/>
      <c r="BY65" s="46"/>
      <c r="BZ65" s="46"/>
      <c r="CA65" s="46"/>
      <c r="CB65" s="46"/>
      <c r="CC65" s="46"/>
      <c r="CD65" s="9"/>
      <c r="CE65" s="45"/>
      <c r="CF65" s="45"/>
      <c r="CG65" s="45"/>
      <c r="CH65" s="45"/>
      <c r="CI65" s="45"/>
      <c r="CJ65" s="45"/>
      <c r="CK65" s="45"/>
      <c r="CL65" s="45"/>
    </row>
    <row r="66" spans="1:90" x14ac:dyDescent="0.2">
      <c r="A66" s="9" t="s">
        <v>219</v>
      </c>
      <c r="B66" s="46"/>
      <c r="C66" s="59" t="s">
        <v>257</v>
      </c>
      <c r="D66" s="59" t="s">
        <v>90</v>
      </c>
      <c r="E66" s="59"/>
      <c r="F66" s="60" t="s">
        <v>295</v>
      </c>
      <c r="G66" s="59" t="s">
        <v>257</v>
      </c>
      <c r="H66" s="59" t="s">
        <v>90</v>
      </c>
      <c r="I66" s="59"/>
      <c r="J66" s="59" t="s">
        <v>296</v>
      </c>
      <c r="K66" s="59" t="s">
        <v>257</v>
      </c>
      <c r="L66" s="59" t="s">
        <v>90</v>
      </c>
      <c r="M66" s="9"/>
      <c r="N66" s="45"/>
      <c r="O66" s="45"/>
      <c r="P66" s="45"/>
      <c r="Q66" s="45"/>
      <c r="R66" s="45"/>
      <c r="S66" s="45"/>
      <c r="T66" s="45"/>
      <c r="U66" s="45"/>
      <c r="X66" s="9" t="s">
        <v>219</v>
      </c>
      <c r="Y66" s="46"/>
      <c r="Z66" s="59" t="s">
        <v>257</v>
      </c>
      <c r="AA66" s="59" t="s">
        <v>90</v>
      </c>
      <c r="AB66" s="59"/>
      <c r="AC66" s="60" t="s">
        <v>295</v>
      </c>
      <c r="AD66" s="59" t="s">
        <v>257</v>
      </c>
      <c r="AE66" s="59" t="s">
        <v>90</v>
      </c>
      <c r="AF66" s="59"/>
      <c r="AG66" s="59" t="s">
        <v>296</v>
      </c>
      <c r="AH66" s="59" t="s">
        <v>257</v>
      </c>
      <c r="AI66" s="59" t="s">
        <v>90</v>
      </c>
      <c r="AJ66" s="9"/>
      <c r="AK66" s="45"/>
      <c r="AL66" s="45"/>
      <c r="AM66" s="45"/>
      <c r="AN66" s="45"/>
      <c r="AO66" s="45"/>
      <c r="AP66" s="45"/>
      <c r="AQ66" s="45"/>
      <c r="AR66" s="45"/>
      <c r="AU66" s="9" t="s">
        <v>219</v>
      </c>
      <c r="AV66" s="46"/>
      <c r="AW66" s="59" t="s">
        <v>257</v>
      </c>
      <c r="AX66" s="59" t="s">
        <v>90</v>
      </c>
      <c r="AY66" s="59"/>
      <c r="AZ66" s="60" t="s">
        <v>295</v>
      </c>
      <c r="BA66" s="59" t="s">
        <v>257</v>
      </c>
      <c r="BB66" s="59" t="s">
        <v>90</v>
      </c>
      <c r="BC66" s="59"/>
      <c r="BD66" s="59" t="s">
        <v>296</v>
      </c>
      <c r="BE66" s="59" t="s">
        <v>257</v>
      </c>
      <c r="BF66" s="59" t="s">
        <v>90</v>
      </c>
      <c r="BG66" s="9"/>
      <c r="BH66" s="45"/>
      <c r="BI66" s="45"/>
      <c r="BJ66" s="45"/>
      <c r="BK66" s="45"/>
      <c r="BL66" s="45"/>
      <c r="BM66" s="45"/>
      <c r="BN66" s="45"/>
      <c r="BO66" s="45"/>
      <c r="BR66" s="9" t="s">
        <v>219</v>
      </c>
      <c r="BS66" s="46"/>
      <c r="BT66" s="59" t="s">
        <v>257</v>
      </c>
      <c r="BU66" s="59" t="s">
        <v>90</v>
      </c>
      <c r="BV66" s="59"/>
      <c r="BW66" s="60" t="s">
        <v>295</v>
      </c>
      <c r="BX66" s="59" t="s">
        <v>257</v>
      </c>
      <c r="BY66" s="59" t="s">
        <v>90</v>
      </c>
      <c r="BZ66" s="59"/>
      <c r="CA66" s="59" t="s">
        <v>296</v>
      </c>
      <c r="CB66" s="59" t="s">
        <v>257</v>
      </c>
      <c r="CC66" s="59" t="s">
        <v>90</v>
      </c>
      <c r="CD66" s="9"/>
      <c r="CE66" s="45"/>
      <c r="CF66" s="45"/>
      <c r="CG66" s="45"/>
      <c r="CH66" s="45"/>
      <c r="CI66" s="45"/>
      <c r="CJ66" s="45"/>
      <c r="CK66" s="45"/>
      <c r="CL66" s="45"/>
    </row>
    <row r="67" spans="1:90" x14ac:dyDescent="0.4">
      <c r="A67" s="59"/>
      <c r="B67" s="61"/>
      <c r="C67" s="61"/>
      <c r="D67" s="61"/>
      <c r="E67" s="9"/>
      <c r="F67" s="9"/>
      <c r="G67" s="9"/>
      <c r="H67" s="9"/>
      <c r="I67" s="9"/>
      <c r="J67" s="9"/>
      <c r="K67" s="9"/>
      <c r="L67" s="9"/>
      <c r="M67" s="9"/>
      <c r="N67" s="45"/>
      <c r="O67" s="45"/>
      <c r="P67" s="45"/>
      <c r="Q67" s="45"/>
      <c r="R67" s="45"/>
      <c r="S67" s="45"/>
      <c r="T67" s="45"/>
      <c r="U67" s="45"/>
      <c r="X67" s="59"/>
      <c r="Y67" s="61"/>
      <c r="Z67" s="61"/>
      <c r="AA67" s="61"/>
      <c r="AB67" s="9"/>
      <c r="AC67" s="9"/>
      <c r="AD67" s="9"/>
      <c r="AE67" s="9"/>
      <c r="AF67" s="9"/>
      <c r="AG67" s="9"/>
      <c r="AH67" s="9"/>
      <c r="AI67" s="9"/>
      <c r="AJ67" s="9"/>
      <c r="AK67" s="45"/>
      <c r="AL67" s="45"/>
      <c r="AM67" s="45"/>
      <c r="AN67" s="45"/>
      <c r="AO67" s="45"/>
      <c r="AP67" s="45"/>
      <c r="AQ67" s="45"/>
      <c r="AR67" s="45"/>
      <c r="AU67" s="59"/>
      <c r="AV67" s="61"/>
      <c r="AW67" s="61"/>
      <c r="AX67" s="61"/>
      <c r="AY67" s="9"/>
      <c r="AZ67" s="9"/>
      <c r="BA67" s="9"/>
      <c r="BB67" s="9"/>
      <c r="BC67" s="9"/>
      <c r="BD67" s="9"/>
      <c r="BE67" s="9"/>
      <c r="BF67" s="9"/>
      <c r="BG67" s="9"/>
      <c r="BH67" s="45"/>
      <c r="BI67" s="45"/>
      <c r="BJ67" s="45"/>
      <c r="BK67" s="45"/>
      <c r="BL67" s="45"/>
      <c r="BM67" s="45"/>
      <c r="BN67" s="45"/>
      <c r="BO67" s="45"/>
      <c r="BR67" s="59"/>
      <c r="BS67" s="61"/>
      <c r="BT67" s="61"/>
      <c r="BU67" s="61"/>
      <c r="BV67" s="9"/>
      <c r="BW67" s="9"/>
      <c r="BX67" s="9"/>
      <c r="BY67" s="9"/>
      <c r="BZ67" s="9"/>
      <c r="CA67" s="9"/>
      <c r="CB67" s="9"/>
      <c r="CC67" s="9"/>
      <c r="CD67" s="9"/>
      <c r="CE67" s="45"/>
      <c r="CF67" s="45"/>
      <c r="CG67" s="45"/>
      <c r="CH67" s="45"/>
      <c r="CI67" s="45"/>
      <c r="CJ67" s="45"/>
      <c r="CK67" s="45"/>
      <c r="CL67" s="45"/>
    </row>
    <row r="68" spans="1:90" x14ac:dyDescent="0.4">
      <c r="A68" s="59"/>
      <c r="B68" s="60" t="s">
        <v>298</v>
      </c>
      <c r="C68" s="61">
        <v>28.1507568359375</v>
      </c>
      <c r="D68" s="61">
        <v>28.264528274536133</v>
      </c>
      <c r="E68" s="60"/>
      <c r="F68" s="60" t="s">
        <v>298</v>
      </c>
      <c r="G68" s="61">
        <v>25.948022842407227</v>
      </c>
      <c r="H68" s="61">
        <v>26.104509353637695</v>
      </c>
      <c r="I68" s="60"/>
      <c r="J68" s="60" t="s">
        <v>298</v>
      </c>
      <c r="K68" s="59">
        <f>POWER(2,(G68-C68))*100</f>
        <v>21.72255950056811</v>
      </c>
      <c r="L68" s="59">
        <f>POWER(2,(H68-D68))*100</f>
        <v>22.375333319507821</v>
      </c>
      <c r="M68" s="9"/>
      <c r="N68" s="45"/>
      <c r="O68" s="45"/>
      <c r="P68" s="45"/>
      <c r="Q68" s="45"/>
      <c r="R68" s="45"/>
      <c r="S68" s="45"/>
      <c r="T68" s="45"/>
      <c r="U68" s="45"/>
      <c r="X68" s="59"/>
      <c r="Y68" s="60" t="s">
        <v>298</v>
      </c>
      <c r="Z68" s="61">
        <v>29.44879150390625</v>
      </c>
      <c r="AA68" s="61">
        <v>30.222934722900391</v>
      </c>
      <c r="AB68" s="60"/>
      <c r="AC68" s="60" t="s">
        <v>298</v>
      </c>
      <c r="AD68" s="61">
        <v>25.948022842407227</v>
      </c>
      <c r="AE68" s="61">
        <v>26.104509353637695</v>
      </c>
      <c r="AF68" s="60"/>
      <c r="AG68" s="60" t="s">
        <v>298</v>
      </c>
      <c r="AH68" s="59">
        <f>POWER(2,(AD68-Z68))*100</f>
        <v>8.8341267273165123</v>
      </c>
      <c r="AI68" s="59">
        <f>POWER(2,(AE68-AA68))*100</f>
        <v>5.7574533657308438</v>
      </c>
      <c r="AJ68" s="9"/>
      <c r="AK68" s="45"/>
      <c r="AL68" s="45"/>
      <c r="AM68" s="45"/>
      <c r="AN68" s="45"/>
      <c r="AO68" s="45"/>
      <c r="AP68" s="45"/>
      <c r="AQ68" s="45"/>
      <c r="AR68" s="45"/>
      <c r="AU68" s="59"/>
      <c r="AV68" s="60" t="s">
        <v>298</v>
      </c>
      <c r="AW68" s="61">
        <v>28.400016784667969</v>
      </c>
      <c r="AX68" s="61">
        <v>28.442573547363281</v>
      </c>
      <c r="AY68" s="60"/>
      <c r="AZ68" s="60" t="s">
        <v>298</v>
      </c>
      <c r="BA68" s="61">
        <v>25.948022842407227</v>
      </c>
      <c r="BB68" s="61">
        <v>26.104509353637695</v>
      </c>
      <c r="BC68" s="60"/>
      <c r="BD68" s="60" t="s">
        <v>298</v>
      </c>
      <c r="BE68" s="59">
        <f>POWER(2,(BA68-AW68))*100</f>
        <v>18.275794843163592</v>
      </c>
      <c r="BF68" s="59">
        <f>POWER(2,(BB68-AX68))*100</f>
        <v>19.77755249401697</v>
      </c>
      <c r="BG68" s="9"/>
      <c r="BH68" s="45"/>
      <c r="BI68" s="45"/>
      <c r="BJ68" s="45"/>
      <c r="BK68" s="45"/>
      <c r="BL68" s="45"/>
      <c r="BM68" s="45"/>
      <c r="BN68" s="45"/>
      <c r="BO68" s="45"/>
      <c r="BR68" s="59"/>
      <c r="BS68" s="60" t="s">
        <v>298</v>
      </c>
      <c r="BT68" s="61">
        <v>29.091650009155273</v>
      </c>
      <c r="BU68" s="61">
        <v>30.268730163574219</v>
      </c>
      <c r="BV68" s="60"/>
      <c r="BW68" s="60" t="s">
        <v>298</v>
      </c>
      <c r="BX68" s="61">
        <v>25.948022842407227</v>
      </c>
      <c r="BY68" s="61">
        <v>26.104509353637695</v>
      </c>
      <c r="BZ68" s="60"/>
      <c r="CA68" s="60" t="s">
        <v>298</v>
      </c>
      <c r="CB68" s="59">
        <f>POWER(2,(BX68-BT68))*100</f>
        <v>11.315504655043423</v>
      </c>
      <c r="CC68" s="59">
        <f>POWER(2,(BY68-BU68))*100</f>
        <v>5.5775648389649017</v>
      </c>
      <c r="CD68" s="9"/>
      <c r="CE68" s="45"/>
      <c r="CF68" s="45"/>
      <c r="CG68" s="45"/>
      <c r="CH68" s="45"/>
      <c r="CI68" s="45"/>
      <c r="CJ68" s="45"/>
      <c r="CK68" s="45"/>
      <c r="CL68" s="45"/>
    </row>
    <row r="69" spans="1:90" x14ac:dyDescent="0.2">
      <c r="A69" s="59"/>
      <c r="B69" s="59" t="s">
        <v>230</v>
      </c>
      <c r="C69" s="59">
        <f>AVERAGE(C67:C68)</f>
        <v>28.1507568359375</v>
      </c>
      <c r="D69" s="59">
        <f>AVERAGE(D67:D68)</f>
        <v>28.264528274536133</v>
      </c>
      <c r="E69" s="60"/>
      <c r="F69" s="59" t="s">
        <v>230</v>
      </c>
      <c r="G69" s="59">
        <f>AVERAGE(G67:G68)</f>
        <v>25.948022842407227</v>
      </c>
      <c r="H69" s="59">
        <f>AVERAGE(H67:H68)</f>
        <v>26.104509353637695</v>
      </c>
      <c r="I69" s="59"/>
      <c r="J69" s="59" t="s">
        <v>230</v>
      </c>
      <c r="K69" s="59">
        <f>AVERAGE(K67:K68)</f>
        <v>21.72255950056811</v>
      </c>
      <c r="L69" s="59">
        <f>AVERAGE(L67:L68)</f>
        <v>22.375333319507821</v>
      </c>
      <c r="M69" s="9"/>
      <c r="N69" s="45"/>
      <c r="O69" s="45"/>
      <c r="P69" s="45"/>
      <c r="Q69" s="45"/>
      <c r="R69" s="45"/>
      <c r="S69" s="45"/>
      <c r="T69" s="45"/>
      <c r="U69" s="45"/>
      <c r="X69" s="59"/>
      <c r="Y69" s="59" t="s">
        <v>230</v>
      </c>
      <c r="Z69" s="59">
        <f>AVERAGE(Z67:Z68)</f>
        <v>29.44879150390625</v>
      </c>
      <c r="AA69" s="59">
        <f>AVERAGE(AA67:AA68)</f>
        <v>30.222934722900391</v>
      </c>
      <c r="AB69" s="60"/>
      <c r="AC69" s="59" t="s">
        <v>230</v>
      </c>
      <c r="AD69" s="59">
        <f>AVERAGE(AD67:AD68)</f>
        <v>25.948022842407227</v>
      </c>
      <c r="AE69" s="59">
        <f>AVERAGE(AE67:AE68)</f>
        <v>26.104509353637695</v>
      </c>
      <c r="AF69" s="59"/>
      <c r="AG69" s="59" t="s">
        <v>230</v>
      </c>
      <c r="AH69" s="59">
        <f>AVERAGE(AH67:AH68)</f>
        <v>8.8341267273165123</v>
      </c>
      <c r="AI69" s="59">
        <f>AVERAGE(AI67:AI68)</f>
        <v>5.7574533657308438</v>
      </c>
      <c r="AJ69" s="9"/>
      <c r="AK69" s="45"/>
      <c r="AL69" s="45"/>
      <c r="AM69" s="45"/>
      <c r="AN69" s="45"/>
      <c r="AO69" s="45"/>
      <c r="AP69" s="45"/>
      <c r="AQ69" s="45"/>
      <c r="AR69" s="45"/>
      <c r="AU69" s="59"/>
      <c r="AV69" s="59" t="s">
        <v>230</v>
      </c>
      <c r="AW69" s="59">
        <f>AVERAGE(AW67:AW68)</f>
        <v>28.400016784667969</v>
      </c>
      <c r="AX69" s="59">
        <f>AVERAGE(AX67:AX68)</f>
        <v>28.442573547363281</v>
      </c>
      <c r="AY69" s="60"/>
      <c r="AZ69" s="59" t="s">
        <v>230</v>
      </c>
      <c r="BA69" s="59">
        <f>AVERAGE(BA67:BA68)</f>
        <v>25.948022842407227</v>
      </c>
      <c r="BB69" s="59">
        <f>AVERAGE(BB67:BB68)</f>
        <v>26.104509353637695</v>
      </c>
      <c r="BC69" s="59"/>
      <c r="BD69" s="59" t="s">
        <v>230</v>
      </c>
      <c r="BE69" s="59">
        <f>AVERAGE(BE67:BE68)</f>
        <v>18.275794843163592</v>
      </c>
      <c r="BF69" s="59">
        <f>AVERAGE(BF67:BF68)</f>
        <v>19.77755249401697</v>
      </c>
      <c r="BG69" s="9"/>
      <c r="BH69" s="45"/>
      <c r="BI69" s="45"/>
      <c r="BJ69" s="45"/>
      <c r="BK69" s="45"/>
      <c r="BL69" s="45"/>
      <c r="BM69" s="45"/>
      <c r="BN69" s="45"/>
      <c r="BO69" s="45"/>
      <c r="BR69" s="59"/>
      <c r="BS69" s="59" t="s">
        <v>230</v>
      </c>
      <c r="BT69" s="59">
        <f>AVERAGE(BT67:BT68)</f>
        <v>29.091650009155273</v>
      </c>
      <c r="BU69" s="59">
        <f>AVERAGE(BU67:BU68)</f>
        <v>30.268730163574219</v>
      </c>
      <c r="BV69" s="60"/>
      <c r="BW69" s="59" t="s">
        <v>230</v>
      </c>
      <c r="BX69" s="59">
        <f>AVERAGE(BX67:BX68)</f>
        <v>25.948022842407227</v>
      </c>
      <c r="BY69" s="59">
        <f>AVERAGE(BY67:BY68)</f>
        <v>26.104509353637695</v>
      </c>
      <c r="BZ69" s="59"/>
      <c r="CA69" s="59" t="s">
        <v>230</v>
      </c>
      <c r="CB69" s="59">
        <f>AVERAGE(CB67:CB68)</f>
        <v>11.315504655043423</v>
      </c>
      <c r="CC69" s="59">
        <f>AVERAGE(CC67:CC68)</f>
        <v>5.5775648389649017</v>
      </c>
      <c r="CD69" s="9"/>
      <c r="CE69" s="45"/>
      <c r="CF69" s="45"/>
      <c r="CG69" s="45"/>
      <c r="CH69" s="45"/>
      <c r="CI69" s="45"/>
      <c r="CJ69" s="45"/>
      <c r="CK69" s="45"/>
      <c r="CL69" s="45"/>
    </row>
    <row r="70" spans="1:90" x14ac:dyDescent="0.2">
      <c r="A70" s="59"/>
      <c r="B70" s="59" t="s">
        <v>40</v>
      </c>
      <c r="C70" s="59">
        <f>STDEVP(C67:C68)</f>
        <v>0</v>
      </c>
      <c r="D70" s="59">
        <f>STDEVP(D67:D68)</f>
        <v>0</v>
      </c>
      <c r="E70" s="60"/>
      <c r="F70" s="59" t="s">
        <v>40</v>
      </c>
      <c r="G70" s="59">
        <f>STDEVP(G67:G68)</f>
        <v>0</v>
      </c>
      <c r="H70" s="59">
        <f>STDEVP(H67:H68)</f>
        <v>0</v>
      </c>
      <c r="I70" s="59"/>
      <c r="J70" s="59" t="s">
        <v>40</v>
      </c>
      <c r="K70" s="59">
        <f>STDEVP(K67:K68)</f>
        <v>0</v>
      </c>
      <c r="L70" s="59">
        <f>STDEVP(L67:L68)</f>
        <v>0</v>
      </c>
      <c r="M70" s="9"/>
      <c r="N70" s="45"/>
      <c r="O70" s="45"/>
      <c r="P70" s="45"/>
      <c r="Q70" s="45"/>
      <c r="R70" s="45"/>
      <c r="S70" s="45"/>
      <c r="T70" s="45"/>
      <c r="U70" s="45"/>
      <c r="X70" s="59"/>
      <c r="Y70" s="59" t="s">
        <v>40</v>
      </c>
      <c r="Z70" s="59">
        <f>STDEVP(Z67:Z68)</f>
        <v>0</v>
      </c>
      <c r="AA70" s="59">
        <f>STDEVP(AA67:AA68)</f>
        <v>0</v>
      </c>
      <c r="AB70" s="60"/>
      <c r="AC70" s="59" t="s">
        <v>40</v>
      </c>
      <c r="AD70" s="59">
        <f>STDEVP(AD67:AD68)</f>
        <v>0</v>
      </c>
      <c r="AE70" s="59">
        <f>STDEVP(AE67:AE68)</f>
        <v>0</v>
      </c>
      <c r="AF70" s="59"/>
      <c r="AG70" s="59" t="s">
        <v>40</v>
      </c>
      <c r="AH70" s="59">
        <f>STDEVP(AH67:AH68)</f>
        <v>0</v>
      </c>
      <c r="AI70" s="59">
        <f>STDEVP(AI67:AI68)</f>
        <v>0</v>
      </c>
      <c r="AJ70" s="9"/>
      <c r="AK70" s="45"/>
      <c r="AL70" s="45"/>
      <c r="AM70" s="45"/>
      <c r="AN70" s="45"/>
      <c r="AO70" s="45"/>
      <c r="AP70" s="45"/>
      <c r="AQ70" s="45"/>
      <c r="AR70" s="45"/>
      <c r="AU70" s="59"/>
      <c r="AV70" s="59" t="s">
        <v>40</v>
      </c>
      <c r="AW70" s="59">
        <f>STDEVP(AW67:AW68)</f>
        <v>0</v>
      </c>
      <c r="AX70" s="59">
        <f>STDEVP(AX67:AX68)</f>
        <v>0</v>
      </c>
      <c r="AY70" s="60"/>
      <c r="AZ70" s="59" t="s">
        <v>40</v>
      </c>
      <c r="BA70" s="59">
        <f>STDEVP(BA67:BA68)</f>
        <v>0</v>
      </c>
      <c r="BB70" s="59">
        <f>STDEVP(BB67:BB68)</f>
        <v>0</v>
      </c>
      <c r="BC70" s="59"/>
      <c r="BD70" s="59" t="s">
        <v>40</v>
      </c>
      <c r="BE70" s="59">
        <f>STDEVP(BE67:BE68)</f>
        <v>0</v>
      </c>
      <c r="BF70" s="59">
        <f>STDEVP(BF67:BF68)</f>
        <v>0</v>
      </c>
      <c r="BG70" s="9"/>
      <c r="BH70" s="45"/>
      <c r="BI70" s="45"/>
      <c r="BJ70" s="45"/>
      <c r="BK70" s="45"/>
      <c r="BL70" s="45"/>
      <c r="BM70" s="45"/>
      <c r="BN70" s="45"/>
      <c r="BO70" s="45"/>
      <c r="BR70" s="59"/>
      <c r="BS70" s="59" t="s">
        <v>40</v>
      </c>
      <c r="BT70" s="59">
        <f>STDEVP(BT67:BT68)</f>
        <v>0</v>
      </c>
      <c r="BU70" s="59">
        <f>STDEVP(BU67:BU68)</f>
        <v>0</v>
      </c>
      <c r="BV70" s="60"/>
      <c r="BW70" s="59" t="s">
        <v>40</v>
      </c>
      <c r="BX70" s="59">
        <f>STDEVP(BX67:BX68)</f>
        <v>0</v>
      </c>
      <c r="BY70" s="59">
        <f>STDEVP(BY67:BY68)</f>
        <v>0</v>
      </c>
      <c r="BZ70" s="59"/>
      <c r="CA70" s="59" t="s">
        <v>40</v>
      </c>
      <c r="CB70" s="59">
        <f>STDEVP(CB67:CB68)</f>
        <v>0</v>
      </c>
      <c r="CC70" s="59">
        <f>STDEVP(CC67:CC68)</f>
        <v>0</v>
      </c>
      <c r="CD70" s="9"/>
      <c r="CE70" s="45"/>
      <c r="CF70" s="45"/>
      <c r="CG70" s="45"/>
      <c r="CH70" s="45"/>
      <c r="CI70" s="45"/>
      <c r="CJ70" s="45"/>
      <c r="CK70" s="45"/>
      <c r="CL70" s="45"/>
    </row>
    <row r="71" spans="1:90" x14ac:dyDescent="0.2">
      <c r="A71" s="59"/>
      <c r="B71" s="59" t="s">
        <v>41</v>
      </c>
      <c r="C71" s="59">
        <f>C70/SQRT(4)</f>
        <v>0</v>
      </c>
      <c r="D71" s="59">
        <f t="shared" ref="D71" si="101">D70/SQRT(4)</f>
        <v>0</v>
      </c>
      <c r="E71" s="60"/>
      <c r="F71" s="59" t="s">
        <v>41</v>
      </c>
      <c r="G71" s="59">
        <f>G70/SQRT(4)</f>
        <v>0</v>
      </c>
      <c r="H71" s="59">
        <f t="shared" ref="H71" si="102">H70/SQRT(4)</f>
        <v>0</v>
      </c>
      <c r="I71" s="59"/>
      <c r="J71" s="59" t="s">
        <v>41</v>
      </c>
      <c r="K71" s="59">
        <f>K70/SQRT(4)</f>
        <v>0</v>
      </c>
      <c r="L71" s="59">
        <f t="shared" ref="L71" si="103">L70/SQRT(4)</f>
        <v>0</v>
      </c>
      <c r="M71" s="9"/>
      <c r="N71" s="45"/>
      <c r="O71" s="45"/>
      <c r="P71" s="45"/>
      <c r="Q71" s="45"/>
      <c r="R71" s="45"/>
      <c r="S71" s="45"/>
      <c r="T71" s="45"/>
      <c r="U71" s="45"/>
      <c r="X71" s="59"/>
      <c r="Y71" s="59" t="s">
        <v>41</v>
      </c>
      <c r="Z71" s="59">
        <f>Z70/SQRT(4)</f>
        <v>0</v>
      </c>
      <c r="AA71" s="59">
        <f t="shared" ref="AA71" si="104">AA70/SQRT(4)</f>
        <v>0</v>
      </c>
      <c r="AB71" s="60"/>
      <c r="AC71" s="59" t="s">
        <v>41</v>
      </c>
      <c r="AD71" s="59">
        <f>AD70/SQRT(4)</f>
        <v>0</v>
      </c>
      <c r="AE71" s="59">
        <f t="shared" ref="AE71" si="105">AE70/SQRT(4)</f>
        <v>0</v>
      </c>
      <c r="AF71" s="59"/>
      <c r="AG71" s="59" t="s">
        <v>41</v>
      </c>
      <c r="AH71" s="59">
        <f>AH70/SQRT(4)</f>
        <v>0</v>
      </c>
      <c r="AI71" s="59">
        <f t="shared" ref="AI71" si="106">AI70/SQRT(4)</f>
        <v>0</v>
      </c>
      <c r="AJ71" s="9"/>
      <c r="AK71" s="45"/>
      <c r="AL71" s="45"/>
      <c r="AM71" s="45"/>
      <c r="AN71" s="45"/>
      <c r="AO71" s="45"/>
      <c r="AP71" s="45"/>
      <c r="AQ71" s="45"/>
      <c r="AR71" s="45"/>
      <c r="AU71" s="59"/>
      <c r="AV71" s="59" t="s">
        <v>41</v>
      </c>
      <c r="AW71" s="59">
        <f>AW70/SQRT(4)</f>
        <v>0</v>
      </c>
      <c r="AX71" s="59">
        <f t="shared" ref="AX71" si="107">AX70/SQRT(4)</f>
        <v>0</v>
      </c>
      <c r="AY71" s="60"/>
      <c r="AZ71" s="59" t="s">
        <v>41</v>
      </c>
      <c r="BA71" s="59">
        <f>BA70/SQRT(4)</f>
        <v>0</v>
      </c>
      <c r="BB71" s="59">
        <f t="shared" ref="BB71" si="108">BB70/SQRT(4)</f>
        <v>0</v>
      </c>
      <c r="BC71" s="59"/>
      <c r="BD71" s="59" t="s">
        <v>41</v>
      </c>
      <c r="BE71" s="59">
        <f>BE70/SQRT(4)</f>
        <v>0</v>
      </c>
      <c r="BF71" s="59">
        <f t="shared" ref="BF71" si="109">BF70/SQRT(4)</f>
        <v>0</v>
      </c>
      <c r="BG71" s="9"/>
      <c r="BH71" s="45"/>
      <c r="BI71" s="45"/>
      <c r="BJ71" s="45"/>
      <c r="BK71" s="45"/>
      <c r="BL71" s="45"/>
      <c r="BM71" s="45"/>
      <c r="BN71" s="45"/>
      <c r="BO71" s="45"/>
      <c r="BR71" s="59"/>
      <c r="BS71" s="59" t="s">
        <v>41</v>
      </c>
      <c r="BT71" s="59">
        <f>BT70/SQRT(4)</f>
        <v>0</v>
      </c>
      <c r="BU71" s="59">
        <f t="shared" ref="BU71" si="110">BU70/SQRT(4)</f>
        <v>0</v>
      </c>
      <c r="BV71" s="60"/>
      <c r="BW71" s="59" t="s">
        <v>41</v>
      </c>
      <c r="BX71" s="59">
        <f>BX70/SQRT(4)</f>
        <v>0</v>
      </c>
      <c r="BY71" s="59">
        <f t="shared" ref="BY71" si="111">BY70/SQRT(4)</f>
        <v>0</v>
      </c>
      <c r="BZ71" s="59"/>
      <c r="CA71" s="59" t="s">
        <v>41</v>
      </c>
      <c r="CB71" s="59">
        <f>CB70/SQRT(4)</f>
        <v>0</v>
      </c>
      <c r="CC71" s="59">
        <f t="shared" ref="CC71" si="112">CC70/SQRT(4)</f>
        <v>0</v>
      </c>
      <c r="CD71" s="9"/>
      <c r="CE71" s="45"/>
      <c r="CF71" s="45"/>
      <c r="CG71" s="45"/>
      <c r="CH71" s="45"/>
      <c r="CI71" s="45"/>
      <c r="CJ71" s="45"/>
      <c r="CK71" s="45"/>
      <c r="CL71" s="45"/>
    </row>
    <row r="72" spans="1:90" x14ac:dyDescent="0.4">
      <c r="A72" s="9"/>
      <c r="B72" s="61"/>
      <c r="C72" s="61"/>
      <c r="D72" s="46"/>
      <c r="E72" s="61"/>
      <c r="F72" s="46"/>
      <c r="G72" s="9"/>
      <c r="H72" s="9"/>
      <c r="I72" s="9"/>
      <c r="J72" s="9"/>
      <c r="K72" s="9"/>
      <c r="L72" s="9"/>
      <c r="M72" s="46"/>
      <c r="N72" s="45"/>
      <c r="O72" s="45"/>
      <c r="P72" s="45"/>
      <c r="Q72" s="45"/>
      <c r="R72" s="45"/>
      <c r="S72" s="45"/>
      <c r="T72" s="45"/>
      <c r="U72" s="45"/>
      <c r="X72" s="9"/>
      <c r="Y72" s="61"/>
      <c r="Z72" s="61"/>
      <c r="AA72" s="46"/>
      <c r="AB72" s="61"/>
      <c r="AC72" s="46"/>
      <c r="AD72" s="9"/>
      <c r="AE72" s="9"/>
      <c r="AF72" s="9"/>
      <c r="AG72" s="9"/>
      <c r="AH72" s="9"/>
      <c r="AI72" s="9"/>
      <c r="AJ72" s="46"/>
      <c r="AK72" s="45"/>
      <c r="AL72" s="45"/>
      <c r="AM72" s="45"/>
      <c r="AN72" s="45"/>
      <c r="AO72" s="45"/>
      <c r="AP72" s="45"/>
      <c r="AQ72" s="45"/>
      <c r="AR72" s="45"/>
      <c r="AU72" s="9"/>
      <c r="AV72" s="61"/>
      <c r="AW72" s="61"/>
      <c r="AX72" s="46"/>
      <c r="AY72" s="61"/>
      <c r="AZ72" s="46"/>
      <c r="BA72" s="9"/>
      <c r="BB72" s="9"/>
      <c r="BC72" s="9"/>
      <c r="BD72" s="9"/>
      <c r="BE72" s="9"/>
      <c r="BF72" s="9"/>
      <c r="BG72" s="46"/>
      <c r="BH72" s="45"/>
      <c r="BI72" s="45"/>
      <c r="BJ72" s="45"/>
      <c r="BK72" s="45"/>
      <c r="BL72" s="45"/>
      <c r="BM72" s="45"/>
      <c r="BN72" s="45"/>
      <c r="BO72" s="45"/>
      <c r="BR72" s="9"/>
      <c r="BS72" s="61"/>
      <c r="BT72" s="61"/>
      <c r="BU72" s="46"/>
      <c r="BV72" s="61"/>
      <c r="BW72" s="46"/>
      <c r="BX72" s="9"/>
      <c r="BY72" s="9"/>
      <c r="BZ72" s="9"/>
      <c r="CA72" s="9"/>
      <c r="CB72" s="9"/>
      <c r="CC72" s="9"/>
      <c r="CD72" s="46"/>
      <c r="CE72" s="45"/>
      <c r="CF72" s="45"/>
      <c r="CG72" s="45"/>
      <c r="CH72" s="45"/>
      <c r="CI72" s="45"/>
      <c r="CJ72" s="45"/>
      <c r="CK72" s="45"/>
      <c r="CL72" s="45"/>
    </row>
    <row r="73" spans="1:90" x14ac:dyDescent="0.4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9"/>
      <c r="N73" s="45"/>
      <c r="O73" s="45"/>
      <c r="P73" s="45"/>
      <c r="Q73" s="45"/>
      <c r="R73" s="45"/>
      <c r="S73" s="45"/>
      <c r="T73" s="45"/>
      <c r="U73" s="45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9"/>
      <c r="AK73" s="45"/>
      <c r="AL73" s="45"/>
      <c r="AM73" s="45"/>
      <c r="AN73" s="45"/>
      <c r="AO73" s="45"/>
      <c r="AP73" s="45"/>
      <c r="AQ73" s="45"/>
      <c r="AR73" s="45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  <c r="BF73" s="46"/>
      <c r="BG73" s="9"/>
      <c r="BH73" s="45"/>
      <c r="BI73" s="45"/>
      <c r="BJ73" s="45"/>
      <c r="BK73" s="45"/>
      <c r="BL73" s="45"/>
      <c r="BM73" s="45"/>
      <c r="BN73" s="45"/>
      <c r="BO73" s="45"/>
      <c r="BR73" s="46"/>
      <c r="BS73" s="46"/>
      <c r="BT73" s="46"/>
      <c r="BU73" s="46"/>
      <c r="BV73" s="46"/>
      <c r="BW73" s="46"/>
      <c r="BX73" s="46"/>
      <c r="BY73" s="46"/>
      <c r="BZ73" s="46"/>
      <c r="CA73" s="46"/>
      <c r="CB73" s="46"/>
      <c r="CC73" s="46"/>
      <c r="CD73" s="9"/>
      <c r="CE73" s="45"/>
      <c r="CF73" s="45"/>
      <c r="CG73" s="45"/>
      <c r="CH73" s="45"/>
      <c r="CI73" s="45"/>
      <c r="CJ73" s="45"/>
      <c r="CK73" s="45"/>
      <c r="CL73" s="45"/>
    </row>
    <row r="74" spans="1:90" x14ac:dyDescent="0.2">
      <c r="A74" s="11" t="s">
        <v>218</v>
      </c>
      <c r="B74" s="46"/>
      <c r="C74" s="59" t="s">
        <v>257</v>
      </c>
      <c r="D74" s="59" t="s">
        <v>90</v>
      </c>
      <c r="E74" s="59"/>
      <c r="F74" s="60" t="s">
        <v>295</v>
      </c>
      <c r="G74" s="59" t="s">
        <v>257</v>
      </c>
      <c r="H74" s="59" t="s">
        <v>90</v>
      </c>
      <c r="I74" s="59"/>
      <c r="J74" s="59" t="s">
        <v>296</v>
      </c>
      <c r="K74" s="59" t="s">
        <v>257</v>
      </c>
      <c r="L74" s="59" t="s">
        <v>90</v>
      </c>
      <c r="M74" s="9"/>
      <c r="N74" s="45"/>
      <c r="O74" s="45"/>
      <c r="P74" s="45"/>
      <c r="Q74" s="45"/>
      <c r="R74" s="45"/>
      <c r="S74" s="45"/>
      <c r="T74" s="45"/>
      <c r="U74" s="45"/>
      <c r="X74" s="11" t="s">
        <v>218</v>
      </c>
      <c r="Y74" s="46"/>
      <c r="Z74" s="59" t="s">
        <v>257</v>
      </c>
      <c r="AA74" s="59" t="s">
        <v>90</v>
      </c>
      <c r="AB74" s="59"/>
      <c r="AC74" s="60" t="s">
        <v>295</v>
      </c>
      <c r="AD74" s="59" t="s">
        <v>257</v>
      </c>
      <c r="AE74" s="59" t="s">
        <v>90</v>
      </c>
      <c r="AF74" s="59"/>
      <c r="AG74" s="59" t="s">
        <v>296</v>
      </c>
      <c r="AH74" s="59" t="s">
        <v>257</v>
      </c>
      <c r="AI74" s="59" t="s">
        <v>90</v>
      </c>
      <c r="AJ74" s="9"/>
      <c r="AK74" s="45"/>
      <c r="AL74" s="45"/>
      <c r="AM74" s="45"/>
      <c r="AN74" s="45"/>
      <c r="AO74" s="45"/>
      <c r="AP74" s="45"/>
      <c r="AQ74" s="45"/>
      <c r="AR74" s="45"/>
      <c r="AU74" s="11" t="s">
        <v>218</v>
      </c>
      <c r="AV74" s="46"/>
      <c r="AW74" s="59" t="s">
        <v>257</v>
      </c>
      <c r="AX74" s="59" t="s">
        <v>90</v>
      </c>
      <c r="AY74" s="59"/>
      <c r="AZ74" s="60" t="s">
        <v>295</v>
      </c>
      <c r="BA74" s="59" t="s">
        <v>257</v>
      </c>
      <c r="BB74" s="59" t="s">
        <v>90</v>
      </c>
      <c r="BC74" s="59"/>
      <c r="BD74" s="59" t="s">
        <v>296</v>
      </c>
      <c r="BE74" s="59" t="s">
        <v>257</v>
      </c>
      <c r="BF74" s="59" t="s">
        <v>90</v>
      </c>
      <c r="BG74" s="9"/>
      <c r="BH74" s="45"/>
      <c r="BI74" s="45"/>
      <c r="BJ74" s="45"/>
      <c r="BK74" s="45"/>
      <c r="BL74" s="45"/>
      <c r="BM74" s="45"/>
      <c r="BN74" s="45"/>
      <c r="BO74" s="45"/>
      <c r="BR74" s="11" t="s">
        <v>218</v>
      </c>
      <c r="BS74" s="46"/>
      <c r="BT74" s="59" t="s">
        <v>257</v>
      </c>
      <c r="BU74" s="59" t="s">
        <v>90</v>
      </c>
      <c r="BV74" s="59"/>
      <c r="BW74" s="60" t="s">
        <v>295</v>
      </c>
      <c r="BX74" s="59" t="s">
        <v>257</v>
      </c>
      <c r="BY74" s="59" t="s">
        <v>90</v>
      </c>
      <c r="BZ74" s="59"/>
      <c r="CA74" s="59" t="s">
        <v>296</v>
      </c>
      <c r="CB74" s="59" t="s">
        <v>257</v>
      </c>
      <c r="CC74" s="59" t="s">
        <v>90</v>
      </c>
      <c r="CD74" s="9"/>
      <c r="CE74" s="45"/>
      <c r="CF74" s="45"/>
      <c r="CG74" s="45"/>
      <c r="CH74" s="45"/>
      <c r="CI74" s="45"/>
      <c r="CJ74" s="45"/>
      <c r="CK74" s="45"/>
      <c r="CL74" s="45"/>
    </row>
    <row r="75" spans="1:90" x14ac:dyDescent="0.4">
      <c r="A75" s="59"/>
      <c r="B75" s="61"/>
      <c r="C75" s="61"/>
      <c r="D75" s="61"/>
      <c r="E75" s="9"/>
      <c r="F75" s="9"/>
      <c r="G75" s="9"/>
      <c r="H75" s="9"/>
      <c r="I75" s="9"/>
      <c r="J75" s="9"/>
      <c r="K75" s="9"/>
      <c r="L75" s="9"/>
      <c r="M75" s="9"/>
      <c r="N75" s="45"/>
      <c r="O75" s="45"/>
      <c r="P75" s="45"/>
      <c r="Q75" s="45"/>
      <c r="R75" s="45"/>
      <c r="S75" s="45"/>
      <c r="T75" s="45"/>
      <c r="U75" s="45"/>
      <c r="X75" s="59"/>
      <c r="Y75" s="61"/>
      <c r="Z75" s="61"/>
      <c r="AA75" s="61"/>
      <c r="AB75" s="9"/>
      <c r="AC75" s="9"/>
      <c r="AD75" s="9"/>
      <c r="AE75" s="9"/>
      <c r="AF75" s="9"/>
      <c r="AG75" s="9"/>
      <c r="AH75" s="9"/>
      <c r="AI75" s="9"/>
      <c r="AJ75" s="9"/>
      <c r="AK75" s="45"/>
      <c r="AL75" s="45"/>
      <c r="AM75" s="45"/>
      <c r="AN75" s="45"/>
      <c r="AO75" s="45"/>
      <c r="AP75" s="45"/>
      <c r="AQ75" s="45"/>
      <c r="AR75" s="45"/>
      <c r="AU75" s="59"/>
      <c r="AV75" s="61"/>
      <c r="AW75" s="61"/>
      <c r="AX75" s="61"/>
      <c r="AY75" s="9"/>
      <c r="AZ75" s="9"/>
      <c r="BA75" s="9"/>
      <c r="BB75" s="9"/>
      <c r="BC75" s="9"/>
      <c r="BD75" s="9"/>
      <c r="BE75" s="9"/>
      <c r="BF75" s="9"/>
      <c r="BG75" s="9"/>
      <c r="BH75" s="45"/>
      <c r="BI75" s="45"/>
      <c r="BJ75" s="45"/>
      <c r="BK75" s="45"/>
      <c r="BL75" s="45"/>
      <c r="BM75" s="45"/>
      <c r="BN75" s="45"/>
      <c r="BO75" s="45"/>
      <c r="BR75" s="59"/>
      <c r="BS75" s="61"/>
      <c r="BT75" s="61"/>
      <c r="BU75" s="61"/>
      <c r="BV75" s="9"/>
      <c r="BW75" s="9"/>
      <c r="BX75" s="9"/>
      <c r="BY75" s="9"/>
      <c r="BZ75" s="9"/>
      <c r="CA75" s="9"/>
      <c r="CB75" s="9"/>
      <c r="CC75" s="9"/>
      <c r="CD75" s="9"/>
      <c r="CE75" s="45"/>
      <c r="CF75" s="45"/>
      <c r="CG75" s="45"/>
      <c r="CH75" s="45"/>
      <c r="CI75" s="45"/>
      <c r="CJ75" s="45"/>
      <c r="CK75" s="45"/>
      <c r="CL75" s="45"/>
    </row>
    <row r="76" spans="1:90" x14ac:dyDescent="0.4">
      <c r="A76" s="59"/>
      <c r="B76" s="60" t="s">
        <v>298</v>
      </c>
      <c r="C76" s="61">
        <v>27.999696731567383</v>
      </c>
      <c r="D76" s="61">
        <v>27.453935623168945</v>
      </c>
      <c r="E76" s="60"/>
      <c r="F76" s="60" t="s">
        <v>298</v>
      </c>
      <c r="G76" s="61">
        <v>25.20002555847168</v>
      </c>
      <c r="H76" s="61">
        <v>25.788330078125</v>
      </c>
      <c r="I76" s="60"/>
      <c r="J76" s="60" t="s">
        <v>298</v>
      </c>
      <c r="K76" s="59">
        <f>POWER(2,(G76-C76))*100</f>
        <v>14.362002530207254</v>
      </c>
      <c r="L76" s="59">
        <f>POWER(2,(H76-D76))*100</f>
        <v>31.521201991663499</v>
      </c>
      <c r="M76" s="9"/>
      <c r="N76" s="45"/>
      <c r="O76" s="45"/>
      <c r="P76" s="45"/>
      <c r="Q76" s="45"/>
      <c r="R76" s="45"/>
      <c r="S76" s="45"/>
      <c r="T76" s="45"/>
      <c r="U76" s="45"/>
      <c r="X76" s="59"/>
      <c r="Y76" s="60" t="s">
        <v>298</v>
      </c>
      <c r="Z76" s="61">
        <v>29.0244140625</v>
      </c>
      <c r="AA76" s="61">
        <v>29.858226776123047</v>
      </c>
      <c r="AB76" s="60"/>
      <c r="AC76" s="60" t="s">
        <v>298</v>
      </c>
      <c r="AD76" s="61">
        <v>25.20002555847168</v>
      </c>
      <c r="AE76" s="61">
        <v>25.788330078125</v>
      </c>
      <c r="AF76" s="60"/>
      <c r="AG76" s="60" t="s">
        <v>298</v>
      </c>
      <c r="AH76" s="59">
        <f>POWER(2,(AD76-Z76))*100</f>
        <v>7.0590189085567969</v>
      </c>
      <c r="AI76" s="59">
        <f>POWER(2,(AE76-AA76))*100</f>
        <v>5.9544138293300755</v>
      </c>
      <c r="AJ76" s="9"/>
      <c r="AK76" s="45"/>
      <c r="AL76" s="45"/>
      <c r="AM76" s="45"/>
      <c r="AN76" s="45"/>
      <c r="AO76" s="45"/>
      <c r="AP76" s="45"/>
      <c r="AQ76" s="45"/>
      <c r="AR76" s="45"/>
      <c r="AU76" s="59"/>
      <c r="AV76" s="60" t="s">
        <v>298</v>
      </c>
      <c r="AW76" s="61">
        <v>28.065141677856445</v>
      </c>
      <c r="AX76" s="61">
        <v>28.219348907470703</v>
      </c>
      <c r="AY76" s="60"/>
      <c r="AZ76" s="60" t="s">
        <v>298</v>
      </c>
      <c r="BA76" s="61">
        <v>25.20002555847168</v>
      </c>
      <c r="BB76" s="61">
        <v>25.788330078125</v>
      </c>
      <c r="BC76" s="60"/>
      <c r="BD76" s="60" t="s">
        <v>298</v>
      </c>
      <c r="BE76" s="59">
        <f>POWER(2,(BA76-AW76))*100</f>
        <v>13.725055428031627</v>
      </c>
      <c r="BF76" s="59">
        <f>POWER(2,(BB76-AX76))*100</f>
        <v>18.543444651520556</v>
      </c>
      <c r="BG76" s="9"/>
      <c r="BH76" s="45"/>
      <c r="BI76" s="45"/>
      <c r="BJ76" s="45"/>
      <c r="BK76" s="45"/>
      <c r="BL76" s="45"/>
      <c r="BM76" s="45"/>
      <c r="BN76" s="45"/>
      <c r="BO76" s="45"/>
      <c r="BR76" s="59"/>
      <c r="BS76" s="60" t="s">
        <v>298</v>
      </c>
      <c r="BT76" s="61">
        <v>28.290361404418945</v>
      </c>
      <c r="BU76" s="61">
        <v>29.369384765625</v>
      </c>
      <c r="BV76" s="60"/>
      <c r="BW76" s="60" t="s">
        <v>298</v>
      </c>
      <c r="BX76" s="61">
        <v>25.20002555847168</v>
      </c>
      <c r="BY76" s="61">
        <v>25.788330078125</v>
      </c>
      <c r="BZ76" s="60"/>
      <c r="CA76" s="60" t="s">
        <v>298</v>
      </c>
      <c r="CB76" s="59">
        <f>POWER(2,(BX76-BT76))*100</f>
        <v>11.74130078171846</v>
      </c>
      <c r="CC76" s="59">
        <f>POWER(2,(BY76-BU76))*100</f>
        <v>8.3559363460909122</v>
      </c>
      <c r="CD76" s="9"/>
      <c r="CE76" s="45"/>
      <c r="CF76" s="45"/>
      <c r="CG76" s="45"/>
      <c r="CH76" s="45"/>
      <c r="CI76" s="45"/>
      <c r="CJ76" s="45"/>
      <c r="CK76" s="45"/>
      <c r="CL76" s="45"/>
    </row>
    <row r="77" spans="1:90" x14ac:dyDescent="0.2">
      <c r="A77" s="59"/>
      <c r="B77" s="59" t="s">
        <v>230</v>
      </c>
      <c r="C77" s="59">
        <f>AVERAGE(C75:C76)</f>
        <v>27.999696731567383</v>
      </c>
      <c r="D77" s="59">
        <f>AVERAGE(D75:D76)</f>
        <v>27.453935623168945</v>
      </c>
      <c r="E77" s="60"/>
      <c r="F77" s="59" t="s">
        <v>230</v>
      </c>
      <c r="G77" s="59">
        <f>AVERAGE(G75:G76)</f>
        <v>25.20002555847168</v>
      </c>
      <c r="H77" s="59">
        <f>AVERAGE(H75:H76)</f>
        <v>25.788330078125</v>
      </c>
      <c r="I77" s="59"/>
      <c r="J77" s="59" t="s">
        <v>230</v>
      </c>
      <c r="K77" s="59">
        <f>AVERAGE(K75:K76)</f>
        <v>14.362002530207254</v>
      </c>
      <c r="L77" s="59">
        <f>AVERAGE(L75:L76)</f>
        <v>31.521201991663499</v>
      </c>
      <c r="M77" s="9"/>
      <c r="N77" s="45"/>
      <c r="O77" s="45"/>
      <c r="P77" s="45"/>
      <c r="Q77" s="45"/>
      <c r="R77" s="45"/>
      <c r="S77" s="45"/>
      <c r="T77" s="45"/>
      <c r="U77" s="45"/>
      <c r="X77" s="59"/>
      <c r="Y77" s="59" t="s">
        <v>230</v>
      </c>
      <c r="Z77" s="59">
        <f>AVERAGE(Z75:Z76)</f>
        <v>29.0244140625</v>
      </c>
      <c r="AA77" s="59">
        <f>AVERAGE(AA75:AA76)</f>
        <v>29.858226776123047</v>
      </c>
      <c r="AB77" s="60"/>
      <c r="AC77" s="59" t="s">
        <v>230</v>
      </c>
      <c r="AD77" s="59">
        <f>AVERAGE(AD75:AD76)</f>
        <v>25.20002555847168</v>
      </c>
      <c r="AE77" s="59">
        <f>AVERAGE(AE75:AE76)</f>
        <v>25.788330078125</v>
      </c>
      <c r="AF77" s="59"/>
      <c r="AG77" s="59" t="s">
        <v>230</v>
      </c>
      <c r="AH77" s="59">
        <f>AVERAGE(AH75:AH76)</f>
        <v>7.0590189085567969</v>
      </c>
      <c r="AI77" s="59">
        <f>AVERAGE(AI75:AI76)</f>
        <v>5.9544138293300755</v>
      </c>
      <c r="AJ77" s="9"/>
      <c r="AK77" s="45"/>
      <c r="AL77" s="45"/>
      <c r="AM77" s="45"/>
      <c r="AN77" s="45"/>
      <c r="AO77" s="45"/>
      <c r="AP77" s="45"/>
      <c r="AQ77" s="45"/>
      <c r="AR77" s="45"/>
      <c r="AU77" s="59"/>
      <c r="AV77" s="59" t="s">
        <v>230</v>
      </c>
      <c r="AW77" s="59">
        <f>AVERAGE(AW75:AW76)</f>
        <v>28.065141677856445</v>
      </c>
      <c r="AX77" s="59">
        <f>AVERAGE(AX75:AX76)</f>
        <v>28.219348907470703</v>
      </c>
      <c r="AY77" s="60"/>
      <c r="AZ77" s="59" t="s">
        <v>230</v>
      </c>
      <c r="BA77" s="59">
        <f>AVERAGE(BA75:BA76)</f>
        <v>25.20002555847168</v>
      </c>
      <c r="BB77" s="59">
        <f>AVERAGE(BB75:BB76)</f>
        <v>25.788330078125</v>
      </c>
      <c r="BC77" s="59"/>
      <c r="BD77" s="59" t="s">
        <v>230</v>
      </c>
      <c r="BE77" s="59">
        <f>AVERAGE(BE75:BE76)</f>
        <v>13.725055428031627</v>
      </c>
      <c r="BF77" s="59">
        <f>AVERAGE(BF75:BF76)</f>
        <v>18.543444651520556</v>
      </c>
      <c r="BG77" s="9"/>
      <c r="BH77" s="45"/>
      <c r="BI77" s="45"/>
      <c r="BJ77" s="45"/>
      <c r="BK77" s="45"/>
      <c r="BL77" s="45"/>
      <c r="BM77" s="45"/>
      <c r="BN77" s="45"/>
      <c r="BO77" s="45"/>
      <c r="BR77" s="59"/>
      <c r="BS77" s="59" t="s">
        <v>230</v>
      </c>
      <c r="BT77" s="59">
        <f>AVERAGE(BT75:BT76)</f>
        <v>28.290361404418945</v>
      </c>
      <c r="BU77" s="59">
        <f>AVERAGE(BU75:BU76)</f>
        <v>29.369384765625</v>
      </c>
      <c r="BV77" s="60"/>
      <c r="BW77" s="59" t="s">
        <v>230</v>
      </c>
      <c r="BX77" s="59">
        <f>AVERAGE(BX75:BX76)</f>
        <v>25.20002555847168</v>
      </c>
      <c r="BY77" s="59">
        <f>AVERAGE(BY75:BY76)</f>
        <v>25.788330078125</v>
      </c>
      <c r="BZ77" s="59"/>
      <c r="CA77" s="59" t="s">
        <v>230</v>
      </c>
      <c r="CB77" s="59">
        <f>AVERAGE(CB75:CB76)</f>
        <v>11.74130078171846</v>
      </c>
      <c r="CC77" s="59">
        <f>AVERAGE(CC75:CC76)</f>
        <v>8.3559363460909122</v>
      </c>
      <c r="CD77" s="9"/>
      <c r="CE77" s="45"/>
      <c r="CF77" s="45"/>
      <c r="CG77" s="45"/>
      <c r="CH77" s="45"/>
      <c r="CI77" s="45"/>
      <c r="CJ77" s="45"/>
      <c r="CK77" s="45"/>
      <c r="CL77" s="45"/>
    </row>
    <row r="78" spans="1:90" x14ac:dyDescent="0.2">
      <c r="A78" s="59"/>
      <c r="B78" s="59" t="s">
        <v>40</v>
      </c>
      <c r="C78" s="59">
        <f>STDEVP(C75:C76)</f>
        <v>0</v>
      </c>
      <c r="D78" s="59">
        <f>STDEVP(D75:D76)</f>
        <v>0</v>
      </c>
      <c r="E78" s="60"/>
      <c r="F78" s="59" t="s">
        <v>40</v>
      </c>
      <c r="G78" s="59">
        <f>STDEVP(G75:G76)</f>
        <v>0</v>
      </c>
      <c r="H78" s="59">
        <f>STDEVP(H75:H76)</f>
        <v>0</v>
      </c>
      <c r="I78" s="59"/>
      <c r="J78" s="59" t="s">
        <v>40</v>
      </c>
      <c r="K78" s="59">
        <f>STDEVP(K75:K76)</f>
        <v>0</v>
      </c>
      <c r="L78" s="59">
        <f>STDEVP(L75:L76)</f>
        <v>0</v>
      </c>
      <c r="M78" s="9"/>
      <c r="N78" s="45"/>
      <c r="O78" s="45"/>
      <c r="P78" s="45"/>
      <c r="Q78" s="45"/>
      <c r="R78" s="45"/>
      <c r="S78" s="45"/>
      <c r="T78" s="45"/>
      <c r="U78" s="45"/>
      <c r="X78" s="59"/>
      <c r="Y78" s="59" t="s">
        <v>40</v>
      </c>
      <c r="Z78" s="59">
        <f>STDEVP(Z75:Z76)</f>
        <v>0</v>
      </c>
      <c r="AA78" s="59">
        <f>STDEVP(AA75:AA76)</f>
        <v>0</v>
      </c>
      <c r="AB78" s="60"/>
      <c r="AC78" s="59" t="s">
        <v>40</v>
      </c>
      <c r="AD78" s="59">
        <f>STDEVP(AD75:AD76)</f>
        <v>0</v>
      </c>
      <c r="AE78" s="59">
        <f>STDEVP(AE75:AE76)</f>
        <v>0</v>
      </c>
      <c r="AF78" s="59"/>
      <c r="AG78" s="59" t="s">
        <v>40</v>
      </c>
      <c r="AH78" s="59">
        <f>STDEVP(AH75:AH76)</f>
        <v>0</v>
      </c>
      <c r="AI78" s="59">
        <f>STDEVP(AI75:AI76)</f>
        <v>0</v>
      </c>
      <c r="AJ78" s="9"/>
      <c r="AK78" s="45"/>
      <c r="AL78" s="45"/>
      <c r="AM78" s="45"/>
      <c r="AN78" s="45"/>
      <c r="AO78" s="45"/>
      <c r="AP78" s="45"/>
      <c r="AQ78" s="45"/>
      <c r="AR78" s="45"/>
      <c r="AU78" s="59"/>
      <c r="AV78" s="59" t="s">
        <v>40</v>
      </c>
      <c r="AW78" s="59">
        <f>STDEVP(AW75:AW76)</f>
        <v>0</v>
      </c>
      <c r="AX78" s="59">
        <f>STDEVP(AX75:AX76)</f>
        <v>0</v>
      </c>
      <c r="AY78" s="60"/>
      <c r="AZ78" s="59" t="s">
        <v>40</v>
      </c>
      <c r="BA78" s="59">
        <f>STDEVP(BA75:BA76)</f>
        <v>0</v>
      </c>
      <c r="BB78" s="59">
        <f>STDEVP(BB75:BB76)</f>
        <v>0</v>
      </c>
      <c r="BC78" s="59"/>
      <c r="BD78" s="59" t="s">
        <v>40</v>
      </c>
      <c r="BE78" s="59">
        <f>STDEVP(BE75:BE76)</f>
        <v>0</v>
      </c>
      <c r="BF78" s="59">
        <f>STDEVP(BF75:BF76)</f>
        <v>0</v>
      </c>
      <c r="BG78" s="9"/>
      <c r="BH78" s="45"/>
      <c r="BI78" s="45"/>
      <c r="BJ78" s="45"/>
      <c r="BK78" s="45"/>
      <c r="BL78" s="45"/>
      <c r="BM78" s="45"/>
      <c r="BN78" s="45"/>
      <c r="BO78" s="45"/>
      <c r="BR78" s="59"/>
      <c r="BS78" s="59" t="s">
        <v>40</v>
      </c>
      <c r="BT78" s="59">
        <f>STDEVP(BT75:BT76)</f>
        <v>0</v>
      </c>
      <c r="BU78" s="59">
        <f>STDEVP(BU75:BU76)</f>
        <v>0</v>
      </c>
      <c r="BV78" s="60"/>
      <c r="BW78" s="59" t="s">
        <v>40</v>
      </c>
      <c r="BX78" s="59">
        <f>STDEVP(BX75:BX76)</f>
        <v>0</v>
      </c>
      <c r="BY78" s="59">
        <f>STDEVP(BY75:BY76)</f>
        <v>0</v>
      </c>
      <c r="BZ78" s="59"/>
      <c r="CA78" s="59" t="s">
        <v>40</v>
      </c>
      <c r="CB78" s="59">
        <f>STDEVP(CB75:CB76)</f>
        <v>0</v>
      </c>
      <c r="CC78" s="59">
        <f>STDEVP(CC75:CC76)</f>
        <v>0</v>
      </c>
      <c r="CD78" s="9"/>
      <c r="CE78" s="45"/>
      <c r="CF78" s="45"/>
      <c r="CG78" s="45"/>
      <c r="CH78" s="45"/>
      <c r="CI78" s="45"/>
      <c r="CJ78" s="45"/>
      <c r="CK78" s="45"/>
      <c r="CL78" s="45"/>
    </row>
    <row r="79" spans="1:90" x14ac:dyDescent="0.2">
      <c r="A79" s="59"/>
      <c r="B79" s="59" t="s">
        <v>41</v>
      </c>
      <c r="C79" s="59">
        <f>C78/SQRT(4)</f>
        <v>0</v>
      </c>
      <c r="D79" s="59">
        <f t="shared" ref="D79" si="113">D78/SQRT(4)</f>
        <v>0</v>
      </c>
      <c r="E79" s="60"/>
      <c r="F79" s="59" t="s">
        <v>41</v>
      </c>
      <c r="G79" s="59">
        <f>G78/SQRT(4)</f>
        <v>0</v>
      </c>
      <c r="H79" s="59">
        <f t="shared" ref="H79" si="114">H78/SQRT(4)</f>
        <v>0</v>
      </c>
      <c r="I79" s="59"/>
      <c r="J79" s="59" t="s">
        <v>41</v>
      </c>
      <c r="K79" s="59">
        <f>K78/SQRT(4)</f>
        <v>0</v>
      </c>
      <c r="L79" s="59">
        <f t="shared" ref="L79" si="115">L78/SQRT(4)</f>
        <v>0</v>
      </c>
      <c r="M79" s="9"/>
      <c r="N79" s="45"/>
      <c r="O79" s="45"/>
      <c r="P79" s="45"/>
      <c r="Q79" s="45"/>
      <c r="R79" s="45"/>
      <c r="S79" s="45"/>
      <c r="T79" s="45"/>
      <c r="U79" s="45"/>
      <c r="X79" s="59"/>
      <c r="Y79" s="59" t="s">
        <v>41</v>
      </c>
      <c r="Z79" s="59">
        <f>Z78/SQRT(4)</f>
        <v>0</v>
      </c>
      <c r="AA79" s="59">
        <f t="shared" ref="AA79" si="116">AA78/SQRT(4)</f>
        <v>0</v>
      </c>
      <c r="AB79" s="60"/>
      <c r="AC79" s="59" t="s">
        <v>41</v>
      </c>
      <c r="AD79" s="59">
        <f>AD78/SQRT(4)</f>
        <v>0</v>
      </c>
      <c r="AE79" s="59">
        <f t="shared" ref="AE79" si="117">AE78/SQRT(4)</f>
        <v>0</v>
      </c>
      <c r="AF79" s="59"/>
      <c r="AG79" s="59" t="s">
        <v>41</v>
      </c>
      <c r="AH79" s="59">
        <f>AH78/SQRT(4)</f>
        <v>0</v>
      </c>
      <c r="AI79" s="59">
        <f t="shared" ref="AI79" si="118">AI78/SQRT(4)</f>
        <v>0</v>
      </c>
      <c r="AJ79" s="9"/>
      <c r="AK79" s="45"/>
      <c r="AL79" s="45"/>
      <c r="AM79" s="45"/>
      <c r="AN79" s="45"/>
      <c r="AO79" s="45"/>
      <c r="AP79" s="45"/>
      <c r="AQ79" s="45"/>
      <c r="AR79" s="45"/>
      <c r="AU79" s="59"/>
      <c r="AV79" s="59" t="s">
        <v>41</v>
      </c>
      <c r="AW79" s="59">
        <f>AW78/SQRT(4)</f>
        <v>0</v>
      </c>
      <c r="AX79" s="59">
        <f t="shared" ref="AX79" si="119">AX78/SQRT(4)</f>
        <v>0</v>
      </c>
      <c r="AY79" s="60"/>
      <c r="AZ79" s="59" t="s">
        <v>41</v>
      </c>
      <c r="BA79" s="59">
        <f>BA78/SQRT(4)</f>
        <v>0</v>
      </c>
      <c r="BB79" s="59">
        <f t="shared" ref="BB79" si="120">BB78/SQRT(4)</f>
        <v>0</v>
      </c>
      <c r="BC79" s="59"/>
      <c r="BD79" s="59" t="s">
        <v>41</v>
      </c>
      <c r="BE79" s="59">
        <f>BE78/SQRT(4)</f>
        <v>0</v>
      </c>
      <c r="BF79" s="59">
        <f t="shared" ref="BF79" si="121">BF78/SQRT(4)</f>
        <v>0</v>
      </c>
      <c r="BG79" s="9"/>
      <c r="BH79" s="45"/>
      <c r="BI79" s="45"/>
      <c r="BJ79" s="45"/>
      <c r="BK79" s="45"/>
      <c r="BL79" s="45"/>
      <c r="BM79" s="45"/>
      <c r="BN79" s="45"/>
      <c r="BO79" s="45"/>
      <c r="BR79" s="59"/>
      <c r="BS79" s="59" t="s">
        <v>41</v>
      </c>
      <c r="BT79" s="59">
        <f>BT78/SQRT(4)</f>
        <v>0</v>
      </c>
      <c r="BU79" s="59">
        <f t="shared" ref="BU79" si="122">BU78/SQRT(4)</f>
        <v>0</v>
      </c>
      <c r="BV79" s="60"/>
      <c r="BW79" s="59" t="s">
        <v>41</v>
      </c>
      <c r="BX79" s="59">
        <f>BX78/SQRT(4)</f>
        <v>0</v>
      </c>
      <c r="BY79" s="59">
        <f t="shared" ref="BY79" si="123">BY78/SQRT(4)</f>
        <v>0</v>
      </c>
      <c r="BZ79" s="59"/>
      <c r="CA79" s="59" t="s">
        <v>41</v>
      </c>
      <c r="CB79" s="59">
        <f>CB78/SQRT(4)</f>
        <v>0</v>
      </c>
      <c r="CC79" s="59">
        <f t="shared" ref="CC79" si="124">CC78/SQRT(4)</f>
        <v>0</v>
      </c>
      <c r="CD79" s="9"/>
      <c r="CE79" s="45"/>
      <c r="CF79" s="45"/>
      <c r="CG79" s="45"/>
      <c r="CH79" s="45"/>
      <c r="CI79" s="45"/>
      <c r="CJ79" s="45"/>
      <c r="CK79" s="45"/>
      <c r="CL79" s="45"/>
    </row>
    <row r="80" spans="1:90" x14ac:dyDescent="0.4">
      <c r="A80" s="9"/>
      <c r="B80" s="61"/>
      <c r="C80" s="61"/>
      <c r="D80" s="46"/>
      <c r="E80" s="61"/>
      <c r="F80" s="46"/>
      <c r="G80" s="9"/>
      <c r="H80" s="9"/>
      <c r="I80" s="9"/>
      <c r="J80" s="9"/>
      <c r="K80" s="9"/>
      <c r="L80" s="9"/>
      <c r="M80" s="46"/>
      <c r="N80" s="45"/>
      <c r="O80" s="45"/>
      <c r="P80" s="45"/>
      <c r="Q80" s="45"/>
      <c r="R80" s="45"/>
      <c r="S80" s="45"/>
      <c r="T80" s="45"/>
      <c r="U80" s="45"/>
      <c r="X80" s="44"/>
      <c r="Y80" s="23"/>
      <c r="Z80" s="23"/>
      <c r="AA80" s="45"/>
      <c r="AB80" s="23"/>
      <c r="AC80" s="45"/>
      <c r="AD80" s="44"/>
      <c r="AE80" s="44"/>
      <c r="AF80" s="44"/>
      <c r="AG80" s="44"/>
      <c r="AH80" s="44"/>
      <c r="AI80" s="44"/>
      <c r="AJ80" s="46"/>
      <c r="AK80" s="45"/>
      <c r="AL80" s="45"/>
      <c r="AM80" s="45"/>
      <c r="AN80" s="45"/>
      <c r="AO80" s="45"/>
      <c r="AP80" s="45"/>
      <c r="AQ80" s="45"/>
      <c r="AR80" s="45"/>
      <c r="AU80" s="44"/>
      <c r="AV80" s="23"/>
      <c r="AW80" s="23"/>
      <c r="AX80" s="45"/>
      <c r="AY80" s="23"/>
      <c r="AZ80" s="45"/>
      <c r="BA80" s="44"/>
      <c r="BB80" s="44"/>
      <c r="BC80" s="44"/>
      <c r="BD80" s="44"/>
      <c r="BE80" s="44"/>
      <c r="BF80" s="44"/>
      <c r="BG80" s="46"/>
      <c r="BH80" s="45"/>
      <c r="BI80" s="45"/>
      <c r="BJ80" s="45"/>
      <c r="BK80" s="45"/>
      <c r="BL80" s="45"/>
      <c r="BM80" s="45"/>
      <c r="BN80" s="45"/>
      <c r="BO80" s="45"/>
      <c r="BR80" s="44"/>
      <c r="BS80" s="61"/>
      <c r="BT80" s="61"/>
      <c r="BU80" s="46"/>
      <c r="BV80" s="61"/>
      <c r="BW80" s="46"/>
      <c r="BX80" s="9"/>
      <c r="BY80" s="9"/>
      <c r="BZ80" s="9"/>
      <c r="CA80" s="9"/>
      <c r="CB80" s="9"/>
      <c r="CC80" s="9"/>
      <c r="CD80" s="46"/>
      <c r="CE80" s="45"/>
      <c r="CF80" s="45"/>
      <c r="CG80" s="45"/>
      <c r="CH80" s="45"/>
      <c r="CI80" s="45"/>
      <c r="CJ80" s="45"/>
      <c r="CK80" s="45"/>
      <c r="CL80" s="45"/>
    </row>
    <row r="81" spans="1:90" x14ac:dyDescent="0.4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9"/>
      <c r="N81" s="45"/>
      <c r="O81" s="45"/>
      <c r="P81" s="45"/>
      <c r="Q81" s="45"/>
      <c r="R81" s="45"/>
      <c r="S81" s="45"/>
      <c r="T81" s="45"/>
      <c r="U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9"/>
      <c r="AK81" s="45"/>
      <c r="AL81" s="45"/>
      <c r="AM81" s="45"/>
      <c r="AN81" s="45"/>
      <c r="AO81" s="45"/>
      <c r="AP81" s="45"/>
      <c r="AQ81" s="45"/>
      <c r="AR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  <c r="BF81" s="45"/>
      <c r="BG81" s="9"/>
      <c r="BH81" s="45"/>
      <c r="BI81" s="45"/>
      <c r="BJ81" s="45"/>
      <c r="BK81" s="45"/>
      <c r="BL81" s="45"/>
      <c r="BM81" s="45"/>
      <c r="BN81" s="45"/>
      <c r="BO81" s="45"/>
      <c r="BR81" s="45"/>
      <c r="BS81" s="46"/>
      <c r="BT81" s="46"/>
      <c r="BU81" s="46"/>
      <c r="BV81" s="46"/>
      <c r="BW81" s="46"/>
      <c r="BX81" s="46"/>
      <c r="BY81" s="46"/>
      <c r="BZ81" s="46"/>
      <c r="CA81" s="46"/>
      <c r="CB81" s="46"/>
      <c r="CC81" s="46"/>
      <c r="CD81" s="9"/>
      <c r="CE81" s="45"/>
      <c r="CF81" s="45"/>
      <c r="CG81" s="45"/>
      <c r="CH81" s="45"/>
      <c r="CI81" s="45"/>
      <c r="CJ81" s="45"/>
      <c r="CK81" s="45"/>
      <c r="CL81" s="45"/>
    </row>
    <row r="82" spans="1:90" x14ac:dyDescent="0.2">
      <c r="A82" s="11" t="s">
        <v>74</v>
      </c>
      <c r="B82" s="46"/>
      <c r="C82" s="59" t="s">
        <v>257</v>
      </c>
      <c r="D82" s="59" t="s">
        <v>90</v>
      </c>
      <c r="E82" s="59"/>
      <c r="F82" s="60" t="s">
        <v>295</v>
      </c>
      <c r="G82" s="59" t="s">
        <v>257</v>
      </c>
      <c r="H82" s="59" t="s">
        <v>90</v>
      </c>
      <c r="I82" s="59"/>
      <c r="J82" s="59" t="s">
        <v>296</v>
      </c>
      <c r="K82" s="59" t="s">
        <v>257</v>
      </c>
      <c r="L82" s="59" t="s">
        <v>90</v>
      </c>
      <c r="M82" s="9"/>
      <c r="N82" s="45"/>
      <c r="O82" s="45"/>
      <c r="P82" s="45"/>
      <c r="Q82" s="45"/>
      <c r="R82" s="45"/>
      <c r="S82" s="45"/>
      <c r="T82" s="45"/>
      <c r="U82" s="45"/>
      <c r="X82" s="11" t="s">
        <v>74</v>
      </c>
      <c r="Y82" s="46"/>
      <c r="Z82" s="59" t="s">
        <v>257</v>
      </c>
      <c r="AA82" s="59" t="s">
        <v>90</v>
      </c>
      <c r="AB82" s="59"/>
      <c r="AC82" s="60" t="s">
        <v>295</v>
      </c>
      <c r="AD82" s="59" t="s">
        <v>257</v>
      </c>
      <c r="AE82" s="59" t="s">
        <v>90</v>
      </c>
      <c r="AF82" s="59"/>
      <c r="AG82" s="59" t="s">
        <v>296</v>
      </c>
      <c r="AH82" s="59" t="s">
        <v>257</v>
      </c>
      <c r="AI82" s="59" t="s">
        <v>90</v>
      </c>
      <c r="AJ82" s="9"/>
      <c r="AK82" s="45"/>
      <c r="AL82" s="45"/>
      <c r="AM82" s="45"/>
      <c r="AN82" s="45"/>
      <c r="AO82" s="45"/>
      <c r="AP82" s="45"/>
      <c r="AQ82" s="45"/>
      <c r="AR82" s="45"/>
      <c r="AU82" s="11" t="s">
        <v>74</v>
      </c>
      <c r="AV82" s="46"/>
      <c r="AW82" s="59" t="s">
        <v>257</v>
      </c>
      <c r="AX82" s="59" t="s">
        <v>90</v>
      </c>
      <c r="AY82" s="59"/>
      <c r="AZ82" s="60" t="s">
        <v>295</v>
      </c>
      <c r="BA82" s="59" t="s">
        <v>257</v>
      </c>
      <c r="BB82" s="59" t="s">
        <v>90</v>
      </c>
      <c r="BC82" s="59"/>
      <c r="BD82" s="59" t="s">
        <v>296</v>
      </c>
      <c r="BE82" s="59" t="s">
        <v>257</v>
      </c>
      <c r="BF82" s="59" t="s">
        <v>90</v>
      </c>
      <c r="BG82" s="9"/>
      <c r="BH82" s="45"/>
      <c r="BI82" s="45"/>
      <c r="BJ82" s="45"/>
      <c r="BK82" s="45"/>
      <c r="BL82" s="45"/>
      <c r="BM82" s="45"/>
      <c r="BN82" s="45"/>
      <c r="BO82" s="45"/>
      <c r="BR82" s="11" t="s">
        <v>74</v>
      </c>
      <c r="BS82" s="46"/>
      <c r="BT82" s="59" t="s">
        <v>257</v>
      </c>
      <c r="BU82" s="59" t="s">
        <v>90</v>
      </c>
      <c r="BV82" s="59"/>
      <c r="BW82" s="60" t="s">
        <v>295</v>
      </c>
      <c r="BX82" s="59" t="s">
        <v>257</v>
      </c>
      <c r="BY82" s="59" t="s">
        <v>90</v>
      </c>
      <c r="BZ82" s="59"/>
      <c r="CA82" s="59" t="s">
        <v>296</v>
      </c>
      <c r="CB82" s="59" t="s">
        <v>257</v>
      </c>
      <c r="CC82" s="59" t="s">
        <v>90</v>
      </c>
      <c r="CD82" s="9"/>
      <c r="CE82" s="45"/>
      <c r="CF82" s="45"/>
      <c r="CG82" s="45"/>
      <c r="CH82" s="45"/>
      <c r="CI82" s="45"/>
      <c r="CJ82" s="45"/>
      <c r="CK82" s="45"/>
      <c r="CL82" s="45"/>
    </row>
    <row r="83" spans="1:90" x14ac:dyDescent="0.4">
      <c r="A83" s="59"/>
      <c r="B83" s="61"/>
      <c r="C83" s="61"/>
      <c r="D83" s="61"/>
      <c r="E83" s="9"/>
      <c r="F83" s="9"/>
      <c r="G83" s="9"/>
      <c r="H83" s="9"/>
      <c r="I83" s="9"/>
      <c r="J83" s="9"/>
      <c r="K83" s="9"/>
      <c r="L83" s="9"/>
      <c r="M83" s="9"/>
      <c r="N83" s="45"/>
      <c r="O83" s="45"/>
      <c r="P83" s="45"/>
      <c r="Q83" s="45"/>
      <c r="R83" s="45"/>
      <c r="S83" s="45"/>
      <c r="T83" s="45"/>
      <c r="U83" s="45"/>
      <c r="X83" s="59"/>
      <c r="Y83" s="61"/>
      <c r="Z83" s="61"/>
      <c r="AA83" s="61"/>
      <c r="AB83" s="9"/>
      <c r="AC83" s="9"/>
      <c r="AD83" s="9"/>
      <c r="AE83" s="9"/>
      <c r="AF83" s="9"/>
      <c r="AG83" s="9"/>
      <c r="AH83" s="9"/>
      <c r="AI83" s="9"/>
      <c r="AJ83" s="9"/>
      <c r="AK83" s="45"/>
      <c r="AL83" s="45"/>
      <c r="AM83" s="45"/>
      <c r="AN83" s="45"/>
      <c r="AO83" s="45"/>
      <c r="AP83" s="45"/>
      <c r="AQ83" s="45"/>
      <c r="AR83" s="45"/>
      <c r="AU83" s="59"/>
      <c r="AV83" s="61"/>
      <c r="AW83" s="61"/>
      <c r="AX83" s="61"/>
      <c r="AY83" s="9"/>
      <c r="AZ83" s="9"/>
      <c r="BA83" s="9"/>
      <c r="BB83" s="9"/>
      <c r="BC83" s="9"/>
      <c r="BD83" s="9"/>
      <c r="BE83" s="9"/>
      <c r="BF83" s="9"/>
      <c r="BG83" s="9"/>
      <c r="BH83" s="45"/>
      <c r="BI83" s="45"/>
      <c r="BJ83" s="45"/>
      <c r="BK83" s="45"/>
      <c r="BL83" s="45"/>
      <c r="BM83" s="45"/>
      <c r="BN83" s="45"/>
      <c r="BO83" s="45"/>
      <c r="BR83" s="59"/>
      <c r="BS83" s="61"/>
      <c r="BT83" s="61"/>
      <c r="BU83" s="61"/>
      <c r="BV83" s="9"/>
      <c r="BW83" s="9"/>
      <c r="BX83" s="9"/>
      <c r="BY83" s="9"/>
      <c r="BZ83" s="9"/>
      <c r="CA83" s="9"/>
      <c r="CB83" s="9"/>
      <c r="CC83" s="9"/>
      <c r="CD83" s="9"/>
      <c r="CE83" s="45"/>
      <c r="CF83" s="45"/>
      <c r="CG83" s="45"/>
      <c r="CH83" s="45"/>
      <c r="CI83" s="45"/>
      <c r="CJ83" s="45"/>
      <c r="CK83" s="45"/>
      <c r="CL83" s="45"/>
    </row>
    <row r="84" spans="1:90" x14ac:dyDescent="0.4">
      <c r="A84" s="59"/>
      <c r="B84" s="60" t="s">
        <v>298</v>
      </c>
      <c r="C84" s="61">
        <v>27.702280044555664</v>
      </c>
      <c r="D84" s="61">
        <v>27.614831924438477</v>
      </c>
      <c r="E84" s="60"/>
      <c r="F84" s="60" t="s">
        <v>298</v>
      </c>
      <c r="G84" s="61">
        <v>25.130912780761719</v>
      </c>
      <c r="H84" s="61">
        <v>25.141656875610352</v>
      </c>
      <c r="I84" s="60"/>
      <c r="J84" s="60" t="s">
        <v>298</v>
      </c>
      <c r="K84" s="59">
        <f>POWER(2,(G84-C84))*100</f>
        <v>16.824467352055532</v>
      </c>
      <c r="L84" s="59">
        <f>POWER(2,(H84-D84))*100</f>
        <v>18.009436560089007</v>
      </c>
      <c r="M84" s="9"/>
      <c r="N84" s="45"/>
      <c r="O84" s="45"/>
      <c r="P84" s="45"/>
      <c r="Q84" s="45"/>
      <c r="R84" s="45"/>
      <c r="S84" s="45"/>
      <c r="T84" s="45"/>
      <c r="U84" s="45"/>
      <c r="X84" s="59"/>
      <c r="Y84" s="60" t="s">
        <v>298</v>
      </c>
      <c r="Z84" s="61">
        <v>28.916910171508789</v>
      </c>
      <c r="AA84" s="61">
        <v>29.222360610961914</v>
      </c>
      <c r="AB84" s="60"/>
      <c r="AC84" s="60" t="s">
        <v>298</v>
      </c>
      <c r="AD84" s="61">
        <v>25.130912780761719</v>
      </c>
      <c r="AE84" s="61">
        <v>25.141656875610352</v>
      </c>
      <c r="AF84" s="60"/>
      <c r="AG84" s="60" t="s">
        <v>298</v>
      </c>
      <c r="AH84" s="59">
        <f>POWER(2,(AD84-Z84))*100</f>
        <v>7.2493859518598036</v>
      </c>
      <c r="AI84" s="59">
        <f>POWER(2,(AE84-AA84))*100</f>
        <v>5.909976748396045</v>
      </c>
      <c r="AJ84" s="9"/>
      <c r="AK84" s="45"/>
      <c r="AL84" s="45"/>
      <c r="AM84" s="45"/>
      <c r="AN84" s="45"/>
      <c r="AO84" s="45"/>
      <c r="AP84" s="45"/>
      <c r="AQ84" s="45"/>
      <c r="AR84" s="45"/>
      <c r="AU84" s="59"/>
      <c r="AV84" s="60" t="s">
        <v>298</v>
      </c>
      <c r="AW84" s="61">
        <v>28.594907760620117</v>
      </c>
      <c r="AX84" s="61">
        <v>28.218975067138672</v>
      </c>
      <c r="AY84" s="60"/>
      <c r="AZ84" s="60" t="s">
        <v>298</v>
      </c>
      <c r="BA84" s="61">
        <v>25.130912780761719</v>
      </c>
      <c r="BB84" s="61">
        <v>25.141656875610352</v>
      </c>
      <c r="BC84" s="60"/>
      <c r="BD84" s="60" t="s">
        <v>298</v>
      </c>
      <c r="BE84" s="59">
        <f>POWER(2,(BA84-AW84))*100</f>
        <v>9.0621992391454409</v>
      </c>
      <c r="BF84" s="59">
        <f>POWER(2,(BB84-AX84))*100</f>
        <v>11.847723718274649</v>
      </c>
      <c r="BG84" s="9"/>
      <c r="BH84" s="45"/>
      <c r="BI84" s="45"/>
      <c r="BJ84" s="45"/>
      <c r="BK84" s="45"/>
      <c r="BL84" s="45"/>
      <c r="BM84" s="45"/>
      <c r="BN84" s="45"/>
      <c r="BO84" s="45"/>
      <c r="BR84" s="59"/>
      <c r="BS84" s="60" t="s">
        <v>298</v>
      </c>
      <c r="BT84" s="61">
        <v>28.593755722045898</v>
      </c>
      <c r="BU84" s="61">
        <v>28.513948440551758</v>
      </c>
      <c r="BV84" s="60"/>
      <c r="BW84" s="60" t="s">
        <v>298</v>
      </c>
      <c r="BX84" s="61">
        <v>25.130912780761719</v>
      </c>
      <c r="BY84" s="61">
        <v>25.141656875610352</v>
      </c>
      <c r="BZ84" s="60"/>
      <c r="CA84" s="60" t="s">
        <v>298</v>
      </c>
      <c r="CB84" s="59">
        <f>POWER(2,(BX84-BT84))*100</f>
        <v>9.0694385878950143</v>
      </c>
      <c r="CC84" s="59">
        <f>POWER(2,(BY84-BU84))*100</f>
        <v>9.6569300327591918</v>
      </c>
      <c r="CD84" s="9"/>
      <c r="CE84" s="45"/>
      <c r="CF84" s="45"/>
      <c r="CG84" s="45"/>
      <c r="CH84" s="45"/>
      <c r="CI84" s="45"/>
      <c r="CJ84" s="45"/>
      <c r="CK84" s="45"/>
      <c r="CL84" s="45"/>
    </row>
    <row r="85" spans="1:90" x14ac:dyDescent="0.2">
      <c r="A85" s="59"/>
      <c r="B85" s="59" t="s">
        <v>230</v>
      </c>
      <c r="C85" s="59">
        <f>AVERAGE(C83:C84)</f>
        <v>27.702280044555664</v>
      </c>
      <c r="D85" s="59">
        <f>AVERAGE(D83:D84)</f>
        <v>27.614831924438477</v>
      </c>
      <c r="E85" s="60"/>
      <c r="F85" s="59" t="s">
        <v>230</v>
      </c>
      <c r="G85" s="59">
        <f>AVERAGE(G83:G84)</f>
        <v>25.130912780761719</v>
      </c>
      <c r="H85" s="59">
        <f>AVERAGE(H83:H84)</f>
        <v>25.141656875610352</v>
      </c>
      <c r="I85" s="59"/>
      <c r="J85" s="59" t="s">
        <v>230</v>
      </c>
      <c r="K85" s="59">
        <f>AVERAGE(K83:K84)</f>
        <v>16.824467352055532</v>
      </c>
      <c r="L85" s="59">
        <f>AVERAGE(L83:L84)</f>
        <v>18.009436560089007</v>
      </c>
      <c r="M85" s="9"/>
      <c r="N85" s="45"/>
      <c r="O85" s="45"/>
      <c r="P85" s="45"/>
      <c r="Q85" s="45"/>
      <c r="R85" s="45"/>
      <c r="S85" s="45"/>
      <c r="T85" s="45"/>
      <c r="U85" s="45"/>
      <c r="X85" s="59"/>
      <c r="Y85" s="59" t="s">
        <v>230</v>
      </c>
      <c r="Z85" s="59">
        <f>AVERAGE(Z83:Z84)</f>
        <v>28.916910171508789</v>
      </c>
      <c r="AA85" s="59">
        <f>AVERAGE(AA83:AA84)</f>
        <v>29.222360610961914</v>
      </c>
      <c r="AB85" s="60"/>
      <c r="AC85" s="59" t="s">
        <v>230</v>
      </c>
      <c r="AD85" s="59">
        <f>AVERAGE(AD83:AD84)</f>
        <v>25.130912780761719</v>
      </c>
      <c r="AE85" s="59">
        <f>AVERAGE(AE83:AE84)</f>
        <v>25.141656875610352</v>
      </c>
      <c r="AF85" s="59"/>
      <c r="AG85" s="59" t="s">
        <v>230</v>
      </c>
      <c r="AH85" s="59">
        <f>AVERAGE(AH83:AH84)</f>
        <v>7.2493859518598036</v>
      </c>
      <c r="AI85" s="59">
        <f>AVERAGE(AI83:AI84)</f>
        <v>5.909976748396045</v>
      </c>
      <c r="AJ85" s="9"/>
      <c r="AK85" s="45"/>
      <c r="AL85" s="45"/>
      <c r="AM85" s="45"/>
      <c r="AN85" s="45"/>
      <c r="AO85" s="45"/>
      <c r="AP85" s="45"/>
      <c r="AQ85" s="45"/>
      <c r="AR85" s="45"/>
      <c r="AU85" s="59"/>
      <c r="AV85" s="59" t="s">
        <v>230</v>
      </c>
      <c r="AW85" s="59">
        <f>AVERAGE(AW83:AW84)</f>
        <v>28.594907760620117</v>
      </c>
      <c r="AX85" s="59">
        <f>AVERAGE(AX83:AX84)</f>
        <v>28.218975067138672</v>
      </c>
      <c r="AY85" s="60"/>
      <c r="AZ85" s="59" t="s">
        <v>230</v>
      </c>
      <c r="BA85" s="59">
        <f>AVERAGE(BA83:BA84)</f>
        <v>25.130912780761719</v>
      </c>
      <c r="BB85" s="59">
        <f>AVERAGE(BB83:BB84)</f>
        <v>25.141656875610352</v>
      </c>
      <c r="BC85" s="59"/>
      <c r="BD85" s="59" t="s">
        <v>230</v>
      </c>
      <c r="BE85" s="59">
        <f>AVERAGE(BE83:BE84)</f>
        <v>9.0621992391454409</v>
      </c>
      <c r="BF85" s="59">
        <f>AVERAGE(BF83:BF84)</f>
        <v>11.847723718274649</v>
      </c>
      <c r="BG85" s="9"/>
      <c r="BH85" s="45"/>
      <c r="BI85" s="45"/>
      <c r="BJ85" s="45"/>
      <c r="BK85" s="45"/>
      <c r="BL85" s="45"/>
      <c r="BM85" s="45"/>
      <c r="BN85" s="45"/>
      <c r="BO85" s="45"/>
      <c r="BR85" s="59"/>
      <c r="BS85" s="59" t="s">
        <v>230</v>
      </c>
      <c r="BT85" s="59">
        <f>AVERAGE(BT83:BT84)</f>
        <v>28.593755722045898</v>
      </c>
      <c r="BU85" s="59">
        <f>AVERAGE(BU83:BU84)</f>
        <v>28.513948440551758</v>
      </c>
      <c r="BV85" s="60"/>
      <c r="BW85" s="59" t="s">
        <v>230</v>
      </c>
      <c r="BX85" s="59">
        <f>AVERAGE(BX83:BX84)</f>
        <v>25.130912780761719</v>
      </c>
      <c r="BY85" s="59">
        <f>AVERAGE(BY83:BY84)</f>
        <v>25.141656875610352</v>
      </c>
      <c r="BZ85" s="59"/>
      <c r="CA85" s="59" t="s">
        <v>230</v>
      </c>
      <c r="CB85" s="59">
        <f>AVERAGE(CB83:CB84)</f>
        <v>9.0694385878950143</v>
      </c>
      <c r="CC85" s="59">
        <f>AVERAGE(CC83:CC84)</f>
        <v>9.6569300327591918</v>
      </c>
      <c r="CD85" s="9"/>
      <c r="CE85" s="45"/>
      <c r="CF85" s="45"/>
      <c r="CG85" s="45"/>
      <c r="CH85" s="45"/>
      <c r="CI85" s="45"/>
      <c r="CJ85" s="45"/>
      <c r="CK85" s="45"/>
      <c r="CL85" s="45"/>
    </row>
    <row r="86" spans="1:90" x14ac:dyDescent="0.2">
      <c r="A86" s="59"/>
      <c r="B86" s="59" t="s">
        <v>40</v>
      </c>
      <c r="C86" s="59">
        <f>STDEVP(C83:C84)</f>
        <v>0</v>
      </c>
      <c r="D86" s="59">
        <f>STDEVP(D83:D84)</f>
        <v>0</v>
      </c>
      <c r="E86" s="60"/>
      <c r="F86" s="59" t="s">
        <v>40</v>
      </c>
      <c r="G86" s="59">
        <f>STDEVP(G83:G84)</f>
        <v>0</v>
      </c>
      <c r="H86" s="59">
        <f>STDEVP(H83:H84)</f>
        <v>0</v>
      </c>
      <c r="I86" s="59"/>
      <c r="J86" s="59" t="s">
        <v>40</v>
      </c>
      <c r="K86" s="59">
        <f>STDEVP(K83:K84)</f>
        <v>0</v>
      </c>
      <c r="L86" s="59">
        <f>STDEVP(L83:L84)</f>
        <v>0</v>
      </c>
      <c r="M86" s="9"/>
      <c r="N86" s="45"/>
      <c r="O86" s="45"/>
      <c r="P86" s="45"/>
      <c r="Q86" s="45"/>
      <c r="R86" s="45"/>
      <c r="S86" s="45"/>
      <c r="T86" s="45"/>
      <c r="U86" s="45"/>
      <c r="X86" s="59"/>
      <c r="Y86" s="59" t="s">
        <v>40</v>
      </c>
      <c r="Z86" s="59">
        <f>STDEVP(Z83:Z84)</f>
        <v>0</v>
      </c>
      <c r="AA86" s="59">
        <f>STDEVP(AA83:AA84)</f>
        <v>0</v>
      </c>
      <c r="AB86" s="60"/>
      <c r="AC86" s="59" t="s">
        <v>40</v>
      </c>
      <c r="AD86" s="59">
        <f>STDEVP(AD83:AD84)</f>
        <v>0</v>
      </c>
      <c r="AE86" s="59">
        <f>STDEVP(AE83:AE84)</f>
        <v>0</v>
      </c>
      <c r="AF86" s="59"/>
      <c r="AG86" s="59" t="s">
        <v>40</v>
      </c>
      <c r="AH86" s="59">
        <f>STDEVP(AH83:AH84)</f>
        <v>0</v>
      </c>
      <c r="AI86" s="59">
        <f>STDEVP(AI83:AI84)</f>
        <v>0</v>
      </c>
      <c r="AJ86" s="9"/>
      <c r="AK86" s="45"/>
      <c r="AL86" s="45"/>
      <c r="AM86" s="45"/>
      <c r="AN86" s="45"/>
      <c r="AO86" s="45"/>
      <c r="AP86" s="45"/>
      <c r="AQ86" s="45"/>
      <c r="AR86" s="45"/>
      <c r="AU86" s="59"/>
      <c r="AV86" s="59" t="s">
        <v>40</v>
      </c>
      <c r="AW86" s="59">
        <f>STDEVP(AW83:AW84)</f>
        <v>0</v>
      </c>
      <c r="AX86" s="59">
        <f>STDEVP(AX83:AX84)</f>
        <v>0</v>
      </c>
      <c r="AY86" s="60"/>
      <c r="AZ86" s="59" t="s">
        <v>40</v>
      </c>
      <c r="BA86" s="59">
        <f>STDEVP(BA83:BA84)</f>
        <v>0</v>
      </c>
      <c r="BB86" s="59">
        <f>STDEVP(BB83:BB84)</f>
        <v>0</v>
      </c>
      <c r="BC86" s="59"/>
      <c r="BD86" s="59" t="s">
        <v>40</v>
      </c>
      <c r="BE86" s="59">
        <f>STDEVP(BE83:BE84)</f>
        <v>0</v>
      </c>
      <c r="BF86" s="59">
        <f>STDEVP(BF83:BF84)</f>
        <v>0</v>
      </c>
      <c r="BG86" s="9"/>
      <c r="BH86" s="45"/>
      <c r="BI86" s="45"/>
      <c r="BJ86" s="45"/>
      <c r="BK86" s="45"/>
      <c r="BL86" s="45"/>
      <c r="BM86" s="45"/>
      <c r="BN86" s="45"/>
      <c r="BO86" s="45"/>
      <c r="BR86" s="59"/>
      <c r="BS86" s="59" t="s">
        <v>40</v>
      </c>
      <c r="BT86" s="59">
        <f>STDEVP(BT83:BT84)</f>
        <v>0</v>
      </c>
      <c r="BU86" s="59">
        <f>STDEVP(BU83:BU84)</f>
        <v>0</v>
      </c>
      <c r="BV86" s="60"/>
      <c r="BW86" s="59" t="s">
        <v>40</v>
      </c>
      <c r="BX86" s="59">
        <f>STDEVP(BX83:BX84)</f>
        <v>0</v>
      </c>
      <c r="BY86" s="59">
        <f>STDEVP(BY83:BY84)</f>
        <v>0</v>
      </c>
      <c r="BZ86" s="59"/>
      <c r="CA86" s="59" t="s">
        <v>40</v>
      </c>
      <c r="CB86" s="59">
        <f>STDEVP(CB83:CB84)</f>
        <v>0</v>
      </c>
      <c r="CC86" s="59">
        <f>STDEVP(CC83:CC84)</f>
        <v>0</v>
      </c>
      <c r="CD86" s="9"/>
      <c r="CE86" s="45"/>
      <c r="CF86" s="45"/>
      <c r="CG86" s="45"/>
      <c r="CH86" s="45"/>
      <c r="CI86" s="45"/>
      <c r="CJ86" s="45"/>
      <c r="CK86" s="45"/>
      <c r="CL86" s="45"/>
    </row>
    <row r="87" spans="1:90" x14ac:dyDescent="0.2">
      <c r="A87" s="59"/>
      <c r="B87" s="59" t="s">
        <v>41</v>
      </c>
      <c r="C87" s="59">
        <f>C86/SQRT(4)</f>
        <v>0</v>
      </c>
      <c r="D87" s="59">
        <f t="shared" ref="D87" si="125">D86/SQRT(4)</f>
        <v>0</v>
      </c>
      <c r="E87" s="60"/>
      <c r="F87" s="59" t="s">
        <v>41</v>
      </c>
      <c r="G87" s="59">
        <f>G86/SQRT(4)</f>
        <v>0</v>
      </c>
      <c r="H87" s="59">
        <f t="shared" ref="H87" si="126">H86/SQRT(4)</f>
        <v>0</v>
      </c>
      <c r="I87" s="59"/>
      <c r="J87" s="59" t="s">
        <v>41</v>
      </c>
      <c r="K87" s="59">
        <f>K86/SQRT(4)</f>
        <v>0</v>
      </c>
      <c r="L87" s="59">
        <f t="shared" ref="L87" si="127">L86/SQRT(4)</f>
        <v>0</v>
      </c>
      <c r="M87" s="9"/>
      <c r="N87" s="45"/>
      <c r="O87" s="45"/>
      <c r="P87" s="45"/>
      <c r="Q87" s="45"/>
      <c r="R87" s="45"/>
      <c r="S87" s="45"/>
      <c r="T87" s="45"/>
      <c r="U87" s="45"/>
      <c r="X87" s="59"/>
      <c r="Y87" s="59" t="s">
        <v>41</v>
      </c>
      <c r="Z87" s="59">
        <f>Z86/SQRT(4)</f>
        <v>0</v>
      </c>
      <c r="AA87" s="59">
        <f t="shared" ref="AA87" si="128">AA86/SQRT(4)</f>
        <v>0</v>
      </c>
      <c r="AB87" s="60"/>
      <c r="AC87" s="59" t="s">
        <v>41</v>
      </c>
      <c r="AD87" s="59">
        <f>AD86/SQRT(4)</f>
        <v>0</v>
      </c>
      <c r="AE87" s="59">
        <f t="shared" ref="AE87" si="129">AE86/SQRT(4)</f>
        <v>0</v>
      </c>
      <c r="AF87" s="59"/>
      <c r="AG87" s="59" t="s">
        <v>41</v>
      </c>
      <c r="AH87" s="59">
        <f>AH86/SQRT(4)</f>
        <v>0</v>
      </c>
      <c r="AI87" s="59">
        <f t="shared" ref="AI87" si="130">AI86/SQRT(4)</f>
        <v>0</v>
      </c>
      <c r="AJ87" s="9"/>
      <c r="AK87" s="45"/>
      <c r="AL87" s="45"/>
      <c r="AM87" s="45"/>
      <c r="AN87" s="45"/>
      <c r="AO87" s="45"/>
      <c r="AP87" s="45"/>
      <c r="AQ87" s="45"/>
      <c r="AR87" s="45"/>
      <c r="AU87" s="59"/>
      <c r="AV87" s="59" t="s">
        <v>41</v>
      </c>
      <c r="AW87" s="59">
        <f>AW86/SQRT(4)</f>
        <v>0</v>
      </c>
      <c r="AX87" s="59">
        <f t="shared" ref="AX87" si="131">AX86/SQRT(4)</f>
        <v>0</v>
      </c>
      <c r="AY87" s="60"/>
      <c r="AZ87" s="59" t="s">
        <v>41</v>
      </c>
      <c r="BA87" s="59">
        <f>BA86/SQRT(4)</f>
        <v>0</v>
      </c>
      <c r="BB87" s="59">
        <f t="shared" ref="BB87" si="132">BB86/SQRT(4)</f>
        <v>0</v>
      </c>
      <c r="BC87" s="59"/>
      <c r="BD87" s="59" t="s">
        <v>41</v>
      </c>
      <c r="BE87" s="59">
        <f>BE86/SQRT(4)</f>
        <v>0</v>
      </c>
      <c r="BF87" s="59">
        <f t="shared" ref="BF87" si="133">BF86/SQRT(4)</f>
        <v>0</v>
      </c>
      <c r="BG87" s="9"/>
      <c r="BH87" s="45"/>
      <c r="BI87" s="45"/>
      <c r="BJ87" s="45"/>
      <c r="BK87" s="45"/>
      <c r="BL87" s="45"/>
      <c r="BM87" s="45"/>
      <c r="BN87" s="45"/>
      <c r="BO87" s="45"/>
      <c r="BR87" s="59"/>
      <c r="BS87" s="59" t="s">
        <v>41</v>
      </c>
      <c r="BT87" s="59">
        <f>BT86/SQRT(4)</f>
        <v>0</v>
      </c>
      <c r="BU87" s="59">
        <f t="shared" ref="BU87" si="134">BU86/SQRT(4)</f>
        <v>0</v>
      </c>
      <c r="BV87" s="60"/>
      <c r="BW87" s="59" t="s">
        <v>41</v>
      </c>
      <c r="BX87" s="59">
        <f>BX86/SQRT(4)</f>
        <v>0</v>
      </c>
      <c r="BY87" s="59">
        <f t="shared" ref="BY87" si="135">BY86/SQRT(4)</f>
        <v>0</v>
      </c>
      <c r="BZ87" s="59"/>
      <c r="CA87" s="59" t="s">
        <v>41</v>
      </c>
      <c r="CB87" s="59">
        <f>CB86/SQRT(4)</f>
        <v>0</v>
      </c>
      <c r="CC87" s="59">
        <f t="shared" ref="CC87" si="136">CC86/SQRT(4)</f>
        <v>0</v>
      </c>
      <c r="CD87" s="9"/>
      <c r="CE87" s="45"/>
      <c r="CF87" s="45"/>
      <c r="CG87" s="45"/>
      <c r="CH87" s="45"/>
      <c r="CI87" s="45"/>
      <c r="CJ87" s="45"/>
      <c r="CK87" s="45"/>
      <c r="CL87" s="45"/>
    </row>
    <row r="88" spans="1:90" x14ac:dyDescent="0.4">
      <c r="A88" s="9"/>
      <c r="B88" s="61"/>
      <c r="C88" s="61"/>
      <c r="D88" s="46"/>
      <c r="E88" s="61"/>
      <c r="F88" s="46"/>
      <c r="G88" s="9"/>
      <c r="H88" s="9"/>
      <c r="I88" s="9"/>
      <c r="J88" s="9"/>
      <c r="K88" s="9"/>
      <c r="L88" s="9"/>
      <c r="M88" s="46"/>
      <c r="N88" s="45"/>
      <c r="O88" s="45"/>
      <c r="P88" s="45"/>
      <c r="Q88" s="45"/>
      <c r="R88" s="45"/>
      <c r="S88" s="45"/>
      <c r="T88" s="45"/>
      <c r="U88" s="45"/>
      <c r="X88" s="9"/>
      <c r="Y88" s="61"/>
      <c r="Z88" s="61"/>
      <c r="AA88" s="46"/>
      <c r="AB88" s="61"/>
      <c r="AC88" s="46"/>
      <c r="AD88" s="9"/>
      <c r="AE88" s="9"/>
      <c r="AF88" s="9"/>
      <c r="AG88" s="9"/>
      <c r="AH88" s="9"/>
      <c r="AI88" s="9"/>
      <c r="AJ88" s="45"/>
      <c r="AK88" s="45"/>
      <c r="AL88" s="45"/>
      <c r="AM88" s="45"/>
      <c r="AN88" s="45"/>
      <c r="AO88" s="45"/>
      <c r="AP88" s="45"/>
      <c r="AQ88" s="45"/>
      <c r="AR88" s="45"/>
      <c r="AU88" s="9"/>
      <c r="AV88" s="61"/>
      <c r="AW88" s="61"/>
      <c r="AX88" s="46"/>
      <c r="AY88" s="61"/>
      <c r="AZ88" s="46"/>
      <c r="BA88" s="9"/>
      <c r="BB88" s="9"/>
      <c r="BC88" s="9"/>
      <c r="BD88" s="9"/>
      <c r="BE88" s="9"/>
      <c r="BF88" s="9"/>
      <c r="BG88" s="45"/>
      <c r="BH88" s="45"/>
      <c r="BI88" s="45"/>
      <c r="BJ88" s="45"/>
      <c r="BK88" s="45"/>
      <c r="BL88" s="45"/>
      <c r="BM88" s="45"/>
      <c r="BN88" s="45"/>
      <c r="BO88" s="45"/>
      <c r="BR88" s="9"/>
      <c r="BS88" s="61"/>
      <c r="BT88" s="61"/>
      <c r="BU88" s="46"/>
      <c r="BV88" s="61"/>
      <c r="BW88" s="46"/>
      <c r="BX88" s="9"/>
      <c r="BY88" s="9"/>
      <c r="BZ88" s="9"/>
      <c r="CA88" s="9"/>
      <c r="CB88" s="9"/>
      <c r="CC88" s="9"/>
      <c r="CD88" s="46"/>
      <c r="CE88" s="45"/>
      <c r="CF88" s="45"/>
      <c r="CG88" s="45"/>
      <c r="CH88" s="45"/>
      <c r="CI88" s="45"/>
      <c r="CJ88" s="45"/>
      <c r="CK88" s="45"/>
      <c r="CL88" s="45"/>
    </row>
    <row r="89" spans="1:90" x14ac:dyDescent="0.4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9"/>
      <c r="N89" s="45"/>
      <c r="O89" s="45"/>
      <c r="P89" s="45"/>
      <c r="Q89" s="45"/>
      <c r="R89" s="45"/>
      <c r="S89" s="45"/>
      <c r="T89" s="45"/>
      <c r="U89" s="45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9"/>
      <c r="AK89" s="45"/>
      <c r="AL89" s="45"/>
      <c r="AM89" s="45"/>
      <c r="AN89" s="45"/>
      <c r="AO89" s="45"/>
      <c r="AP89" s="45"/>
      <c r="AQ89" s="45"/>
      <c r="AR89" s="45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  <c r="BF89" s="46"/>
      <c r="BG89" s="9"/>
      <c r="BH89" s="45"/>
      <c r="BI89" s="45"/>
      <c r="BJ89" s="45"/>
      <c r="BK89" s="45"/>
      <c r="BL89" s="45"/>
      <c r="BM89" s="45"/>
      <c r="BN89" s="45"/>
      <c r="BO89" s="45"/>
      <c r="BR89" s="46"/>
      <c r="BS89" s="46"/>
      <c r="BT89" s="46"/>
      <c r="BU89" s="46"/>
      <c r="BV89" s="46"/>
      <c r="BW89" s="46"/>
      <c r="BX89" s="46"/>
      <c r="BY89" s="46"/>
      <c r="BZ89" s="46"/>
      <c r="CA89" s="46"/>
      <c r="CB89" s="46"/>
      <c r="CC89" s="46"/>
      <c r="CD89" s="9"/>
      <c r="CE89" s="45"/>
      <c r="CF89" s="45"/>
      <c r="CG89" s="45"/>
      <c r="CH89" s="45"/>
      <c r="CI89" s="45"/>
      <c r="CJ89" s="45"/>
      <c r="CK89" s="45"/>
      <c r="CL89" s="45"/>
    </row>
    <row r="90" spans="1:90" x14ac:dyDescent="0.2">
      <c r="A90" s="11" t="s">
        <v>290</v>
      </c>
      <c r="B90" s="46"/>
      <c r="C90" s="59" t="s">
        <v>257</v>
      </c>
      <c r="D90" s="59" t="s">
        <v>90</v>
      </c>
      <c r="E90" s="59"/>
      <c r="F90" s="60" t="s">
        <v>295</v>
      </c>
      <c r="G90" s="59" t="s">
        <v>257</v>
      </c>
      <c r="H90" s="59" t="s">
        <v>90</v>
      </c>
      <c r="I90" s="59"/>
      <c r="J90" s="59" t="s">
        <v>296</v>
      </c>
      <c r="K90" s="59" t="s">
        <v>257</v>
      </c>
      <c r="L90" s="59" t="s">
        <v>90</v>
      </c>
      <c r="M90" s="9"/>
      <c r="N90" s="45"/>
      <c r="O90" s="45"/>
      <c r="P90" s="45"/>
      <c r="Q90" s="45"/>
      <c r="R90" s="45"/>
      <c r="S90" s="45"/>
      <c r="T90" s="45"/>
      <c r="U90" s="45"/>
      <c r="X90" s="11" t="s">
        <v>290</v>
      </c>
      <c r="Y90" s="46"/>
      <c r="Z90" s="59" t="s">
        <v>257</v>
      </c>
      <c r="AA90" s="59" t="s">
        <v>90</v>
      </c>
      <c r="AB90" s="59"/>
      <c r="AC90" s="60" t="s">
        <v>295</v>
      </c>
      <c r="AD90" s="59" t="s">
        <v>257</v>
      </c>
      <c r="AE90" s="59" t="s">
        <v>90</v>
      </c>
      <c r="AF90" s="59"/>
      <c r="AG90" s="59" t="s">
        <v>296</v>
      </c>
      <c r="AH90" s="59" t="s">
        <v>257</v>
      </c>
      <c r="AI90" s="59" t="s">
        <v>90</v>
      </c>
      <c r="AJ90" s="9"/>
      <c r="AK90" s="45"/>
      <c r="AL90" s="45"/>
      <c r="AM90" s="45"/>
      <c r="AN90" s="45"/>
      <c r="AO90" s="45"/>
      <c r="AP90" s="45"/>
      <c r="AQ90" s="45"/>
      <c r="AR90" s="45"/>
      <c r="AU90" s="11" t="s">
        <v>290</v>
      </c>
      <c r="AV90" s="46"/>
      <c r="AW90" s="59" t="s">
        <v>257</v>
      </c>
      <c r="AX90" s="59" t="s">
        <v>90</v>
      </c>
      <c r="AY90" s="59"/>
      <c r="AZ90" s="60" t="s">
        <v>295</v>
      </c>
      <c r="BA90" s="59" t="s">
        <v>257</v>
      </c>
      <c r="BB90" s="59" t="s">
        <v>90</v>
      </c>
      <c r="BC90" s="59"/>
      <c r="BD90" s="59" t="s">
        <v>296</v>
      </c>
      <c r="BE90" s="59" t="s">
        <v>257</v>
      </c>
      <c r="BF90" s="59" t="s">
        <v>90</v>
      </c>
      <c r="BG90" s="9"/>
      <c r="BH90" s="45"/>
      <c r="BI90" s="45"/>
      <c r="BJ90" s="45"/>
      <c r="BK90" s="45"/>
      <c r="BL90" s="45"/>
      <c r="BM90" s="45"/>
      <c r="BN90" s="45"/>
      <c r="BO90" s="45"/>
      <c r="BR90" s="11" t="s">
        <v>290</v>
      </c>
      <c r="BS90" s="46"/>
      <c r="BT90" s="59" t="s">
        <v>257</v>
      </c>
      <c r="BU90" s="59" t="s">
        <v>90</v>
      </c>
      <c r="BV90" s="59"/>
      <c r="BW90" s="60" t="s">
        <v>295</v>
      </c>
      <c r="BX90" s="59" t="s">
        <v>257</v>
      </c>
      <c r="BY90" s="59" t="s">
        <v>90</v>
      </c>
      <c r="BZ90" s="59"/>
      <c r="CA90" s="59" t="s">
        <v>296</v>
      </c>
      <c r="CB90" s="59" t="s">
        <v>257</v>
      </c>
      <c r="CC90" s="59" t="s">
        <v>90</v>
      </c>
      <c r="CD90" s="9"/>
      <c r="CE90" s="45"/>
      <c r="CF90" s="45"/>
      <c r="CG90" s="45"/>
      <c r="CH90" s="45"/>
      <c r="CI90" s="45"/>
      <c r="CJ90" s="45"/>
      <c r="CK90" s="45"/>
      <c r="CL90" s="45"/>
    </row>
    <row r="91" spans="1:90" x14ac:dyDescent="0.4">
      <c r="A91" s="59"/>
      <c r="B91" s="61"/>
      <c r="C91" s="61"/>
      <c r="D91" s="61"/>
      <c r="E91" s="9"/>
      <c r="F91" s="9"/>
      <c r="G91" s="9"/>
      <c r="H91" s="9"/>
      <c r="I91" s="9"/>
      <c r="J91" s="9"/>
      <c r="K91" s="9"/>
      <c r="L91" s="9"/>
      <c r="M91" s="9"/>
      <c r="N91" s="45"/>
      <c r="O91" s="45"/>
      <c r="P91" s="45"/>
      <c r="Q91" s="45"/>
      <c r="R91" s="45"/>
      <c r="S91" s="45"/>
      <c r="T91" s="45"/>
      <c r="U91" s="45"/>
      <c r="X91" s="59"/>
      <c r="Y91" s="61"/>
      <c r="Z91" s="61"/>
      <c r="AA91" s="61"/>
      <c r="AB91" s="9"/>
      <c r="AC91" s="9"/>
      <c r="AD91" s="9"/>
      <c r="AE91" s="9"/>
      <c r="AF91" s="9"/>
      <c r="AG91" s="9"/>
      <c r="AH91" s="9"/>
      <c r="AI91" s="9"/>
      <c r="AJ91" s="9"/>
      <c r="AK91" s="45"/>
      <c r="AL91" s="45"/>
      <c r="AM91" s="45"/>
      <c r="AN91" s="45"/>
      <c r="AO91" s="45"/>
      <c r="AP91" s="45"/>
      <c r="AQ91" s="45"/>
      <c r="AR91" s="45"/>
      <c r="AU91" s="59"/>
      <c r="AV91" s="61"/>
      <c r="AW91" s="61"/>
      <c r="AX91" s="61"/>
      <c r="AY91" s="9"/>
      <c r="AZ91" s="9"/>
      <c r="BA91" s="9"/>
      <c r="BB91" s="9"/>
      <c r="BC91" s="9"/>
      <c r="BD91" s="9"/>
      <c r="BE91" s="9"/>
      <c r="BF91" s="9"/>
      <c r="BG91" s="9"/>
      <c r="BH91" s="45"/>
      <c r="BI91" s="45"/>
      <c r="BJ91" s="45"/>
      <c r="BK91" s="45"/>
      <c r="BL91" s="45"/>
      <c r="BM91" s="45"/>
      <c r="BN91" s="45"/>
      <c r="BO91" s="45"/>
      <c r="BR91" s="59"/>
      <c r="BS91" s="61"/>
      <c r="BT91" s="61"/>
      <c r="BU91" s="61"/>
      <c r="BV91" s="9"/>
      <c r="BW91" s="9"/>
      <c r="BX91" s="9"/>
      <c r="BY91" s="9"/>
      <c r="BZ91" s="9"/>
      <c r="CA91" s="9"/>
      <c r="CB91" s="9"/>
      <c r="CC91" s="9"/>
      <c r="CD91" s="9"/>
      <c r="CE91" s="45"/>
      <c r="CF91" s="45"/>
      <c r="CG91" s="45"/>
      <c r="CH91" s="45"/>
      <c r="CI91" s="45"/>
      <c r="CJ91" s="45"/>
      <c r="CK91" s="45"/>
      <c r="CL91" s="45"/>
    </row>
    <row r="92" spans="1:90" x14ac:dyDescent="0.4">
      <c r="A92" s="59"/>
      <c r="B92" s="60" t="s">
        <v>298</v>
      </c>
      <c r="C92" s="61">
        <v>29.889867782592773</v>
      </c>
      <c r="D92" s="61">
        <v>28.20722770690918</v>
      </c>
      <c r="E92" s="60"/>
      <c r="F92" s="60" t="s">
        <v>298</v>
      </c>
      <c r="G92" s="61">
        <v>25.287496566772461</v>
      </c>
      <c r="H92" s="61">
        <v>25.304733276367188</v>
      </c>
      <c r="I92" s="60"/>
      <c r="J92" s="60" t="s">
        <v>298</v>
      </c>
      <c r="K92" s="59">
        <f>POWER(2,(G92-C92))*100</f>
        <v>4.1166904587886046</v>
      </c>
      <c r="L92" s="59">
        <f>POWER(2,(H92-D92))*100</f>
        <v>13.374024490961705</v>
      </c>
      <c r="M92" s="9"/>
      <c r="N92" s="45"/>
      <c r="O92" s="45"/>
      <c r="P92" s="45"/>
      <c r="Q92" s="45"/>
      <c r="R92" s="45"/>
      <c r="S92" s="45"/>
      <c r="T92" s="45"/>
      <c r="U92" s="45"/>
      <c r="X92" s="59"/>
      <c r="Y92" s="60" t="s">
        <v>298</v>
      </c>
      <c r="Z92" s="61">
        <v>30.523786544799805</v>
      </c>
      <c r="AA92" s="61">
        <v>35.579803466796875</v>
      </c>
      <c r="AB92" s="60"/>
      <c r="AC92" s="60" t="s">
        <v>298</v>
      </c>
      <c r="AD92" s="61">
        <v>25.287496566772461</v>
      </c>
      <c r="AE92" s="61">
        <v>25.304733276367188</v>
      </c>
      <c r="AF92" s="60"/>
      <c r="AG92" s="60" t="s">
        <v>298</v>
      </c>
      <c r="AH92" s="59">
        <f>POWER(2,(AD92-Z92))*100</f>
        <v>2.6528924919228749</v>
      </c>
      <c r="AI92" s="59">
        <f>POWER(2,(AE92-AA92))*100</f>
        <v>8.0704112346171336E-2</v>
      </c>
      <c r="AJ92" s="9"/>
      <c r="AK92" s="45"/>
      <c r="AL92" s="45"/>
      <c r="AM92" s="45"/>
      <c r="AN92" s="45"/>
      <c r="AO92" s="45"/>
      <c r="AP92" s="45"/>
      <c r="AQ92" s="45"/>
      <c r="AR92" s="45"/>
      <c r="AU92" s="59"/>
      <c r="AV92" s="60" t="s">
        <v>298</v>
      </c>
      <c r="AW92" s="61">
        <v>32.220500946044922</v>
      </c>
      <c r="AX92" s="61">
        <v>28.877405166625977</v>
      </c>
      <c r="AY92" s="60"/>
      <c r="AZ92" s="60" t="s">
        <v>298</v>
      </c>
      <c r="BA92" s="61">
        <v>25.287496566772461</v>
      </c>
      <c r="BB92" s="61">
        <v>25.304733276367188</v>
      </c>
      <c r="BC92" s="60"/>
      <c r="BD92" s="60" t="s">
        <v>298</v>
      </c>
      <c r="BE92" s="59">
        <f>POWER(2,(BA92-AW92))*100</f>
        <v>0.81838511510100331</v>
      </c>
      <c r="BF92" s="59">
        <f>POWER(2,(BB92-AX92))*100</f>
        <v>8.404629947165617</v>
      </c>
      <c r="BG92" s="9"/>
      <c r="BH92" s="45"/>
      <c r="BI92" s="45"/>
      <c r="BJ92" s="45"/>
      <c r="BK92" s="45"/>
      <c r="BL92" s="45"/>
      <c r="BM92" s="45"/>
      <c r="BN92" s="45"/>
      <c r="BO92" s="45"/>
      <c r="BR92" s="59"/>
      <c r="BS92" s="60" t="s">
        <v>298</v>
      </c>
      <c r="BT92" s="61">
        <v>29.487964630126953</v>
      </c>
      <c r="BU92" s="61">
        <v>29.466054916381836</v>
      </c>
      <c r="BV92" s="60"/>
      <c r="BW92" s="60" t="s">
        <v>298</v>
      </c>
      <c r="BX92" s="61">
        <v>25.287496566772461</v>
      </c>
      <c r="BY92" s="61">
        <v>25.304733276367188</v>
      </c>
      <c r="BZ92" s="60"/>
      <c r="CA92" s="60" t="s">
        <v>298</v>
      </c>
      <c r="CB92" s="59">
        <f>POWER(2,(BX92-BT92))*100</f>
        <v>5.439176065460722</v>
      </c>
      <c r="CC92" s="59">
        <f>POWER(2,(BY92-BU92))*100</f>
        <v>5.5887845119947404</v>
      </c>
      <c r="CD92" s="9"/>
      <c r="CE92" s="45"/>
      <c r="CF92" s="45"/>
      <c r="CG92" s="45"/>
      <c r="CH92" s="45"/>
      <c r="CI92" s="45"/>
      <c r="CJ92" s="45"/>
      <c r="CK92" s="45"/>
      <c r="CL92" s="45"/>
    </row>
    <row r="93" spans="1:90" x14ac:dyDescent="0.2">
      <c r="A93" s="59"/>
      <c r="B93" s="59" t="s">
        <v>230</v>
      </c>
      <c r="C93" s="59">
        <f>AVERAGE(C91:C92)</f>
        <v>29.889867782592773</v>
      </c>
      <c r="D93" s="59">
        <f>AVERAGE(D91:D92)</f>
        <v>28.20722770690918</v>
      </c>
      <c r="E93" s="60"/>
      <c r="F93" s="59" t="s">
        <v>230</v>
      </c>
      <c r="G93" s="59">
        <f>AVERAGE(G91:G92)</f>
        <v>25.287496566772461</v>
      </c>
      <c r="H93" s="59">
        <f>AVERAGE(H91:H92)</f>
        <v>25.304733276367188</v>
      </c>
      <c r="I93" s="59"/>
      <c r="J93" s="59" t="s">
        <v>230</v>
      </c>
      <c r="K93" s="59">
        <f>AVERAGE(K91:K92)</f>
        <v>4.1166904587886046</v>
      </c>
      <c r="L93" s="59">
        <f>AVERAGE(L91:L92)</f>
        <v>13.374024490961705</v>
      </c>
      <c r="M93" s="9"/>
      <c r="N93" s="45"/>
      <c r="O93" s="45"/>
      <c r="P93" s="45"/>
      <c r="Q93" s="45"/>
      <c r="R93" s="45"/>
      <c r="S93" s="45"/>
      <c r="T93" s="45"/>
      <c r="U93" s="45"/>
      <c r="X93" s="59"/>
      <c r="Y93" s="59" t="s">
        <v>230</v>
      </c>
      <c r="Z93" s="59">
        <f>AVERAGE(Z91:Z92)</f>
        <v>30.523786544799805</v>
      </c>
      <c r="AA93" s="59">
        <f>AVERAGE(AA91:AA92)</f>
        <v>35.579803466796875</v>
      </c>
      <c r="AB93" s="60"/>
      <c r="AC93" s="59" t="s">
        <v>230</v>
      </c>
      <c r="AD93" s="59">
        <f>AVERAGE(AD91:AD92)</f>
        <v>25.287496566772461</v>
      </c>
      <c r="AE93" s="59">
        <f>AVERAGE(AE91:AE92)</f>
        <v>25.304733276367188</v>
      </c>
      <c r="AF93" s="59"/>
      <c r="AG93" s="59" t="s">
        <v>230</v>
      </c>
      <c r="AH93" s="59">
        <f>AVERAGE(AH91:AH92)</f>
        <v>2.6528924919228749</v>
      </c>
      <c r="AI93" s="59">
        <f>AVERAGE(AI91:AI92)</f>
        <v>8.0704112346171336E-2</v>
      </c>
      <c r="AJ93" s="9"/>
      <c r="AK93" s="45"/>
      <c r="AL93" s="45"/>
      <c r="AM93" s="45"/>
      <c r="AN93" s="45"/>
      <c r="AO93" s="45"/>
      <c r="AP93" s="45"/>
      <c r="AQ93" s="45"/>
      <c r="AR93" s="45"/>
      <c r="AU93" s="59"/>
      <c r="AV93" s="59" t="s">
        <v>230</v>
      </c>
      <c r="AW93" s="59">
        <f>AVERAGE(AW91:AW92)</f>
        <v>32.220500946044922</v>
      </c>
      <c r="AX93" s="59">
        <f>AVERAGE(AX91:AX92)</f>
        <v>28.877405166625977</v>
      </c>
      <c r="AY93" s="60"/>
      <c r="AZ93" s="59" t="s">
        <v>230</v>
      </c>
      <c r="BA93" s="59">
        <f>AVERAGE(BA91:BA92)</f>
        <v>25.287496566772461</v>
      </c>
      <c r="BB93" s="59">
        <f>AVERAGE(BB91:BB92)</f>
        <v>25.304733276367188</v>
      </c>
      <c r="BC93" s="59"/>
      <c r="BD93" s="59" t="s">
        <v>230</v>
      </c>
      <c r="BE93" s="59">
        <f>AVERAGE(BE91:BE92)</f>
        <v>0.81838511510100331</v>
      </c>
      <c r="BF93" s="59">
        <f>AVERAGE(BF91:BF92)</f>
        <v>8.404629947165617</v>
      </c>
      <c r="BG93" s="9"/>
      <c r="BH93" s="45"/>
      <c r="BI93" s="45"/>
      <c r="BJ93" s="45"/>
      <c r="BK93" s="45"/>
      <c r="BL93" s="45"/>
      <c r="BM93" s="45"/>
      <c r="BN93" s="45"/>
      <c r="BO93" s="45"/>
      <c r="BR93" s="59"/>
      <c r="BS93" s="59" t="s">
        <v>230</v>
      </c>
      <c r="BT93" s="59">
        <f>AVERAGE(BT91:BT92)</f>
        <v>29.487964630126953</v>
      </c>
      <c r="BU93" s="59">
        <f>AVERAGE(BU91:BU92)</f>
        <v>29.466054916381836</v>
      </c>
      <c r="BV93" s="60"/>
      <c r="BW93" s="59" t="s">
        <v>230</v>
      </c>
      <c r="BX93" s="59">
        <f>AVERAGE(BX91:BX92)</f>
        <v>25.287496566772461</v>
      </c>
      <c r="BY93" s="59">
        <f>AVERAGE(BY91:BY92)</f>
        <v>25.304733276367188</v>
      </c>
      <c r="BZ93" s="59"/>
      <c r="CA93" s="59" t="s">
        <v>230</v>
      </c>
      <c r="CB93" s="59">
        <f>AVERAGE(CB91:CB92)</f>
        <v>5.439176065460722</v>
      </c>
      <c r="CC93" s="59">
        <f>AVERAGE(CC91:CC92)</f>
        <v>5.5887845119947404</v>
      </c>
      <c r="CD93" s="9"/>
      <c r="CE93" s="45"/>
      <c r="CF93" s="45"/>
      <c r="CG93" s="45"/>
      <c r="CH93" s="45"/>
      <c r="CI93" s="45"/>
      <c r="CJ93" s="45"/>
      <c r="CK93" s="45"/>
      <c r="CL93" s="45"/>
    </row>
    <row r="94" spans="1:90" x14ac:dyDescent="0.2">
      <c r="A94" s="59"/>
      <c r="B94" s="59" t="s">
        <v>40</v>
      </c>
      <c r="C94" s="59">
        <f>STDEVP(C91:C92)</f>
        <v>0</v>
      </c>
      <c r="D94" s="59">
        <f>STDEVP(D91:D92)</f>
        <v>0</v>
      </c>
      <c r="E94" s="60"/>
      <c r="F94" s="59" t="s">
        <v>40</v>
      </c>
      <c r="G94" s="59">
        <f>STDEVP(G91:G92)</f>
        <v>0</v>
      </c>
      <c r="H94" s="59">
        <f>STDEVP(H91:H92)</f>
        <v>0</v>
      </c>
      <c r="I94" s="59"/>
      <c r="J94" s="59" t="s">
        <v>40</v>
      </c>
      <c r="K94" s="59">
        <f>STDEVP(K91:K92)</f>
        <v>0</v>
      </c>
      <c r="L94" s="59">
        <f>STDEVP(L91:L92)</f>
        <v>0</v>
      </c>
      <c r="M94" s="9"/>
      <c r="N94" s="45"/>
      <c r="O94" s="45"/>
      <c r="P94" s="45"/>
      <c r="Q94" s="45"/>
      <c r="R94" s="45"/>
      <c r="S94" s="45"/>
      <c r="T94" s="45"/>
      <c r="U94" s="45"/>
      <c r="X94" s="59"/>
      <c r="Y94" s="59" t="s">
        <v>40</v>
      </c>
      <c r="Z94" s="59">
        <f>STDEVP(Z91:Z92)</f>
        <v>0</v>
      </c>
      <c r="AA94" s="59">
        <f>STDEVP(AA91:AA92)</f>
        <v>0</v>
      </c>
      <c r="AB94" s="60"/>
      <c r="AC94" s="59" t="s">
        <v>40</v>
      </c>
      <c r="AD94" s="59">
        <f>STDEVP(AD91:AD92)</f>
        <v>0</v>
      </c>
      <c r="AE94" s="59">
        <f>STDEVP(AE91:AE92)</f>
        <v>0</v>
      </c>
      <c r="AF94" s="59"/>
      <c r="AG94" s="59" t="s">
        <v>40</v>
      </c>
      <c r="AH94" s="59">
        <f>STDEVP(AH91:AH92)</f>
        <v>0</v>
      </c>
      <c r="AI94" s="59">
        <f>STDEVP(AI91:AI92)</f>
        <v>0</v>
      </c>
      <c r="AJ94" s="9"/>
      <c r="AK94" s="45"/>
      <c r="AL94" s="45"/>
      <c r="AM94" s="45"/>
      <c r="AN94" s="45"/>
      <c r="AO94" s="45"/>
      <c r="AP94" s="45"/>
      <c r="AQ94" s="45"/>
      <c r="AR94" s="45"/>
      <c r="AU94" s="59"/>
      <c r="AV94" s="59" t="s">
        <v>40</v>
      </c>
      <c r="AW94" s="59">
        <f>STDEVP(AW91:AW92)</f>
        <v>0</v>
      </c>
      <c r="AX94" s="59">
        <f>STDEVP(AX91:AX92)</f>
        <v>0</v>
      </c>
      <c r="AY94" s="60"/>
      <c r="AZ94" s="59" t="s">
        <v>40</v>
      </c>
      <c r="BA94" s="59">
        <f>STDEVP(BA91:BA92)</f>
        <v>0</v>
      </c>
      <c r="BB94" s="59">
        <f>STDEVP(BB91:BB92)</f>
        <v>0</v>
      </c>
      <c r="BC94" s="59"/>
      <c r="BD94" s="59" t="s">
        <v>40</v>
      </c>
      <c r="BE94" s="59">
        <f>STDEVP(BE91:BE92)</f>
        <v>0</v>
      </c>
      <c r="BF94" s="59">
        <f>STDEVP(BF91:BF92)</f>
        <v>0</v>
      </c>
      <c r="BG94" s="9"/>
      <c r="BH94" s="45"/>
      <c r="BI94" s="45"/>
      <c r="BJ94" s="45"/>
      <c r="BK94" s="45"/>
      <c r="BL94" s="45"/>
      <c r="BM94" s="45"/>
      <c r="BN94" s="45"/>
      <c r="BO94" s="45"/>
      <c r="BR94" s="59"/>
      <c r="BS94" s="59" t="s">
        <v>40</v>
      </c>
      <c r="BT94" s="59">
        <f>STDEVP(BT91:BT92)</f>
        <v>0</v>
      </c>
      <c r="BU94" s="59">
        <f>STDEVP(BU91:BU92)</f>
        <v>0</v>
      </c>
      <c r="BV94" s="60"/>
      <c r="BW94" s="59" t="s">
        <v>40</v>
      </c>
      <c r="BX94" s="59">
        <f>STDEVP(BX91:BX92)</f>
        <v>0</v>
      </c>
      <c r="BY94" s="59">
        <f>STDEVP(BY91:BY92)</f>
        <v>0</v>
      </c>
      <c r="BZ94" s="59"/>
      <c r="CA94" s="59" t="s">
        <v>40</v>
      </c>
      <c r="CB94" s="59">
        <f>STDEVP(CB91:CB92)</f>
        <v>0</v>
      </c>
      <c r="CC94" s="59">
        <f>STDEVP(CC91:CC92)</f>
        <v>0</v>
      </c>
      <c r="CD94" s="9"/>
      <c r="CE94" s="45"/>
      <c r="CF94" s="45"/>
      <c r="CG94" s="45"/>
      <c r="CH94" s="45"/>
      <c r="CI94" s="45"/>
      <c r="CJ94" s="45"/>
      <c r="CK94" s="45"/>
      <c r="CL94" s="45"/>
    </row>
    <row r="95" spans="1:90" x14ac:dyDescent="0.2">
      <c r="A95" s="59"/>
      <c r="B95" s="59" t="s">
        <v>41</v>
      </c>
      <c r="C95" s="59">
        <f>C94/SQRT(4)</f>
        <v>0</v>
      </c>
      <c r="D95" s="59">
        <f t="shared" ref="D95" si="137">D94/SQRT(4)</f>
        <v>0</v>
      </c>
      <c r="E95" s="60"/>
      <c r="F95" s="59" t="s">
        <v>41</v>
      </c>
      <c r="G95" s="59">
        <f>G94/SQRT(4)</f>
        <v>0</v>
      </c>
      <c r="H95" s="59">
        <f t="shared" ref="H95" si="138">H94/SQRT(4)</f>
        <v>0</v>
      </c>
      <c r="I95" s="59"/>
      <c r="J95" s="59" t="s">
        <v>41</v>
      </c>
      <c r="K95" s="59">
        <f>K94/SQRT(4)</f>
        <v>0</v>
      </c>
      <c r="L95" s="59">
        <f t="shared" ref="L95" si="139">L94/SQRT(4)</f>
        <v>0</v>
      </c>
      <c r="M95" s="9"/>
      <c r="N95" s="45"/>
      <c r="O95" s="45"/>
      <c r="P95" s="45"/>
      <c r="Q95" s="45"/>
      <c r="R95" s="45"/>
      <c r="S95" s="45"/>
      <c r="T95" s="45"/>
      <c r="U95" s="45"/>
      <c r="X95" s="59"/>
      <c r="Y95" s="59" t="s">
        <v>41</v>
      </c>
      <c r="Z95" s="59">
        <f>Z94/SQRT(4)</f>
        <v>0</v>
      </c>
      <c r="AA95" s="59">
        <f t="shared" ref="AA95" si="140">AA94/SQRT(4)</f>
        <v>0</v>
      </c>
      <c r="AB95" s="60"/>
      <c r="AC95" s="59" t="s">
        <v>41</v>
      </c>
      <c r="AD95" s="59">
        <f>AD94/SQRT(4)</f>
        <v>0</v>
      </c>
      <c r="AE95" s="59">
        <f t="shared" ref="AE95" si="141">AE94/SQRT(4)</f>
        <v>0</v>
      </c>
      <c r="AF95" s="59"/>
      <c r="AG95" s="59" t="s">
        <v>41</v>
      </c>
      <c r="AH95" s="59">
        <f>AH94/SQRT(4)</f>
        <v>0</v>
      </c>
      <c r="AI95" s="59">
        <f t="shared" ref="AI95" si="142">AI94/SQRT(4)</f>
        <v>0</v>
      </c>
      <c r="AJ95" s="9"/>
      <c r="AK95" s="45"/>
      <c r="AL95" s="45"/>
      <c r="AM95" s="45"/>
      <c r="AN95" s="45"/>
      <c r="AO95" s="45"/>
      <c r="AP95" s="45"/>
      <c r="AQ95" s="45"/>
      <c r="AR95" s="45"/>
      <c r="AU95" s="59"/>
      <c r="AV95" s="59" t="s">
        <v>41</v>
      </c>
      <c r="AW95" s="59">
        <f>AW94/SQRT(4)</f>
        <v>0</v>
      </c>
      <c r="AX95" s="59">
        <f t="shared" ref="AX95" si="143">AX94/SQRT(4)</f>
        <v>0</v>
      </c>
      <c r="AY95" s="60"/>
      <c r="AZ95" s="59" t="s">
        <v>41</v>
      </c>
      <c r="BA95" s="59">
        <f>BA94/SQRT(4)</f>
        <v>0</v>
      </c>
      <c r="BB95" s="59">
        <f t="shared" ref="BB95" si="144">BB94/SQRT(4)</f>
        <v>0</v>
      </c>
      <c r="BC95" s="59"/>
      <c r="BD95" s="59" t="s">
        <v>41</v>
      </c>
      <c r="BE95" s="59">
        <f>BE94/SQRT(4)</f>
        <v>0</v>
      </c>
      <c r="BF95" s="59">
        <f t="shared" ref="BF95" si="145">BF94/SQRT(4)</f>
        <v>0</v>
      </c>
      <c r="BG95" s="9"/>
      <c r="BH95" s="45"/>
      <c r="BI95" s="45"/>
      <c r="BJ95" s="45"/>
      <c r="BK95" s="45"/>
      <c r="BL95" s="45"/>
      <c r="BM95" s="45"/>
      <c r="BN95" s="45"/>
      <c r="BO95" s="45"/>
      <c r="BR95" s="59"/>
      <c r="BS95" s="59" t="s">
        <v>41</v>
      </c>
      <c r="BT95" s="59">
        <f>BT94/SQRT(4)</f>
        <v>0</v>
      </c>
      <c r="BU95" s="59">
        <f t="shared" ref="BU95" si="146">BU94/SQRT(4)</f>
        <v>0</v>
      </c>
      <c r="BV95" s="60"/>
      <c r="BW95" s="59" t="s">
        <v>41</v>
      </c>
      <c r="BX95" s="59">
        <f>BX94/SQRT(4)</f>
        <v>0</v>
      </c>
      <c r="BY95" s="59">
        <f t="shared" ref="BY95" si="147">BY94/SQRT(4)</f>
        <v>0</v>
      </c>
      <c r="BZ95" s="59"/>
      <c r="CA95" s="59" t="s">
        <v>41</v>
      </c>
      <c r="CB95" s="59">
        <f>CB94/SQRT(4)</f>
        <v>0</v>
      </c>
      <c r="CC95" s="59">
        <f t="shared" ref="CC95" si="148">CC94/SQRT(4)</f>
        <v>0</v>
      </c>
      <c r="CD95" s="9"/>
      <c r="CE95" s="45"/>
      <c r="CF95" s="45"/>
      <c r="CG95" s="45"/>
      <c r="CH95" s="45"/>
      <c r="CI95" s="45"/>
      <c r="CJ95" s="45"/>
      <c r="CK95" s="45"/>
      <c r="CL95" s="45"/>
    </row>
    <row r="96" spans="1:90" x14ac:dyDescent="0.4">
      <c r="A96" s="9"/>
      <c r="B96" s="61"/>
      <c r="C96" s="61"/>
      <c r="D96" s="46"/>
      <c r="E96" s="61"/>
      <c r="F96" s="46"/>
      <c r="G96" s="9"/>
      <c r="H96" s="9"/>
      <c r="I96" s="9"/>
      <c r="J96" s="9"/>
      <c r="K96" s="9"/>
      <c r="L96" s="9"/>
      <c r="M96" s="46"/>
      <c r="N96" s="45"/>
      <c r="O96" s="45"/>
      <c r="P96" s="45"/>
      <c r="Q96" s="45"/>
      <c r="R96" s="45"/>
      <c r="S96" s="45"/>
      <c r="T96" s="45"/>
      <c r="U96" s="45"/>
      <c r="X96" s="44"/>
      <c r="Y96" s="61"/>
      <c r="Z96" s="61"/>
      <c r="AA96" s="46"/>
      <c r="AB96" s="61"/>
      <c r="AC96" s="46"/>
      <c r="AD96" s="9"/>
      <c r="AE96" s="9"/>
      <c r="AF96" s="9"/>
      <c r="AG96" s="9"/>
      <c r="AH96" s="9"/>
      <c r="AI96" s="9"/>
      <c r="AJ96" s="46"/>
      <c r="AK96" s="45"/>
      <c r="AL96" s="45"/>
      <c r="AM96" s="45"/>
      <c r="AN96" s="45"/>
      <c r="AO96" s="45"/>
      <c r="AP96" s="45"/>
      <c r="AQ96" s="45"/>
      <c r="AR96" s="45"/>
      <c r="AU96" s="9"/>
      <c r="AV96" s="61"/>
      <c r="AW96" s="61"/>
      <c r="AX96" s="46"/>
      <c r="AY96" s="61"/>
      <c r="AZ96" s="46"/>
      <c r="BA96" s="9"/>
      <c r="BB96" s="9"/>
      <c r="BC96" s="9"/>
      <c r="BD96" s="9"/>
      <c r="BE96" s="9"/>
      <c r="BF96" s="9"/>
      <c r="BG96" s="46"/>
      <c r="BH96" s="45"/>
      <c r="BI96" s="45"/>
      <c r="BJ96" s="45"/>
      <c r="BK96" s="45"/>
      <c r="BL96" s="45"/>
      <c r="BM96" s="45"/>
      <c r="BN96" s="45"/>
      <c r="BO96" s="45"/>
      <c r="BR96" s="44"/>
      <c r="BS96" s="61"/>
      <c r="BT96" s="61"/>
      <c r="BU96" s="46"/>
      <c r="BV96" s="61"/>
      <c r="BW96" s="46"/>
      <c r="BX96" s="9"/>
      <c r="BY96" s="9"/>
      <c r="BZ96" s="9"/>
      <c r="CA96" s="9"/>
      <c r="CB96" s="9"/>
      <c r="CC96" s="9"/>
      <c r="CD96" s="46"/>
      <c r="CE96" s="45"/>
      <c r="CF96" s="45"/>
      <c r="CG96" s="45"/>
      <c r="CH96" s="45"/>
      <c r="CI96" s="45"/>
      <c r="CJ96" s="45"/>
      <c r="CK96" s="45"/>
      <c r="CL96" s="45"/>
    </row>
    <row r="97" spans="1:90" x14ac:dyDescent="0.4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9"/>
      <c r="N97" s="45"/>
      <c r="O97" s="45"/>
      <c r="P97" s="45"/>
      <c r="Q97" s="45"/>
      <c r="R97" s="45"/>
      <c r="S97" s="45"/>
      <c r="T97" s="45"/>
      <c r="U97" s="45"/>
      <c r="X97" s="45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9"/>
      <c r="AK97" s="45"/>
      <c r="AL97" s="45"/>
      <c r="AM97" s="45"/>
      <c r="AN97" s="45"/>
      <c r="AO97" s="45"/>
      <c r="AP97" s="45"/>
      <c r="AQ97" s="45"/>
      <c r="AR97" s="45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  <c r="BF97" s="46"/>
      <c r="BG97" s="9"/>
      <c r="BH97" s="45"/>
      <c r="BI97" s="45"/>
      <c r="BJ97" s="45"/>
      <c r="BK97" s="45"/>
      <c r="BL97" s="45"/>
      <c r="BM97" s="45"/>
      <c r="BN97" s="45"/>
      <c r="BO97" s="45"/>
      <c r="BR97" s="45"/>
      <c r="BS97" s="46"/>
      <c r="BT97" s="46"/>
      <c r="BU97" s="46"/>
      <c r="BV97" s="46"/>
      <c r="BW97" s="46"/>
      <c r="BX97" s="46"/>
      <c r="BY97" s="46"/>
      <c r="BZ97" s="46"/>
      <c r="CA97" s="46"/>
      <c r="CB97" s="46"/>
      <c r="CC97" s="46"/>
      <c r="CD97" s="9"/>
      <c r="CE97" s="45"/>
      <c r="CF97" s="45"/>
      <c r="CG97" s="45"/>
      <c r="CH97" s="45"/>
      <c r="CI97" s="45"/>
      <c r="CJ97" s="45"/>
      <c r="CK97" s="45"/>
      <c r="CL97" s="45"/>
    </row>
    <row r="98" spans="1:90" x14ac:dyDescent="0.2">
      <c r="A98" s="11" t="s">
        <v>217</v>
      </c>
      <c r="B98" s="46"/>
      <c r="C98" s="59" t="s">
        <v>257</v>
      </c>
      <c r="D98" s="59" t="s">
        <v>90</v>
      </c>
      <c r="E98" s="59"/>
      <c r="F98" s="60" t="s">
        <v>295</v>
      </c>
      <c r="G98" s="59" t="s">
        <v>257</v>
      </c>
      <c r="H98" s="59" t="s">
        <v>90</v>
      </c>
      <c r="I98" s="59"/>
      <c r="J98" s="59" t="s">
        <v>296</v>
      </c>
      <c r="K98" s="59" t="s">
        <v>257</v>
      </c>
      <c r="L98" s="59" t="s">
        <v>90</v>
      </c>
      <c r="M98" s="9"/>
      <c r="N98" s="45"/>
      <c r="O98" s="45"/>
      <c r="P98" s="45"/>
      <c r="Q98" s="45"/>
      <c r="R98" s="45"/>
      <c r="S98" s="45"/>
      <c r="T98" s="45"/>
      <c r="U98" s="45"/>
      <c r="X98" s="11" t="s">
        <v>217</v>
      </c>
      <c r="Y98" s="46"/>
      <c r="Z98" s="59" t="s">
        <v>257</v>
      </c>
      <c r="AA98" s="59" t="s">
        <v>90</v>
      </c>
      <c r="AB98" s="59"/>
      <c r="AC98" s="60" t="s">
        <v>295</v>
      </c>
      <c r="AD98" s="59" t="s">
        <v>257</v>
      </c>
      <c r="AE98" s="59" t="s">
        <v>90</v>
      </c>
      <c r="AF98" s="59"/>
      <c r="AG98" s="59" t="s">
        <v>296</v>
      </c>
      <c r="AH98" s="59" t="s">
        <v>257</v>
      </c>
      <c r="AI98" s="59" t="s">
        <v>90</v>
      </c>
      <c r="AJ98" s="9"/>
      <c r="AK98" s="45"/>
      <c r="AL98" s="45"/>
      <c r="AM98" s="45"/>
      <c r="AN98" s="45"/>
      <c r="AO98" s="45"/>
      <c r="AP98" s="45"/>
      <c r="AQ98" s="45"/>
      <c r="AR98" s="45"/>
      <c r="AU98" s="11" t="s">
        <v>217</v>
      </c>
      <c r="AV98" s="46"/>
      <c r="AW98" s="59" t="s">
        <v>257</v>
      </c>
      <c r="AX98" s="59" t="s">
        <v>90</v>
      </c>
      <c r="AY98" s="59"/>
      <c r="AZ98" s="60" t="s">
        <v>295</v>
      </c>
      <c r="BA98" s="59" t="s">
        <v>257</v>
      </c>
      <c r="BB98" s="59" t="s">
        <v>90</v>
      </c>
      <c r="BC98" s="59"/>
      <c r="BD98" s="59" t="s">
        <v>296</v>
      </c>
      <c r="BE98" s="59" t="s">
        <v>257</v>
      </c>
      <c r="BF98" s="59" t="s">
        <v>90</v>
      </c>
      <c r="BG98" s="9"/>
      <c r="BH98" s="45"/>
      <c r="BI98" s="45"/>
      <c r="BJ98" s="45"/>
      <c r="BK98" s="45"/>
      <c r="BL98" s="45"/>
      <c r="BM98" s="45"/>
      <c r="BN98" s="45"/>
      <c r="BO98" s="45"/>
      <c r="BR98" s="11" t="s">
        <v>217</v>
      </c>
      <c r="BS98" s="46"/>
      <c r="BT98" s="59" t="s">
        <v>257</v>
      </c>
      <c r="BU98" s="59" t="s">
        <v>90</v>
      </c>
      <c r="BV98" s="59"/>
      <c r="BW98" s="60" t="s">
        <v>295</v>
      </c>
      <c r="BX98" s="59" t="s">
        <v>257</v>
      </c>
      <c r="BY98" s="59" t="s">
        <v>90</v>
      </c>
      <c r="BZ98" s="59"/>
      <c r="CA98" s="59" t="s">
        <v>296</v>
      </c>
      <c r="CB98" s="59" t="s">
        <v>257</v>
      </c>
      <c r="CC98" s="59" t="s">
        <v>90</v>
      </c>
      <c r="CD98" s="9"/>
      <c r="CE98" s="45"/>
      <c r="CF98" s="45"/>
      <c r="CG98" s="45"/>
      <c r="CH98" s="45"/>
      <c r="CI98" s="45"/>
      <c r="CJ98" s="45"/>
      <c r="CK98" s="45"/>
      <c r="CL98" s="45"/>
    </row>
    <row r="99" spans="1:90" x14ac:dyDescent="0.4">
      <c r="A99" s="59"/>
      <c r="B99" s="61"/>
      <c r="C99" s="61"/>
      <c r="D99" s="61"/>
      <c r="E99" s="9"/>
      <c r="F99" s="9"/>
      <c r="G99" s="9"/>
      <c r="H99" s="9"/>
      <c r="I99" s="9"/>
      <c r="J99" s="9"/>
      <c r="K99" s="9"/>
      <c r="L99" s="9"/>
      <c r="M99" s="9"/>
      <c r="N99" s="45"/>
      <c r="O99" s="45"/>
      <c r="P99" s="45"/>
      <c r="Q99" s="45"/>
      <c r="R99" s="45"/>
      <c r="S99" s="45"/>
      <c r="T99" s="45"/>
      <c r="U99" s="45"/>
      <c r="X99" s="59"/>
      <c r="Y99" s="61"/>
      <c r="Z99" s="61"/>
      <c r="AA99" s="61"/>
      <c r="AB99" s="9"/>
      <c r="AC99" s="9"/>
      <c r="AD99" s="9"/>
      <c r="AE99" s="9"/>
      <c r="AF99" s="9"/>
      <c r="AG99" s="9"/>
      <c r="AH99" s="9"/>
      <c r="AI99" s="9"/>
      <c r="AJ99" s="9"/>
      <c r="AK99" s="45"/>
      <c r="AL99" s="45"/>
      <c r="AM99" s="45"/>
      <c r="AN99" s="45"/>
      <c r="AO99" s="45"/>
      <c r="AP99" s="45"/>
      <c r="AQ99" s="45"/>
      <c r="AR99" s="45"/>
      <c r="AU99" s="59"/>
      <c r="AV99" s="61"/>
      <c r="AW99" s="61"/>
      <c r="AX99" s="61"/>
      <c r="AY99" s="9"/>
      <c r="AZ99" s="9"/>
      <c r="BA99" s="9"/>
      <c r="BB99" s="9"/>
      <c r="BC99" s="9"/>
      <c r="BD99" s="9"/>
      <c r="BE99" s="9"/>
      <c r="BF99" s="9"/>
      <c r="BG99" s="9"/>
      <c r="BH99" s="45"/>
      <c r="BI99" s="45"/>
      <c r="BJ99" s="45"/>
      <c r="BK99" s="45"/>
      <c r="BL99" s="45"/>
      <c r="BM99" s="45"/>
      <c r="BN99" s="45"/>
      <c r="BO99" s="45"/>
      <c r="BR99" s="59"/>
      <c r="BS99" s="61"/>
      <c r="BT99" s="61"/>
      <c r="BU99" s="61"/>
      <c r="BV99" s="9"/>
      <c r="BW99" s="9"/>
      <c r="BX99" s="9"/>
      <c r="BY99" s="9"/>
      <c r="BZ99" s="9"/>
      <c r="CA99" s="9"/>
      <c r="CB99" s="9"/>
      <c r="CC99" s="9"/>
      <c r="CD99" s="9"/>
      <c r="CE99" s="45"/>
      <c r="CF99" s="45"/>
      <c r="CG99" s="45"/>
      <c r="CH99" s="45"/>
      <c r="CI99" s="45"/>
      <c r="CJ99" s="45"/>
      <c r="CK99" s="45"/>
      <c r="CL99" s="45"/>
    </row>
    <row r="100" spans="1:90" x14ac:dyDescent="0.4">
      <c r="A100" s="59"/>
      <c r="B100" s="60" t="s">
        <v>298</v>
      </c>
      <c r="C100" s="61">
        <v>28.308658599853516</v>
      </c>
      <c r="D100" s="61">
        <v>28.013349533081055</v>
      </c>
      <c r="E100" s="60"/>
      <c r="F100" s="60" t="s">
        <v>298</v>
      </c>
      <c r="G100" s="61">
        <v>25.891872406005859</v>
      </c>
      <c r="H100" s="61">
        <v>25.661397933959961</v>
      </c>
      <c r="I100" s="60"/>
      <c r="J100" s="60" t="s">
        <v>298</v>
      </c>
      <c r="K100" s="59">
        <f>POWER(2,(G100-C100))*100</f>
        <v>18.727286842307716</v>
      </c>
      <c r="L100" s="59">
        <f>POWER(2,(H100-D100))*100</f>
        <v>19.588086822117653</v>
      </c>
      <c r="M100" s="9"/>
      <c r="N100" s="45"/>
      <c r="O100" s="45"/>
      <c r="P100" s="45"/>
      <c r="Q100" s="45"/>
      <c r="R100" s="45"/>
      <c r="S100" s="45"/>
      <c r="T100" s="45"/>
      <c r="U100" s="45"/>
      <c r="X100" s="59"/>
      <c r="Y100" s="60" t="s">
        <v>298</v>
      </c>
      <c r="Z100" s="61">
        <v>29.523200988769531</v>
      </c>
      <c r="AA100" s="61">
        <v>30.261831283569336</v>
      </c>
      <c r="AB100" s="60"/>
      <c r="AC100" s="60" t="s">
        <v>298</v>
      </c>
      <c r="AD100" s="61">
        <v>25.891872406005859</v>
      </c>
      <c r="AE100" s="61">
        <v>25.661397933959961</v>
      </c>
      <c r="AF100" s="60"/>
      <c r="AG100" s="60" t="s">
        <v>298</v>
      </c>
      <c r="AH100" s="59">
        <f>POWER(2,(AD100-Z100))*100</f>
        <v>8.0697702897255841</v>
      </c>
      <c r="AI100" s="59">
        <f>POWER(2,(AE100-AA100))*100</f>
        <v>4.1222238219549023</v>
      </c>
      <c r="AJ100" s="9"/>
      <c r="AK100" s="45"/>
      <c r="AL100" s="45"/>
      <c r="AM100" s="45"/>
      <c r="AN100" s="45"/>
      <c r="AO100" s="45"/>
      <c r="AP100" s="45"/>
      <c r="AQ100" s="45"/>
      <c r="AR100" s="45"/>
      <c r="AU100" s="59"/>
      <c r="AV100" s="60" t="s">
        <v>298</v>
      </c>
      <c r="AW100" s="61">
        <v>28.837093353271484</v>
      </c>
      <c r="AX100" s="61">
        <v>28.580429077148438</v>
      </c>
      <c r="AY100" s="60"/>
      <c r="AZ100" s="60" t="s">
        <v>298</v>
      </c>
      <c r="BA100" s="61">
        <v>25.891872406005859</v>
      </c>
      <c r="BB100" s="61">
        <v>25.661397933959961</v>
      </c>
      <c r="BC100" s="60"/>
      <c r="BD100" s="60" t="s">
        <v>298</v>
      </c>
      <c r="BE100" s="59">
        <f>POWER(2,(BA100-AW100))*100</f>
        <v>12.983750190925372</v>
      </c>
      <c r="BF100" s="59">
        <f>POWER(2,(BB100-AX100))*100</f>
        <v>13.221601629904017</v>
      </c>
      <c r="BG100" s="9"/>
      <c r="BH100" s="45"/>
      <c r="BI100" s="45"/>
      <c r="BJ100" s="45"/>
      <c r="BK100" s="45"/>
      <c r="BL100" s="45"/>
      <c r="BM100" s="45"/>
      <c r="BN100" s="45"/>
      <c r="BO100" s="45"/>
      <c r="BR100" s="59"/>
      <c r="BS100" s="60" t="s">
        <v>298</v>
      </c>
      <c r="BT100" s="61">
        <v>28.721076965332031</v>
      </c>
      <c r="BU100" s="61">
        <v>29.399271011352539</v>
      </c>
      <c r="BV100" s="60"/>
      <c r="BW100" s="60" t="s">
        <v>298</v>
      </c>
      <c r="BX100" s="61">
        <v>25.891872406005859</v>
      </c>
      <c r="BY100" s="61">
        <v>25.661397933959961</v>
      </c>
      <c r="BZ100" s="60"/>
      <c r="CA100" s="60" t="s">
        <v>298</v>
      </c>
      <c r="CB100" s="59">
        <f>POWER(2,(BX100-BT100))*100</f>
        <v>14.070987063940359</v>
      </c>
      <c r="CC100" s="59">
        <f>POWER(2,(BY100-BU100))*100</f>
        <v>7.495283837636169</v>
      </c>
      <c r="CD100" s="9"/>
      <c r="CE100" s="45"/>
      <c r="CF100" s="45"/>
      <c r="CG100" s="45"/>
      <c r="CH100" s="45"/>
      <c r="CI100" s="45"/>
      <c r="CJ100" s="45"/>
      <c r="CK100" s="45"/>
      <c r="CL100" s="45"/>
    </row>
    <row r="101" spans="1:90" x14ac:dyDescent="0.2">
      <c r="A101" s="59"/>
      <c r="B101" s="59" t="s">
        <v>230</v>
      </c>
      <c r="C101" s="59">
        <f>AVERAGE(C99:C100)</f>
        <v>28.308658599853516</v>
      </c>
      <c r="D101" s="59">
        <f>AVERAGE(D99:D100)</f>
        <v>28.013349533081055</v>
      </c>
      <c r="E101" s="60"/>
      <c r="F101" s="59" t="s">
        <v>230</v>
      </c>
      <c r="G101" s="59">
        <f>AVERAGE(G99:G100)</f>
        <v>25.891872406005859</v>
      </c>
      <c r="H101" s="59">
        <f>AVERAGE(H99:H100)</f>
        <v>25.661397933959961</v>
      </c>
      <c r="I101" s="59"/>
      <c r="J101" s="59" t="s">
        <v>230</v>
      </c>
      <c r="K101" s="59">
        <f>AVERAGE(K99:K100)</f>
        <v>18.727286842307716</v>
      </c>
      <c r="L101" s="59">
        <f>AVERAGE(L99:L100)</f>
        <v>19.588086822117653</v>
      </c>
      <c r="M101" s="9"/>
      <c r="N101" s="45"/>
      <c r="O101" s="45"/>
      <c r="P101" s="45"/>
      <c r="Q101" s="45"/>
      <c r="R101" s="45"/>
      <c r="S101" s="45"/>
      <c r="T101" s="45"/>
      <c r="U101" s="45"/>
      <c r="X101" s="59"/>
      <c r="Y101" s="59" t="s">
        <v>230</v>
      </c>
      <c r="Z101" s="59">
        <f>AVERAGE(Z99:Z100)</f>
        <v>29.523200988769531</v>
      </c>
      <c r="AA101" s="59">
        <f>AVERAGE(AA99:AA100)</f>
        <v>30.261831283569336</v>
      </c>
      <c r="AB101" s="60"/>
      <c r="AC101" s="59" t="s">
        <v>230</v>
      </c>
      <c r="AD101" s="59">
        <f>AVERAGE(AD99:AD100)</f>
        <v>25.891872406005859</v>
      </c>
      <c r="AE101" s="59">
        <f>AVERAGE(AE99:AE100)</f>
        <v>25.661397933959961</v>
      </c>
      <c r="AF101" s="59"/>
      <c r="AG101" s="59" t="s">
        <v>230</v>
      </c>
      <c r="AH101" s="59">
        <f>AVERAGE(AH99:AH100)</f>
        <v>8.0697702897255841</v>
      </c>
      <c r="AI101" s="59">
        <f>AVERAGE(AI99:AI100)</f>
        <v>4.1222238219549023</v>
      </c>
      <c r="AJ101" s="9"/>
      <c r="AK101" s="45"/>
      <c r="AL101" s="45"/>
      <c r="AM101" s="45"/>
      <c r="AN101" s="45"/>
      <c r="AO101" s="45"/>
      <c r="AP101" s="45"/>
      <c r="AQ101" s="45"/>
      <c r="AR101" s="45"/>
      <c r="AU101" s="59"/>
      <c r="AV101" s="59" t="s">
        <v>230</v>
      </c>
      <c r="AW101" s="59">
        <f>AVERAGE(AW99:AW100)</f>
        <v>28.837093353271484</v>
      </c>
      <c r="AX101" s="59">
        <f>AVERAGE(AX99:AX100)</f>
        <v>28.580429077148438</v>
      </c>
      <c r="AY101" s="60"/>
      <c r="AZ101" s="59" t="s">
        <v>230</v>
      </c>
      <c r="BA101" s="59">
        <f>AVERAGE(BA99:BA100)</f>
        <v>25.891872406005859</v>
      </c>
      <c r="BB101" s="59">
        <f>AVERAGE(BB99:BB100)</f>
        <v>25.661397933959961</v>
      </c>
      <c r="BC101" s="59"/>
      <c r="BD101" s="59" t="s">
        <v>230</v>
      </c>
      <c r="BE101" s="59">
        <f>AVERAGE(BE99:BE100)</f>
        <v>12.983750190925372</v>
      </c>
      <c r="BF101" s="59">
        <f>AVERAGE(BF99:BF100)</f>
        <v>13.221601629904017</v>
      </c>
      <c r="BG101" s="9"/>
      <c r="BH101" s="45"/>
      <c r="BI101" s="45"/>
      <c r="BJ101" s="45"/>
      <c r="BK101" s="45"/>
      <c r="BL101" s="45"/>
      <c r="BM101" s="45"/>
      <c r="BN101" s="45"/>
      <c r="BO101" s="45"/>
      <c r="BR101" s="59"/>
      <c r="BS101" s="59" t="s">
        <v>230</v>
      </c>
      <c r="BT101" s="59">
        <f>AVERAGE(BT99:BT100)</f>
        <v>28.721076965332031</v>
      </c>
      <c r="BU101" s="59">
        <f>AVERAGE(BU99:BU100)</f>
        <v>29.399271011352539</v>
      </c>
      <c r="BV101" s="60"/>
      <c r="BW101" s="59" t="s">
        <v>230</v>
      </c>
      <c r="BX101" s="59">
        <f>AVERAGE(BX99:BX100)</f>
        <v>25.891872406005859</v>
      </c>
      <c r="BY101" s="59">
        <f>AVERAGE(BY99:BY100)</f>
        <v>25.661397933959961</v>
      </c>
      <c r="BZ101" s="59"/>
      <c r="CA101" s="59" t="s">
        <v>230</v>
      </c>
      <c r="CB101" s="59">
        <f>AVERAGE(CB99:CB100)</f>
        <v>14.070987063940359</v>
      </c>
      <c r="CC101" s="59">
        <f>AVERAGE(CC99:CC100)</f>
        <v>7.495283837636169</v>
      </c>
      <c r="CD101" s="9"/>
      <c r="CE101" s="45"/>
      <c r="CF101" s="45"/>
      <c r="CG101" s="45"/>
      <c r="CH101" s="45"/>
      <c r="CI101" s="45"/>
      <c r="CJ101" s="45"/>
      <c r="CK101" s="45"/>
      <c r="CL101" s="45"/>
    </row>
    <row r="102" spans="1:90" x14ac:dyDescent="0.2">
      <c r="A102" s="59"/>
      <c r="B102" s="59" t="s">
        <v>40</v>
      </c>
      <c r="C102" s="59">
        <f>STDEVP(C99:C100)</f>
        <v>0</v>
      </c>
      <c r="D102" s="59">
        <f>STDEVP(D99:D100)</f>
        <v>0</v>
      </c>
      <c r="E102" s="60"/>
      <c r="F102" s="59" t="s">
        <v>40</v>
      </c>
      <c r="G102" s="59">
        <f>STDEVP(G99:G100)</f>
        <v>0</v>
      </c>
      <c r="H102" s="59">
        <f>STDEVP(H99:H100)</f>
        <v>0</v>
      </c>
      <c r="I102" s="59"/>
      <c r="J102" s="59" t="s">
        <v>40</v>
      </c>
      <c r="K102" s="59">
        <f>STDEVP(K99:K100)</f>
        <v>0</v>
      </c>
      <c r="L102" s="59">
        <f>STDEVP(L99:L100)</f>
        <v>0</v>
      </c>
      <c r="M102" s="9"/>
      <c r="N102" s="45"/>
      <c r="O102" s="45"/>
      <c r="P102" s="45"/>
      <c r="Q102" s="45"/>
      <c r="R102" s="45"/>
      <c r="S102" s="45"/>
      <c r="T102" s="45"/>
      <c r="U102" s="45"/>
      <c r="X102" s="59"/>
      <c r="Y102" s="59" t="s">
        <v>40</v>
      </c>
      <c r="Z102" s="59">
        <f>STDEVP(Z99:Z100)</f>
        <v>0</v>
      </c>
      <c r="AA102" s="59">
        <f>STDEVP(AA99:AA100)</f>
        <v>0</v>
      </c>
      <c r="AB102" s="60"/>
      <c r="AC102" s="59" t="s">
        <v>40</v>
      </c>
      <c r="AD102" s="59">
        <f>STDEVP(AD99:AD100)</f>
        <v>0</v>
      </c>
      <c r="AE102" s="59">
        <f>STDEVP(AE99:AE100)</f>
        <v>0</v>
      </c>
      <c r="AF102" s="59"/>
      <c r="AG102" s="59" t="s">
        <v>40</v>
      </c>
      <c r="AH102" s="59">
        <f>STDEVP(AH99:AH100)</f>
        <v>0</v>
      </c>
      <c r="AI102" s="59">
        <f>STDEVP(AI99:AI100)</f>
        <v>0</v>
      </c>
      <c r="AJ102" s="9"/>
      <c r="AK102" s="45"/>
      <c r="AL102" s="45"/>
      <c r="AM102" s="45"/>
      <c r="AN102" s="45"/>
      <c r="AO102" s="45"/>
      <c r="AP102" s="45"/>
      <c r="AQ102" s="45"/>
      <c r="AR102" s="45"/>
      <c r="AU102" s="59"/>
      <c r="AV102" s="59" t="s">
        <v>40</v>
      </c>
      <c r="AW102" s="59">
        <f>STDEVP(AW99:AW100)</f>
        <v>0</v>
      </c>
      <c r="AX102" s="59">
        <f>STDEVP(AX99:AX100)</f>
        <v>0</v>
      </c>
      <c r="AY102" s="60"/>
      <c r="AZ102" s="59" t="s">
        <v>40</v>
      </c>
      <c r="BA102" s="59">
        <f>STDEVP(BA99:BA100)</f>
        <v>0</v>
      </c>
      <c r="BB102" s="59">
        <f>STDEVP(BB99:BB100)</f>
        <v>0</v>
      </c>
      <c r="BC102" s="59"/>
      <c r="BD102" s="59" t="s">
        <v>40</v>
      </c>
      <c r="BE102" s="59">
        <f>STDEVP(BE99:BE100)</f>
        <v>0</v>
      </c>
      <c r="BF102" s="59">
        <f>STDEVP(BF99:BF100)</f>
        <v>0</v>
      </c>
      <c r="BG102" s="9"/>
      <c r="BH102" s="45"/>
      <c r="BI102" s="45"/>
      <c r="BJ102" s="45"/>
      <c r="BK102" s="45"/>
      <c r="BL102" s="45"/>
      <c r="BM102" s="45"/>
      <c r="BN102" s="45"/>
      <c r="BO102" s="45"/>
      <c r="BR102" s="59"/>
      <c r="BS102" s="59" t="s">
        <v>40</v>
      </c>
      <c r="BT102" s="59">
        <f>STDEVP(BT99:BT100)</f>
        <v>0</v>
      </c>
      <c r="BU102" s="59">
        <f>STDEVP(BU99:BU100)</f>
        <v>0</v>
      </c>
      <c r="BV102" s="60"/>
      <c r="BW102" s="59" t="s">
        <v>40</v>
      </c>
      <c r="BX102" s="59">
        <f>STDEVP(BX99:BX100)</f>
        <v>0</v>
      </c>
      <c r="BY102" s="59">
        <f>STDEVP(BY99:BY100)</f>
        <v>0</v>
      </c>
      <c r="BZ102" s="59"/>
      <c r="CA102" s="59" t="s">
        <v>40</v>
      </c>
      <c r="CB102" s="59">
        <f>STDEVP(CB99:CB100)</f>
        <v>0</v>
      </c>
      <c r="CC102" s="59">
        <f>STDEVP(CC99:CC100)</f>
        <v>0</v>
      </c>
      <c r="CD102" s="9"/>
      <c r="CE102" s="45"/>
      <c r="CF102" s="45"/>
      <c r="CG102" s="45"/>
      <c r="CH102" s="45"/>
      <c r="CI102" s="45"/>
      <c r="CJ102" s="45"/>
      <c r="CK102" s="45"/>
      <c r="CL102" s="45"/>
    </row>
    <row r="103" spans="1:90" x14ac:dyDescent="0.2">
      <c r="A103" s="59"/>
      <c r="B103" s="59" t="s">
        <v>41</v>
      </c>
      <c r="C103" s="59">
        <f>C102/SQRT(4)</f>
        <v>0</v>
      </c>
      <c r="D103" s="59">
        <f t="shared" ref="D103" si="149">D102/SQRT(4)</f>
        <v>0</v>
      </c>
      <c r="E103" s="60"/>
      <c r="F103" s="59" t="s">
        <v>41</v>
      </c>
      <c r="G103" s="59">
        <f>G102/SQRT(4)</f>
        <v>0</v>
      </c>
      <c r="H103" s="59">
        <f t="shared" ref="H103" si="150">H102/SQRT(4)</f>
        <v>0</v>
      </c>
      <c r="I103" s="59"/>
      <c r="J103" s="59" t="s">
        <v>41</v>
      </c>
      <c r="K103" s="59">
        <f>K102/SQRT(4)</f>
        <v>0</v>
      </c>
      <c r="L103" s="59">
        <f t="shared" ref="L103" si="151">L102/SQRT(4)</f>
        <v>0</v>
      </c>
      <c r="M103" s="9"/>
      <c r="N103" s="45"/>
      <c r="O103" s="45"/>
      <c r="P103" s="45"/>
      <c r="Q103" s="45"/>
      <c r="R103" s="45"/>
      <c r="S103" s="45"/>
      <c r="T103" s="45"/>
      <c r="U103" s="45"/>
      <c r="X103" s="59"/>
      <c r="Y103" s="59" t="s">
        <v>41</v>
      </c>
      <c r="Z103" s="59">
        <f>Z102/SQRT(4)</f>
        <v>0</v>
      </c>
      <c r="AA103" s="59">
        <f t="shared" ref="AA103" si="152">AA102/SQRT(4)</f>
        <v>0</v>
      </c>
      <c r="AB103" s="60"/>
      <c r="AC103" s="59" t="s">
        <v>41</v>
      </c>
      <c r="AD103" s="59">
        <f>AD102/SQRT(4)</f>
        <v>0</v>
      </c>
      <c r="AE103" s="59">
        <f t="shared" ref="AE103" si="153">AE102/SQRT(4)</f>
        <v>0</v>
      </c>
      <c r="AF103" s="59"/>
      <c r="AG103" s="59" t="s">
        <v>41</v>
      </c>
      <c r="AH103" s="59">
        <f>AH102/SQRT(4)</f>
        <v>0</v>
      </c>
      <c r="AI103" s="59">
        <f t="shared" ref="AI103" si="154">AI102/SQRT(4)</f>
        <v>0</v>
      </c>
      <c r="AJ103" s="9"/>
      <c r="AK103" s="45"/>
      <c r="AL103" s="45"/>
      <c r="AM103" s="45"/>
      <c r="AN103" s="45"/>
      <c r="AO103" s="45"/>
      <c r="AP103" s="45"/>
      <c r="AQ103" s="45"/>
      <c r="AR103" s="45"/>
      <c r="AU103" s="59"/>
      <c r="AV103" s="59" t="s">
        <v>41</v>
      </c>
      <c r="AW103" s="59">
        <f>AW102/SQRT(4)</f>
        <v>0</v>
      </c>
      <c r="AX103" s="59">
        <f t="shared" ref="AX103" si="155">AX102/SQRT(4)</f>
        <v>0</v>
      </c>
      <c r="AY103" s="60"/>
      <c r="AZ103" s="59" t="s">
        <v>41</v>
      </c>
      <c r="BA103" s="59">
        <f>BA102/SQRT(4)</f>
        <v>0</v>
      </c>
      <c r="BB103" s="59">
        <f t="shared" ref="BB103" si="156">BB102/SQRT(4)</f>
        <v>0</v>
      </c>
      <c r="BC103" s="59"/>
      <c r="BD103" s="59" t="s">
        <v>41</v>
      </c>
      <c r="BE103" s="59">
        <f>BE102/SQRT(4)</f>
        <v>0</v>
      </c>
      <c r="BF103" s="59">
        <f t="shared" ref="BF103" si="157">BF102/SQRT(4)</f>
        <v>0</v>
      </c>
      <c r="BG103" s="9"/>
      <c r="BH103" s="45"/>
      <c r="BI103" s="45"/>
      <c r="BJ103" s="45"/>
      <c r="BK103" s="45"/>
      <c r="BL103" s="45"/>
      <c r="BM103" s="45"/>
      <c r="BN103" s="45"/>
      <c r="BO103" s="45"/>
      <c r="BR103" s="59"/>
      <c r="BS103" s="59" t="s">
        <v>41</v>
      </c>
      <c r="BT103" s="59">
        <f>BT102/SQRT(4)</f>
        <v>0</v>
      </c>
      <c r="BU103" s="59">
        <f t="shared" ref="BU103" si="158">BU102/SQRT(4)</f>
        <v>0</v>
      </c>
      <c r="BV103" s="60"/>
      <c r="BW103" s="59" t="s">
        <v>41</v>
      </c>
      <c r="BX103" s="59">
        <f>BX102/SQRT(4)</f>
        <v>0</v>
      </c>
      <c r="BY103" s="59">
        <f t="shared" ref="BY103" si="159">BY102/SQRT(4)</f>
        <v>0</v>
      </c>
      <c r="BZ103" s="59"/>
      <c r="CA103" s="59" t="s">
        <v>41</v>
      </c>
      <c r="CB103" s="59">
        <f>CB102/SQRT(4)</f>
        <v>0</v>
      </c>
      <c r="CC103" s="59">
        <f t="shared" ref="CC103" si="160">CC102/SQRT(4)</f>
        <v>0</v>
      </c>
      <c r="CD103" s="9"/>
      <c r="CE103" s="45"/>
      <c r="CF103" s="45"/>
      <c r="CG103" s="45"/>
      <c r="CH103" s="45"/>
      <c r="CI103" s="45"/>
      <c r="CJ103" s="45"/>
      <c r="CK103" s="45"/>
      <c r="CL103" s="45"/>
    </row>
    <row r="104" spans="1:90" x14ac:dyDescent="0.4">
      <c r="A104" s="9"/>
      <c r="B104" s="61"/>
      <c r="C104" s="61"/>
      <c r="D104" s="46"/>
      <c r="E104" s="61"/>
      <c r="F104" s="46"/>
      <c r="G104" s="9"/>
      <c r="H104" s="9"/>
      <c r="I104" s="9"/>
      <c r="J104" s="9"/>
      <c r="K104" s="9"/>
      <c r="L104" s="9"/>
      <c r="M104" s="46"/>
      <c r="N104" s="45"/>
      <c r="O104" s="45"/>
      <c r="P104" s="45"/>
      <c r="Q104" s="45"/>
      <c r="R104" s="45"/>
      <c r="S104" s="45"/>
      <c r="T104" s="45"/>
      <c r="U104" s="45"/>
      <c r="X104" s="9"/>
      <c r="Y104" s="61"/>
      <c r="Z104" s="61"/>
      <c r="AA104" s="46"/>
      <c r="AB104" s="61"/>
      <c r="AC104" s="46"/>
      <c r="AD104" s="9"/>
      <c r="AE104" s="9"/>
      <c r="AF104" s="9"/>
      <c r="AG104" s="9"/>
      <c r="AH104" s="9"/>
      <c r="AI104" s="9"/>
      <c r="AJ104" s="46"/>
      <c r="AK104" s="45"/>
      <c r="AL104" s="45"/>
      <c r="AM104" s="45"/>
      <c r="AN104" s="45"/>
      <c r="AO104" s="45"/>
      <c r="AP104" s="45"/>
      <c r="AQ104" s="45"/>
      <c r="AR104" s="45"/>
      <c r="AU104" s="9"/>
      <c r="AV104" s="61"/>
      <c r="AW104" s="61"/>
      <c r="AX104" s="46"/>
      <c r="AY104" s="61"/>
      <c r="AZ104" s="46"/>
      <c r="BA104" s="9"/>
      <c r="BB104" s="9"/>
      <c r="BC104" s="9"/>
      <c r="BD104" s="9"/>
      <c r="BE104" s="9"/>
      <c r="BF104" s="9"/>
      <c r="BG104" s="46"/>
      <c r="BH104" s="45"/>
      <c r="BI104" s="45"/>
      <c r="BJ104" s="45"/>
      <c r="BK104" s="45"/>
      <c r="BL104" s="45"/>
      <c r="BM104" s="45"/>
      <c r="BN104" s="45"/>
      <c r="BO104" s="45"/>
      <c r="BR104" s="9"/>
      <c r="BS104" s="61"/>
      <c r="BT104" s="61"/>
      <c r="BU104" s="46"/>
      <c r="BV104" s="61"/>
      <c r="BW104" s="46"/>
      <c r="BX104" s="9"/>
      <c r="BY104" s="9"/>
      <c r="BZ104" s="9"/>
      <c r="CA104" s="9"/>
      <c r="CB104" s="9"/>
      <c r="CC104" s="9"/>
      <c r="CD104" s="46"/>
      <c r="CE104" s="45"/>
      <c r="CF104" s="45"/>
      <c r="CG104" s="45"/>
      <c r="CH104" s="45"/>
      <c r="CI104" s="45"/>
      <c r="CJ104" s="45"/>
      <c r="CK104" s="45"/>
      <c r="CL104" s="45"/>
    </row>
    <row r="105" spans="1:90" x14ac:dyDescent="0.4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9"/>
      <c r="N105" s="45"/>
      <c r="O105" s="45"/>
      <c r="P105" s="45"/>
      <c r="Q105" s="45"/>
      <c r="R105" s="45"/>
      <c r="S105" s="45"/>
      <c r="T105" s="45"/>
      <c r="U105" s="45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9"/>
      <c r="AK105" s="45"/>
      <c r="AL105" s="45"/>
      <c r="AM105" s="45"/>
      <c r="AN105" s="45"/>
      <c r="AO105" s="45"/>
      <c r="AP105" s="45"/>
      <c r="AQ105" s="45"/>
      <c r="AR105" s="45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  <c r="BF105" s="46"/>
      <c r="BG105" s="9"/>
      <c r="BH105" s="45"/>
      <c r="BI105" s="45"/>
      <c r="BJ105" s="45"/>
      <c r="BK105" s="45"/>
      <c r="BL105" s="45"/>
      <c r="BM105" s="45"/>
      <c r="BN105" s="45"/>
      <c r="BO105" s="45"/>
      <c r="BR105" s="46"/>
      <c r="BS105" s="46"/>
      <c r="BT105" s="46"/>
      <c r="BU105" s="46"/>
      <c r="BV105" s="46"/>
      <c r="BW105" s="46"/>
      <c r="BX105" s="46"/>
      <c r="BY105" s="46"/>
      <c r="BZ105" s="46"/>
      <c r="CA105" s="46"/>
      <c r="CB105" s="46"/>
      <c r="CC105" s="46"/>
      <c r="CD105" s="9"/>
      <c r="CE105" s="45"/>
      <c r="CF105" s="45"/>
      <c r="CG105" s="45"/>
      <c r="CH105" s="45"/>
      <c r="CI105" s="45"/>
      <c r="CJ105" s="45"/>
      <c r="CK105" s="45"/>
      <c r="CL105" s="45"/>
    </row>
    <row r="106" spans="1:90" x14ac:dyDescent="0.2">
      <c r="A106" s="11" t="s">
        <v>216</v>
      </c>
      <c r="B106" s="46"/>
      <c r="C106" s="59" t="s">
        <v>257</v>
      </c>
      <c r="D106" s="59" t="s">
        <v>90</v>
      </c>
      <c r="E106" s="59"/>
      <c r="F106" s="60" t="s">
        <v>295</v>
      </c>
      <c r="G106" s="59" t="s">
        <v>257</v>
      </c>
      <c r="H106" s="59" t="s">
        <v>90</v>
      </c>
      <c r="I106" s="59"/>
      <c r="J106" s="59" t="s">
        <v>296</v>
      </c>
      <c r="K106" s="59" t="s">
        <v>257</v>
      </c>
      <c r="L106" s="59" t="s">
        <v>90</v>
      </c>
      <c r="M106" s="9"/>
      <c r="N106" s="45"/>
      <c r="O106" s="45"/>
      <c r="P106" s="45"/>
      <c r="Q106" s="45"/>
      <c r="R106" s="45"/>
      <c r="S106" s="45"/>
      <c r="T106" s="45"/>
      <c r="U106" s="45"/>
      <c r="X106" s="11" t="s">
        <v>216</v>
      </c>
      <c r="Y106" s="46"/>
      <c r="Z106" s="59" t="s">
        <v>257</v>
      </c>
      <c r="AA106" s="59" t="s">
        <v>90</v>
      </c>
      <c r="AB106" s="59"/>
      <c r="AC106" s="60" t="s">
        <v>295</v>
      </c>
      <c r="AD106" s="59" t="s">
        <v>257</v>
      </c>
      <c r="AE106" s="59" t="s">
        <v>90</v>
      </c>
      <c r="AF106" s="59"/>
      <c r="AG106" s="59" t="s">
        <v>296</v>
      </c>
      <c r="AH106" s="59" t="s">
        <v>257</v>
      </c>
      <c r="AI106" s="59" t="s">
        <v>90</v>
      </c>
      <c r="AJ106" s="9"/>
      <c r="AK106" s="45"/>
      <c r="AL106" s="45"/>
      <c r="AM106" s="45"/>
      <c r="AN106" s="45"/>
      <c r="AO106" s="45"/>
      <c r="AP106" s="45"/>
      <c r="AQ106" s="45"/>
      <c r="AR106" s="45"/>
      <c r="AU106" s="11" t="s">
        <v>216</v>
      </c>
      <c r="AV106" s="46"/>
      <c r="AW106" s="59" t="s">
        <v>257</v>
      </c>
      <c r="AX106" s="59" t="s">
        <v>90</v>
      </c>
      <c r="AY106" s="59"/>
      <c r="AZ106" s="60" t="s">
        <v>295</v>
      </c>
      <c r="BA106" s="59" t="s">
        <v>257</v>
      </c>
      <c r="BB106" s="59" t="s">
        <v>90</v>
      </c>
      <c r="BC106" s="59"/>
      <c r="BD106" s="59" t="s">
        <v>296</v>
      </c>
      <c r="BE106" s="59" t="s">
        <v>257</v>
      </c>
      <c r="BF106" s="59" t="s">
        <v>90</v>
      </c>
      <c r="BG106" s="9"/>
      <c r="BH106" s="45"/>
      <c r="BI106" s="45"/>
      <c r="BJ106" s="45"/>
      <c r="BK106" s="45"/>
      <c r="BL106" s="45"/>
      <c r="BM106" s="45"/>
      <c r="BN106" s="45"/>
      <c r="BO106" s="45"/>
      <c r="BR106" s="11" t="s">
        <v>216</v>
      </c>
      <c r="BS106" s="46"/>
      <c r="BT106" s="59" t="s">
        <v>257</v>
      </c>
      <c r="BU106" s="59" t="s">
        <v>90</v>
      </c>
      <c r="BV106" s="59"/>
      <c r="BW106" s="60" t="s">
        <v>295</v>
      </c>
      <c r="BX106" s="59" t="s">
        <v>257</v>
      </c>
      <c r="BY106" s="59" t="s">
        <v>90</v>
      </c>
      <c r="BZ106" s="59"/>
      <c r="CA106" s="59" t="s">
        <v>296</v>
      </c>
      <c r="CB106" s="59" t="s">
        <v>257</v>
      </c>
      <c r="CC106" s="59" t="s">
        <v>90</v>
      </c>
      <c r="CD106" s="9"/>
      <c r="CE106" s="45"/>
      <c r="CF106" s="45"/>
      <c r="CG106" s="45"/>
      <c r="CH106" s="45"/>
      <c r="CI106" s="45"/>
      <c r="CJ106" s="45"/>
      <c r="CK106" s="45"/>
      <c r="CL106" s="45"/>
    </row>
    <row r="107" spans="1:90" x14ac:dyDescent="0.4">
      <c r="A107" s="59"/>
      <c r="B107" s="61"/>
      <c r="C107" s="61"/>
      <c r="D107" s="61"/>
      <c r="E107" s="9"/>
      <c r="F107" s="9"/>
      <c r="G107" s="9"/>
      <c r="H107" s="9"/>
      <c r="I107" s="9"/>
      <c r="J107" s="9"/>
      <c r="K107" s="9"/>
      <c r="L107" s="9"/>
      <c r="M107" s="9"/>
      <c r="N107" s="45"/>
      <c r="O107" s="45"/>
      <c r="P107" s="45"/>
      <c r="Q107" s="45"/>
      <c r="R107" s="45"/>
      <c r="S107" s="45"/>
      <c r="T107" s="45"/>
      <c r="U107" s="45"/>
      <c r="X107" s="59"/>
      <c r="Y107" s="61"/>
      <c r="Z107" s="61"/>
      <c r="AA107" s="61"/>
      <c r="AB107" s="9"/>
      <c r="AC107" s="9"/>
      <c r="AD107" s="9"/>
      <c r="AE107" s="9"/>
      <c r="AF107" s="9"/>
      <c r="AG107" s="9"/>
      <c r="AH107" s="9"/>
      <c r="AI107" s="9"/>
      <c r="AJ107" s="9"/>
      <c r="AK107" s="45"/>
      <c r="AL107" s="45"/>
      <c r="AM107" s="45"/>
      <c r="AN107" s="45"/>
      <c r="AO107" s="45"/>
      <c r="AP107" s="45"/>
      <c r="AQ107" s="45"/>
      <c r="AR107" s="45"/>
      <c r="AU107" s="59"/>
      <c r="AV107" s="61"/>
      <c r="AW107" s="61"/>
      <c r="AX107" s="61"/>
      <c r="AY107" s="9"/>
      <c r="AZ107" s="9"/>
      <c r="BA107" s="9"/>
      <c r="BB107" s="9"/>
      <c r="BC107" s="9"/>
      <c r="BD107" s="9"/>
      <c r="BE107" s="9"/>
      <c r="BF107" s="9"/>
      <c r="BG107" s="9"/>
      <c r="BH107" s="45"/>
      <c r="BI107" s="45"/>
      <c r="BJ107" s="45"/>
      <c r="BK107" s="45"/>
      <c r="BL107" s="45"/>
      <c r="BM107" s="45"/>
      <c r="BN107" s="45"/>
      <c r="BO107" s="45"/>
      <c r="BR107" s="59"/>
      <c r="BS107" s="61"/>
      <c r="BT107" s="61"/>
      <c r="BU107" s="61"/>
      <c r="BV107" s="9"/>
      <c r="BW107" s="9"/>
      <c r="BX107" s="9"/>
      <c r="BY107" s="9"/>
      <c r="BZ107" s="9"/>
      <c r="CA107" s="9"/>
      <c r="CB107" s="9"/>
      <c r="CC107" s="9"/>
      <c r="CD107" s="9"/>
      <c r="CE107" s="45"/>
      <c r="CF107" s="45"/>
      <c r="CG107" s="45"/>
      <c r="CH107" s="45"/>
      <c r="CI107" s="45"/>
      <c r="CJ107" s="45"/>
      <c r="CK107" s="45"/>
      <c r="CL107" s="45"/>
    </row>
    <row r="108" spans="1:90" x14ac:dyDescent="0.4">
      <c r="A108" s="59"/>
      <c r="B108" s="60" t="s">
        <v>298</v>
      </c>
      <c r="C108" s="61">
        <v>28.667158126831055</v>
      </c>
      <c r="D108" s="61">
        <v>28.329160690307617</v>
      </c>
      <c r="E108" s="60"/>
      <c r="F108" s="60" t="s">
        <v>298</v>
      </c>
      <c r="G108" s="61">
        <v>25.850997924804688</v>
      </c>
      <c r="H108" s="61">
        <v>26.392597198486328</v>
      </c>
      <c r="I108" s="60"/>
      <c r="J108" s="60" t="s">
        <v>298</v>
      </c>
      <c r="K108" s="59">
        <f>POWER(2,(G108-C108))*100</f>
        <v>14.198789037882436</v>
      </c>
      <c r="L108" s="59">
        <f>POWER(2,(H108-D108))*100</f>
        <v>26.123797007288324</v>
      </c>
      <c r="M108" s="9"/>
      <c r="N108" s="45"/>
      <c r="O108" s="45"/>
      <c r="P108" s="45"/>
      <c r="Q108" s="45"/>
      <c r="R108" s="45"/>
      <c r="S108" s="45"/>
      <c r="T108" s="45"/>
      <c r="U108" s="45"/>
      <c r="X108" s="59"/>
      <c r="Y108" s="60" t="s">
        <v>298</v>
      </c>
      <c r="Z108" s="61">
        <v>29.83586311340332</v>
      </c>
      <c r="AA108" s="61">
        <v>29.972881317138672</v>
      </c>
      <c r="AB108" s="60"/>
      <c r="AC108" s="60" t="s">
        <v>298</v>
      </c>
      <c r="AD108" s="61">
        <v>25.850997924804688</v>
      </c>
      <c r="AE108" s="61">
        <v>26.392597198486328</v>
      </c>
      <c r="AF108" s="60"/>
      <c r="AG108" s="60" t="s">
        <v>298</v>
      </c>
      <c r="AH108" s="59">
        <f>POWER(2,(AD108-Z108))*100</f>
        <v>6.3159116979228607</v>
      </c>
      <c r="AI108" s="59">
        <f>POWER(2,(AE108-AA108))*100</f>
        <v>8.3604005910697161</v>
      </c>
      <c r="AJ108" s="9"/>
      <c r="AK108" s="45"/>
      <c r="AL108" s="45"/>
      <c r="AM108" s="45"/>
      <c r="AN108" s="45"/>
      <c r="AO108" s="45"/>
      <c r="AP108" s="45"/>
      <c r="AQ108" s="45"/>
      <c r="AR108" s="45"/>
      <c r="AU108" s="59"/>
      <c r="AV108" s="60" t="s">
        <v>298</v>
      </c>
      <c r="AW108" s="61">
        <v>28.90485954284668</v>
      </c>
      <c r="AX108" s="61">
        <v>29.18310546875</v>
      </c>
      <c r="AY108" s="60"/>
      <c r="AZ108" s="60" t="s">
        <v>298</v>
      </c>
      <c r="BA108" s="61">
        <v>25.850997924804688</v>
      </c>
      <c r="BB108" s="61">
        <v>26.392597198486328</v>
      </c>
      <c r="BC108" s="60"/>
      <c r="BD108" s="60" t="s">
        <v>298</v>
      </c>
      <c r="BE108" s="59">
        <f>POWER(2,(BA108-AW108))*100</f>
        <v>12.041928670385161</v>
      </c>
      <c r="BF108" s="59">
        <f>POWER(2,(BB108-AX108))*100</f>
        <v>14.453509342217988</v>
      </c>
      <c r="BG108" s="9"/>
      <c r="BH108" s="45"/>
      <c r="BI108" s="45"/>
      <c r="BJ108" s="45"/>
      <c r="BK108" s="45"/>
      <c r="BL108" s="45"/>
      <c r="BM108" s="45"/>
      <c r="BN108" s="45"/>
      <c r="BO108" s="45"/>
      <c r="BR108" s="59"/>
      <c r="BS108" s="60" t="s">
        <v>298</v>
      </c>
      <c r="BT108" s="61">
        <v>29.568569183349609</v>
      </c>
      <c r="BU108" s="61">
        <v>29.860254287719727</v>
      </c>
      <c r="BV108" s="60"/>
      <c r="BW108" s="60" t="s">
        <v>298</v>
      </c>
      <c r="BX108" s="61">
        <v>25.850997924804688</v>
      </c>
      <c r="BY108" s="61">
        <v>26.392597198486328</v>
      </c>
      <c r="BZ108" s="60"/>
      <c r="CA108" s="60" t="s">
        <v>298</v>
      </c>
      <c r="CB108" s="59">
        <f>POWER(2,(BX108-BT108))*100</f>
        <v>7.6015042063538072</v>
      </c>
      <c r="CC108" s="59">
        <f>POWER(2,(BY108-BU108))*100</f>
        <v>9.0392250975937927</v>
      </c>
      <c r="CD108" s="9"/>
      <c r="CE108" s="45"/>
      <c r="CF108" s="45"/>
      <c r="CG108" s="45"/>
      <c r="CH108" s="45"/>
      <c r="CI108" s="45"/>
      <c r="CJ108" s="45"/>
      <c r="CK108" s="45"/>
      <c r="CL108" s="45"/>
    </row>
    <row r="109" spans="1:90" x14ac:dyDescent="0.2">
      <c r="A109" s="46"/>
      <c r="B109" s="59" t="s">
        <v>230</v>
      </c>
      <c r="C109" s="59">
        <f>AVERAGE(C107:C108)</f>
        <v>28.667158126831055</v>
      </c>
      <c r="D109" s="59">
        <f>AVERAGE(D107:D108)</f>
        <v>28.329160690307617</v>
      </c>
      <c r="E109" s="60"/>
      <c r="F109" s="59" t="s">
        <v>230</v>
      </c>
      <c r="G109" s="59">
        <f>AVERAGE(G107:G108)</f>
        <v>25.850997924804688</v>
      </c>
      <c r="H109" s="59">
        <f>AVERAGE(H107:H108)</f>
        <v>26.392597198486328</v>
      </c>
      <c r="I109" s="59"/>
      <c r="J109" s="59" t="s">
        <v>230</v>
      </c>
      <c r="K109" s="59">
        <f>AVERAGE(K107:K108)</f>
        <v>14.198789037882436</v>
      </c>
      <c r="L109" s="59">
        <f>AVERAGE(L107:L108)</f>
        <v>26.123797007288324</v>
      </c>
      <c r="M109" s="9"/>
      <c r="N109" s="45"/>
      <c r="O109" s="45"/>
      <c r="P109" s="45"/>
      <c r="Q109" s="45"/>
      <c r="R109" s="45"/>
      <c r="S109" s="45"/>
      <c r="T109" s="45"/>
      <c r="U109" s="45"/>
      <c r="X109" s="59"/>
      <c r="Y109" s="59" t="s">
        <v>230</v>
      </c>
      <c r="Z109" s="59">
        <f>AVERAGE(Z107:Z108)</f>
        <v>29.83586311340332</v>
      </c>
      <c r="AA109" s="59">
        <f>AVERAGE(AA107:AA108)</f>
        <v>29.972881317138672</v>
      </c>
      <c r="AB109" s="60"/>
      <c r="AC109" s="59" t="s">
        <v>230</v>
      </c>
      <c r="AD109" s="59">
        <f>AVERAGE(AD107:AD108)</f>
        <v>25.850997924804688</v>
      </c>
      <c r="AE109" s="59">
        <f>AVERAGE(AE107:AE108)</f>
        <v>26.392597198486328</v>
      </c>
      <c r="AF109" s="59"/>
      <c r="AG109" s="59" t="s">
        <v>230</v>
      </c>
      <c r="AH109" s="59">
        <f>AVERAGE(AH107:AH108)</f>
        <v>6.3159116979228607</v>
      </c>
      <c r="AI109" s="59">
        <f>AVERAGE(AI107:AI108)</f>
        <v>8.3604005910697161</v>
      </c>
      <c r="AJ109" s="9"/>
      <c r="AK109" s="45"/>
      <c r="AL109" s="45"/>
      <c r="AM109" s="45"/>
      <c r="AN109" s="45"/>
      <c r="AO109" s="45"/>
      <c r="AP109" s="45"/>
      <c r="AQ109" s="45"/>
      <c r="AR109" s="45"/>
      <c r="AU109" s="59"/>
      <c r="AV109" s="59" t="s">
        <v>230</v>
      </c>
      <c r="AW109" s="59">
        <f>AVERAGE(AW107:AW108)</f>
        <v>28.90485954284668</v>
      </c>
      <c r="AX109" s="59">
        <f>AVERAGE(AX107:AX108)</f>
        <v>29.18310546875</v>
      </c>
      <c r="AY109" s="60"/>
      <c r="AZ109" s="59" t="s">
        <v>230</v>
      </c>
      <c r="BA109" s="59">
        <f>AVERAGE(BA107:BA108)</f>
        <v>25.850997924804688</v>
      </c>
      <c r="BB109" s="59">
        <f>AVERAGE(BB107:BB108)</f>
        <v>26.392597198486328</v>
      </c>
      <c r="BC109" s="59"/>
      <c r="BD109" s="59" t="s">
        <v>230</v>
      </c>
      <c r="BE109" s="59">
        <f>AVERAGE(BE107:BE108)</f>
        <v>12.041928670385161</v>
      </c>
      <c r="BF109" s="59">
        <f>AVERAGE(BF107:BF108)</f>
        <v>14.453509342217988</v>
      </c>
      <c r="BG109" s="9"/>
      <c r="BH109" s="45"/>
      <c r="BI109" s="45"/>
      <c r="BJ109" s="45"/>
      <c r="BK109" s="45"/>
      <c r="BL109" s="45"/>
      <c r="BM109" s="45"/>
      <c r="BN109" s="45"/>
      <c r="BO109" s="45"/>
      <c r="BR109" s="59"/>
      <c r="BS109" s="59" t="s">
        <v>230</v>
      </c>
      <c r="BT109" s="59">
        <f>AVERAGE(BT107:BT108)</f>
        <v>29.568569183349609</v>
      </c>
      <c r="BU109" s="59">
        <f>AVERAGE(BU107:BU108)</f>
        <v>29.860254287719727</v>
      </c>
      <c r="BV109" s="60"/>
      <c r="BW109" s="59" t="s">
        <v>230</v>
      </c>
      <c r="BX109" s="59">
        <f>AVERAGE(BX107:BX108)</f>
        <v>25.850997924804688</v>
      </c>
      <c r="BY109" s="59">
        <f>AVERAGE(BY107:BY108)</f>
        <v>26.392597198486328</v>
      </c>
      <c r="BZ109" s="59"/>
      <c r="CA109" s="59" t="s">
        <v>230</v>
      </c>
      <c r="CB109" s="59">
        <f>AVERAGE(CB107:CB108)</f>
        <v>7.6015042063538072</v>
      </c>
      <c r="CC109" s="59">
        <f>AVERAGE(CC107:CC108)</f>
        <v>9.0392250975937927</v>
      </c>
      <c r="CD109" s="9"/>
      <c r="CE109" s="45"/>
      <c r="CF109" s="45"/>
      <c r="CG109" s="45"/>
      <c r="CH109" s="45"/>
      <c r="CI109" s="45"/>
      <c r="CJ109" s="45"/>
      <c r="CK109" s="45"/>
      <c r="CL109" s="45"/>
    </row>
    <row r="110" spans="1:90" x14ac:dyDescent="0.2">
      <c r="A110" s="46"/>
      <c r="B110" s="59" t="s">
        <v>40</v>
      </c>
      <c r="C110" s="59">
        <f>STDEVP(C107:C108)</f>
        <v>0</v>
      </c>
      <c r="D110" s="59">
        <f>STDEVP(D107:D108)</f>
        <v>0</v>
      </c>
      <c r="E110" s="60"/>
      <c r="F110" s="59" t="s">
        <v>40</v>
      </c>
      <c r="G110" s="59">
        <f>STDEVP(G107:G108)</f>
        <v>0</v>
      </c>
      <c r="H110" s="59">
        <f>STDEVP(H107:H108)</f>
        <v>0</v>
      </c>
      <c r="I110" s="59"/>
      <c r="J110" s="59" t="s">
        <v>40</v>
      </c>
      <c r="K110" s="59">
        <f>STDEVP(K107:K108)</f>
        <v>0</v>
      </c>
      <c r="L110" s="59">
        <f>STDEVP(L107:L108)</f>
        <v>0</v>
      </c>
      <c r="M110" s="9"/>
      <c r="N110" s="45"/>
      <c r="O110" s="45"/>
      <c r="P110" s="45"/>
      <c r="Q110" s="45"/>
      <c r="R110" s="45"/>
      <c r="S110" s="45"/>
      <c r="T110" s="45"/>
      <c r="U110" s="45"/>
      <c r="X110" s="59"/>
      <c r="Y110" s="59" t="s">
        <v>40</v>
      </c>
      <c r="Z110" s="59">
        <f>STDEVP(Z107:Z108)</f>
        <v>0</v>
      </c>
      <c r="AA110" s="59">
        <f>STDEVP(AA107:AA108)</f>
        <v>0</v>
      </c>
      <c r="AB110" s="60"/>
      <c r="AC110" s="59" t="s">
        <v>40</v>
      </c>
      <c r="AD110" s="59">
        <f>STDEVP(AD107:AD108)</f>
        <v>0</v>
      </c>
      <c r="AE110" s="59">
        <f>STDEVP(AE107:AE108)</f>
        <v>0</v>
      </c>
      <c r="AF110" s="59"/>
      <c r="AG110" s="59" t="s">
        <v>40</v>
      </c>
      <c r="AH110" s="59">
        <f>STDEVP(AH107:AH108)</f>
        <v>0</v>
      </c>
      <c r="AI110" s="59">
        <f>STDEVP(AI107:AI108)</f>
        <v>0</v>
      </c>
      <c r="AJ110" s="9"/>
      <c r="AK110" s="45"/>
      <c r="AL110" s="45"/>
      <c r="AM110" s="45"/>
      <c r="AN110" s="45"/>
      <c r="AO110" s="45"/>
      <c r="AP110" s="45"/>
      <c r="AQ110" s="45"/>
      <c r="AR110" s="45"/>
      <c r="AU110" s="59"/>
      <c r="AV110" s="59" t="s">
        <v>40</v>
      </c>
      <c r="AW110" s="59">
        <f>STDEVP(AW107:AW108)</f>
        <v>0</v>
      </c>
      <c r="AX110" s="59">
        <f>STDEVP(AX107:AX108)</f>
        <v>0</v>
      </c>
      <c r="AY110" s="60"/>
      <c r="AZ110" s="59" t="s">
        <v>40</v>
      </c>
      <c r="BA110" s="59">
        <f>STDEVP(BA107:BA108)</f>
        <v>0</v>
      </c>
      <c r="BB110" s="59">
        <f>STDEVP(BB107:BB108)</f>
        <v>0</v>
      </c>
      <c r="BC110" s="59"/>
      <c r="BD110" s="59" t="s">
        <v>40</v>
      </c>
      <c r="BE110" s="59">
        <f>STDEVP(BE107:BE108)</f>
        <v>0</v>
      </c>
      <c r="BF110" s="59">
        <f>STDEVP(BF107:BF108)</f>
        <v>0</v>
      </c>
      <c r="BG110" s="9"/>
      <c r="BH110" s="45"/>
      <c r="BI110" s="45"/>
      <c r="BJ110" s="45"/>
      <c r="BK110" s="45"/>
      <c r="BL110" s="45"/>
      <c r="BM110" s="45"/>
      <c r="BN110" s="45"/>
      <c r="BO110" s="45"/>
      <c r="BR110" s="59"/>
      <c r="BS110" s="59" t="s">
        <v>40</v>
      </c>
      <c r="BT110" s="59">
        <f>STDEVP(BT107:BT108)</f>
        <v>0</v>
      </c>
      <c r="BU110" s="59">
        <f>STDEVP(BU107:BU108)</f>
        <v>0</v>
      </c>
      <c r="BV110" s="60"/>
      <c r="BW110" s="59" t="s">
        <v>40</v>
      </c>
      <c r="BX110" s="59">
        <f>STDEVP(BX107:BX108)</f>
        <v>0</v>
      </c>
      <c r="BY110" s="59">
        <f>STDEVP(BY107:BY108)</f>
        <v>0</v>
      </c>
      <c r="BZ110" s="59"/>
      <c r="CA110" s="59" t="s">
        <v>40</v>
      </c>
      <c r="CB110" s="59">
        <f>STDEVP(CB107:CB108)</f>
        <v>0</v>
      </c>
      <c r="CC110" s="59">
        <f>STDEVP(CC107:CC108)</f>
        <v>0</v>
      </c>
      <c r="CD110" s="9"/>
      <c r="CE110" s="45"/>
      <c r="CF110" s="45"/>
      <c r="CG110" s="45"/>
      <c r="CH110" s="45"/>
      <c r="CI110" s="45"/>
      <c r="CJ110" s="45"/>
      <c r="CK110" s="45"/>
      <c r="CL110" s="45"/>
    </row>
    <row r="111" spans="1:90" x14ac:dyDescent="0.2">
      <c r="A111" s="59"/>
      <c r="B111" s="59" t="s">
        <v>41</v>
      </c>
      <c r="C111" s="59">
        <f>C110/SQRT(4)</f>
        <v>0</v>
      </c>
      <c r="D111" s="59">
        <f t="shared" ref="D111" si="161">D110/SQRT(4)</f>
        <v>0</v>
      </c>
      <c r="E111" s="60"/>
      <c r="F111" s="59" t="s">
        <v>41</v>
      </c>
      <c r="G111" s="59">
        <f>G110/SQRT(4)</f>
        <v>0</v>
      </c>
      <c r="H111" s="59">
        <f t="shared" ref="H111" si="162">H110/SQRT(4)</f>
        <v>0</v>
      </c>
      <c r="I111" s="59"/>
      <c r="J111" s="59" t="s">
        <v>41</v>
      </c>
      <c r="K111" s="59">
        <f>K110/SQRT(4)</f>
        <v>0</v>
      </c>
      <c r="L111" s="59">
        <f t="shared" ref="L111" si="163">L110/SQRT(4)</f>
        <v>0</v>
      </c>
      <c r="M111" s="9"/>
      <c r="N111" s="45"/>
      <c r="O111" s="45"/>
      <c r="P111" s="45"/>
      <c r="Q111" s="45"/>
      <c r="R111" s="45"/>
      <c r="S111" s="45"/>
      <c r="T111" s="45"/>
      <c r="U111" s="45"/>
      <c r="X111" s="59"/>
      <c r="Y111" s="59" t="s">
        <v>41</v>
      </c>
      <c r="Z111" s="59">
        <f>Z110/SQRT(4)</f>
        <v>0</v>
      </c>
      <c r="AA111" s="59">
        <f t="shared" ref="AA111" si="164">AA110/SQRT(4)</f>
        <v>0</v>
      </c>
      <c r="AB111" s="60"/>
      <c r="AC111" s="59" t="s">
        <v>41</v>
      </c>
      <c r="AD111" s="59">
        <f>AD110/SQRT(4)</f>
        <v>0</v>
      </c>
      <c r="AE111" s="59">
        <f t="shared" ref="AE111" si="165">AE110/SQRT(4)</f>
        <v>0</v>
      </c>
      <c r="AF111" s="59"/>
      <c r="AG111" s="59" t="s">
        <v>41</v>
      </c>
      <c r="AH111" s="59">
        <f>AH110/SQRT(4)</f>
        <v>0</v>
      </c>
      <c r="AI111" s="59">
        <f t="shared" ref="AI111" si="166">AI110/SQRT(4)</f>
        <v>0</v>
      </c>
      <c r="AJ111" s="9"/>
      <c r="AK111" s="45"/>
      <c r="AL111" s="45"/>
      <c r="AM111" s="45"/>
      <c r="AN111" s="45"/>
      <c r="AO111" s="45"/>
      <c r="AP111" s="45"/>
      <c r="AQ111" s="45"/>
      <c r="AR111" s="45"/>
      <c r="AU111" s="59"/>
      <c r="AV111" s="59" t="s">
        <v>41</v>
      </c>
      <c r="AW111" s="59">
        <f>AW110/SQRT(4)</f>
        <v>0</v>
      </c>
      <c r="AX111" s="59">
        <f t="shared" ref="AX111" si="167">AX110/SQRT(4)</f>
        <v>0</v>
      </c>
      <c r="AY111" s="60"/>
      <c r="AZ111" s="59" t="s">
        <v>41</v>
      </c>
      <c r="BA111" s="59">
        <f>BA110/SQRT(4)</f>
        <v>0</v>
      </c>
      <c r="BB111" s="59">
        <f t="shared" ref="BB111" si="168">BB110/SQRT(4)</f>
        <v>0</v>
      </c>
      <c r="BC111" s="59"/>
      <c r="BD111" s="59" t="s">
        <v>41</v>
      </c>
      <c r="BE111" s="59">
        <f>BE110/SQRT(4)</f>
        <v>0</v>
      </c>
      <c r="BF111" s="59">
        <f t="shared" ref="BF111" si="169">BF110/SQRT(4)</f>
        <v>0</v>
      </c>
      <c r="BG111" s="9"/>
      <c r="BH111" s="45"/>
      <c r="BI111" s="45"/>
      <c r="BJ111" s="45"/>
      <c r="BK111" s="45"/>
      <c r="BL111" s="45"/>
      <c r="BM111" s="45"/>
      <c r="BN111" s="45"/>
      <c r="BO111" s="45"/>
      <c r="BR111" s="59"/>
      <c r="BS111" s="59" t="s">
        <v>41</v>
      </c>
      <c r="BT111" s="59">
        <f>BT110/SQRT(4)</f>
        <v>0</v>
      </c>
      <c r="BU111" s="59">
        <f t="shared" ref="BU111" si="170">BU110/SQRT(4)</f>
        <v>0</v>
      </c>
      <c r="BV111" s="60"/>
      <c r="BW111" s="59" t="s">
        <v>41</v>
      </c>
      <c r="BX111" s="59">
        <f>BX110/SQRT(4)</f>
        <v>0</v>
      </c>
      <c r="BY111" s="59">
        <f t="shared" ref="BY111" si="171">BY110/SQRT(4)</f>
        <v>0</v>
      </c>
      <c r="BZ111" s="59"/>
      <c r="CA111" s="59" t="s">
        <v>41</v>
      </c>
      <c r="CB111" s="59">
        <f>CB110/SQRT(4)</f>
        <v>0</v>
      </c>
      <c r="CC111" s="59">
        <f t="shared" ref="CC111" si="172">CC110/SQRT(4)</f>
        <v>0</v>
      </c>
      <c r="CD111" s="9"/>
      <c r="CE111" s="45"/>
      <c r="CF111" s="45"/>
      <c r="CG111" s="45"/>
      <c r="CH111" s="45"/>
      <c r="CI111" s="45"/>
      <c r="CJ111" s="45"/>
      <c r="CK111" s="45"/>
      <c r="CL111" s="45"/>
    </row>
    <row r="112" spans="1:90" x14ac:dyDescent="0.4">
      <c r="A112" s="44"/>
      <c r="B112" s="23"/>
      <c r="C112" s="23"/>
      <c r="D112" s="45"/>
      <c r="E112" s="23"/>
      <c r="F112" s="45"/>
      <c r="G112" s="44"/>
      <c r="H112" s="44"/>
      <c r="I112" s="44"/>
      <c r="J112" s="44"/>
      <c r="K112" s="44"/>
      <c r="L112" s="44"/>
      <c r="M112" s="46"/>
      <c r="N112" s="45"/>
      <c r="O112" s="45"/>
      <c r="P112" s="45"/>
      <c r="Q112" s="45"/>
      <c r="R112" s="45"/>
      <c r="S112" s="45"/>
      <c r="T112" s="45"/>
      <c r="U112" s="45"/>
      <c r="X112" s="44"/>
      <c r="Y112" s="23"/>
      <c r="Z112" s="23"/>
      <c r="AA112" s="45"/>
      <c r="AB112" s="23"/>
      <c r="AC112" s="45"/>
      <c r="AD112" s="44"/>
      <c r="AE112" s="44"/>
      <c r="AF112" s="44"/>
      <c r="AG112" s="44"/>
      <c r="AH112" s="44"/>
      <c r="AI112" s="44"/>
      <c r="AJ112" s="46"/>
      <c r="AK112" s="45"/>
      <c r="AL112" s="45"/>
      <c r="AM112" s="45"/>
      <c r="AN112" s="45"/>
      <c r="AO112" s="45"/>
      <c r="AP112" s="45"/>
      <c r="AQ112" s="45"/>
      <c r="AR112" s="45"/>
      <c r="AU112" s="44"/>
      <c r="AV112" s="23"/>
      <c r="AW112" s="23"/>
      <c r="AX112" s="45"/>
      <c r="AY112" s="23"/>
      <c r="AZ112" s="45"/>
      <c r="BA112" s="44"/>
      <c r="BB112" s="44"/>
      <c r="BC112" s="44"/>
      <c r="BD112" s="44"/>
      <c r="BE112" s="44"/>
      <c r="BF112" s="44"/>
      <c r="BG112" s="46"/>
      <c r="BH112" s="45"/>
      <c r="BI112" s="45"/>
      <c r="BJ112" s="45"/>
      <c r="BK112" s="45"/>
      <c r="BL112" s="45"/>
      <c r="BM112" s="45"/>
      <c r="BN112" s="45"/>
      <c r="BO112" s="45"/>
      <c r="BR112" s="44"/>
      <c r="BS112" s="23"/>
      <c r="BT112" s="23"/>
      <c r="BU112" s="45"/>
      <c r="BV112" s="23"/>
      <c r="BW112" s="45"/>
      <c r="BX112" s="44"/>
      <c r="BY112" s="44"/>
      <c r="BZ112" s="44"/>
      <c r="CA112" s="44"/>
      <c r="CB112" s="44"/>
      <c r="CC112" s="44"/>
      <c r="CD112" s="46"/>
      <c r="CE112" s="45"/>
      <c r="CF112" s="45"/>
      <c r="CG112" s="45"/>
      <c r="CH112" s="45"/>
      <c r="CI112" s="45"/>
      <c r="CJ112" s="45"/>
      <c r="CK112" s="45"/>
      <c r="CL112" s="45"/>
    </row>
    <row r="113" spans="1:90" x14ac:dyDescent="0.4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9"/>
      <c r="N113" s="45"/>
      <c r="O113" s="45"/>
      <c r="P113" s="45"/>
      <c r="Q113" s="45"/>
      <c r="R113" s="45"/>
      <c r="S113" s="45"/>
      <c r="T113" s="45"/>
      <c r="U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9"/>
      <c r="AK113" s="45"/>
      <c r="AL113" s="45"/>
      <c r="AM113" s="45"/>
      <c r="AN113" s="45"/>
      <c r="AO113" s="45"/>
      <c r="AP113" s="45"/>
      <c r="AQ113" s="45"/>
      <c r="AR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  <c r="BF113" s="45"/>
      <c r="BG113" s="9"/>
      <c r="BH113" s="45"/>
      <c r="BI113" s="45"/>
      <c r="BJ113" s="45"/>
      <c r="BK113" s="45"/>
      <c r="BL113" s="45"/>
      <c r="BM113" s="45"/>
      <c r="BN113" s="45"/>
      <c r="BO113" s="45"/>
      <c r="BR113" s="45"/>
      <c r="BS113" s="45"/>
      <c r="BT113" s="45"/>
      <c r="BU113" s="45"/>
      <c r="BV113" s="45"/>
      <c r="BW113" s="45"/>
      <c r="BX113" s="45"/>
      <c r="BY113" s="45"/>
      <c r="BZ113" s="45"/>
      <c r="CA113" s="45"/>
      <c r="CB113" s="45"/>
      <c r="CC113" s="45"/>
      <c r="CD113" s="9"/>
      <c r="CE113" s="45"/>
      <c r="CF113" s="45"/>
      <c r="CG113" s="45"/>
      <c r="CH113" s="45"/>
      <c r="CI113" s="45"/>
      <c r="CJ113" s="45"/>
      <c r="CK113" s="45"/>
      <c r="CL113" s="45"/>
    </row>
    <row r="114" spans="1:90" x14ac:dyDescent="0.2">
      <c r="A114" s="11" t="s">
        <v>301</v>
      </c>
      <c r="B114" s="46"/>
      <c r="C114" s="59" t="s">
        <v>257</v>
      </c>
      <c r="D114" s="59" t="s">
        <v>90</v>
      </c>
      <c r="E114" s="59"/>
      <c r="F114" s="60" t="s">
        <v>295</v>
      </c>
      <c r="G114" s="59" t="s">
        <v>257</v>
      </c>
      <c r="H114" s="59" t="s">
        <v>90</v>
      </c>
      <c r="I114" s="59"/>
      <c r="J114" s="59" t="s">
        <v>296</v>
      </c>
      <c r="K114" s="59" t="s">
        <v>257</v>
      </c>
      <c r="L114" s="59" t="s">
        <v>90</v>
      </c>
      <c r="M114" s="9"/>
      <c r="N114" s="45"/>
      <c r="O114" s="45"/>
      <c r="P114" s="45"/>
      <c r="Q114" s="45"/>
      <c r="R114" s="45"/>
      <c r="S114" s="45"/>
      <c r="T114" s="45"/>
      <c r="U114" s="45"/>
      <c r="X114" s="11" t="s">
        <v>301</v>
      </c>
      <c r="Y114" s="46"/>
      <c r="Z114" s="59" t="s">
        <v>257</v>
      </c>
      <c r="AA114" s="59" t="s">
        <v>90</v>
      </c>
      <c r="AB114" s="59"/>
      <c r="AC114" s="60" t="s">
        <v>295</v>
      </c>
      <c r="AD114" s="59" t="s">
        <v>257</v>
      </c>
      <c r="AE114" s="59" t="s">
        <v>90</v>
      </c>
      <c r="AF114" s="59"/>
      <c r="AG114" s="59" t="s">
        <v>296</v>
      </c>
      <c r="AH114" s="59" t="s">
        <v>257</v>
      </c>
      <c r="AI114" s="59" t="s">
        <v>90</v>
      </c>
      <c r="AJ114" s="9"/>
      <c r="AK114" s="45"/>
      <c r="AL114" s="45"/>
      <c r="AM114" s="45"/>
      <c r="AN114" s="45"/>
      <c r="AO114" s="45"/>
      <c r="AP114" s="45"/>
      <c r="AQ114" s="45"/>
      <c r="AR114" s="45"/>
      <c r="AU114" s="11" t="s">
        <v>301</v>
      </c>
      <c r="AV114" s="46"/>
      <c r="AW114" s="59" t="s">
        <v>257</v>
      </c>
      <c r="AX114" s="59" t="s">
        <v>90</v>
      </c>
      <c r="AY114" s="59"/>
      <c r="AZ114" s="60" t="s">
        <v>295</v>
      </c>
      <c r="BA114" s="59" t="s">
        <v>257</v>
      </c>
      <c r="BB114" s="59" t="s">
        <v>90</v>
      </c>
      <c r="BC114" s="59"/>
      <c r="BD114" s="59" t="s">
        <v>296</v>
      </c>
      <c r="BE114" s="59" t="s">
        <v>257</v>
      </c>
      <c r="BF114" s="59" t="s">
        <v>90</v>
      </c>
      <c r="BG114" s="9"/>
      <c r="BH114" s="45"/>
      <c r="BI114" s="45"/>
      <c r="BJ114" s="45"/>
      <c r="BK114" s="45"/>
      <c r="BL114" s="45"/>
      <c r="BM114" s="45"/>
      <c r="BN114" s="45"/>
      <c r="BO114" s="45"/>
      <c r="BR114" s="11" t="s">
        <v>301</v>
      </c>
      <c r="BS114" s="46"/>
      <c r="BT114" s="59" t="s">
        <v>257</v>
      </c>
      <c r="BU114" s="59" t="s">
        <v>90</v>
      </c>
      <c r="BV114" s="59"/>
      <c r="BW114" s="60" t="s">
        <v>295</v>
      </c>
      <c r="BX114" s="59" t="s">
        <v>257</v>
      </c>
      <c r="BY114" s="59" t="s">
        <v>90</v>
      </c>
      <c r="BZ114" s="59"/>
      <c r="CA114" s="59" t="s">
        <v>296</v>
      </c>
      <c r="CB114" s="59" t="s">
        <v>257</v>
      </c>
      <c r="CC114" s="59" t="s">
        <v>90</v>
      </c>
      <c r="CD114" s="9"/>
      <c r="CE114" s="45"/>
      <c r="CF114" s="45"/>
      <c r="CG114" s="45"/>
      <c r="CH114" s="45"/>
      <c r="CI114" s="45"/>
      <c r="CJ114" s="45"/>
      <c r="CK114" s="45"/>
      <c r="CL114" s="45"/>
    </row>
    <row r="115" spans="1:90" x14ac:dyDescent="0.4">
      <c r="A115" s="59"/>
      <c r="B115" s="60" t="s">
        <v>297</v>
      </c>
      <c r="C115" s="61">
        <v>27.69972038269043</v>
      </c>
      <c r="D115" s="61">
        <v>27.488231658935547</v>
      </c>
      <c r="E115" s="60"/>
      <c r="F115" s="60" t="s">
        <v>297</v>
      </c>
      <c r="G115" s="61">
        <v>25.007740020751953</v>
      </c>
      <c r="H115" s="61">
        <v>25.069868087768555</v>
      </c>
      <c r="I115" s="60"/>
      <c r="J115" s="60" t="s">
        <v>297</v>
      </c>
      <c r="K115" s="59">
        <f>POWER(2,(G115-C115))*100</f>
        <v>15.475089281986175</v>
      </c>
      <c r="L115" s="59">
        <f>POWER(2,(H115-D115))*100</f>
        <v>18.706822465763707</v>
      </c>
      <c r="M115" s="9"/>
      <c r="N115" s="45"/>
      <c r="O115" s="45"/>
      <c r="P115" s="45"/>
      <c r="Q115" s="45"/>
      <c r="R115" s="45"/>
      <c r="S115" s="45"/>
      <c r="T115" s="45"/>
      <c r="U115" s="45"/>
      <c r="X115" s="59"/>
      <c r="Y115" s="60" t="s">
        <v>297</v>
      </c>
      <c r="Z115" s="61">
        <v>28.246713638305664</v>
      </c>
      <c r="AA115" s="61">
        <v>28.889743804931641</v>
      </c>
      <c r="AB115" s="60"/>
      <c r="AC115" s="60" t="s">
        <v>297</v>
      </c>
      <c r="AD115" s="61">
        <v>25.007740020751953</v>
      </c>
      <c r="AE115" s="61">
        <v>25.069868087768555</v>
      </c>
      <c r="AF115" s="60"/>
      <c r="AG115" s="60" t="s">
        <v>297</v>
      </c>
      <c r="AH115" s="59">
        <f>POWER(2,(AD115-Z115))*100</f>
        <v>10.591849127334703</v>
      </c>
      <c r="AI115" s="59">
        <f>POWER(2,(AE115-AA115))*100</f>
        <v>7.0811342703273175</v>
      </c>
      <c r="AJ115" s="9"/>
      <c r="AK115" s="45"/>
      <c r="AL115" s="45"/>
      <c r="AM115" s="45"/>
      <c r="AN115" s="45"/>
      <c r="AO115" s="45"/>
      <c r="AP115" s="45"/>
      <c r="AQ115" s="45"/>
      <c r="AR115" s="45"/>
      <c r="AU115" s="59"/>
      <c r="AV115" s="60" t="s">
        <v>297</v>
      </c>
      <c r="AW115" s="61">
        <v>27.940860748291016</v>
      </c>
      <c r="AX115" s="61">
        <v>28.019886016845703</v>
      </c>
      <c r="AY115" s="60"/>
      <c r="AZ115" s="60" t="s">
        <v>297</v>
      </c>
      <c r="BA115" s="61">
        <v>25.007740020751953</v>
      </c>
      <c r="BB115" s="61">
        <v>25.069868087768555</v>
      </c>
      <c r="BC115" s="60"/>
      <c r="BD115" s="60" t="s">
        <v>297</v>
      </c>
      <c r="BE115" s="59">
        <f>POWER(2,(BA115-AW115))*100</f>
        <v>13.093105886227296</v>
      </c>
      <c r="BF115" s="59">
        <f>POWER(2,(BB115-AX115))*100</f>
        <v>12.940650727219793</v>
      </c>
      <c r="BG115" s="9"/>
      <c r="BH115" s="45"/>
      <c r="BI115" s="45"/>
      <c r="BJ115" s="45"/>
      <c r="BK115" s="45"/>
      <c r="BL115" s="45"/>
      <c r="BM115" s="45"/>
      <c r="BN115" s="45"/>
      <c r="BO115" s="45"/>
      <c r="BR115" s="59"/>
      <c r="BS115" s="60" t="s">
        <v>297</v>
      </c>
      <c r="BT115" s="61">
        <v>28.507417678833008</v>
      </c>
      <c r="BU115" s="61">
        <v>28.972511291503906</v>
      </c>
      <c r="BV115" s="60"/>
      <c r="BW115" s="60" t="s">
        <v>297</v>
      </c>
      <c r="BX115" s="61">
        <v>25.007740020751953</v>
      </c>
      <c r="BY115" s="61">
        <v>25.069868087768555</v>
      </c>
      <c r="BZ115" s="60"/>
      <c r="CA115" s="60" t="s">
        <v>297</v>
      </c>
      <c r="CB115" s="59">
        <f>POWER(2,(BX115-BT115))*100</f>
        <v>8.8408098497895526</v>
      </c>
      <c r="CC115" s="59">
        <f>POWER(2,(BY115-BU115))*100</f>
        <v>6.6863227048335663</v>
      </c>
      <c r="CD115" s="9"/>
      <c r="CE115" s="45"/>
      <c r="CF115" s="45"/>
      <c r="CG115" s="45"/>
      <c r="CH115" s="45"/>
      <c r="CI115" s="45"/>
      <c r="CJ115" s="45"/>
      <c r="CK115" s="45"/>
      <c r="CL115" s="45"/>
    </row>
    <row r="116" spans="1:90" x14ac:dyDescent="0.4">
      <c r="A116" s="5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9"/>
      <c r="N116" s="45"/>
      <c r="O116" s="45"/>
      <c r="P116" s="45"/>
      <c r="Q116" s="45"/>
      <c r="R116" s="45"/>
      <c r="S116" s="45"/>
      <c r="T116" s="45"/>
      <c r="U116" s="45"/>
      <c r="X116" s="59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9"/>
      <c r="AK116" s="45"/>
      <c r="AL116" s="45"/>
      <c r="AM116" s="45"/>
      <c r="AN116" s="45"/>
      <c r="AO116" s="45"/>
      <c r="AP116" s="45"/>
      <c r="AQ116" s="45"/>
      <c r="AR116" s="45"/>
      <c r="AU116" s="59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  <c r="BF116" s="46"/>
      <c r="BG116" s="9"/>
      <c r="BH116" s="45"/>
      <c r="BI116" s="45"/>
      <c r="BJ116" s="45"/>
      <c r="BK116" s="45"/>
      <c r="BL116" s="45"/>
      <c r="BM116" s="45"/>
      <c r="BN116" s="45"/>
      <c r="BO116" s="45"/>
      <c r="BR116" s="59"/>
      <c r="BS116" s="46"/>
      <c r="BT116" s="46"/>
      <c r="BU116" s="46"/>
      <c r="BV116" s="46"/>
      <c r="BW116" s="46"/>
      <c r="BX116" s="46"/>
      <c r="BY116" s="46"/>
      <c r="BZ116" s="46"/>
      <c r="CA116" s="46"/>
      <c r="CB116" s="46"/>
      <c r="CC116" s="46"/>
      <c r="CD116" s="9"/>
      <c r="CE116" s="45"/>
      <c r="CF116" s="45"/>
      <c r="CG116" s="45"/>
      <c r="CH116" s="45"/>
      <c r="CI116" s="45"/>
      <c r="CJ116" s="45"/>
      <c r="CK116" s="45"/>
      <c r="CL116" s="45"/>
    </row>
    <row r="117" spans="1:90" x14ac:dyDescent="0.2">
      <c r="A117" s="59"/>
      <c r="B117" s="59" t="s">
        <v>230</v>
      </c>
      <c r="C117" s="59">
        <f>AVERAGE(C115:C116)</f>
        <v>27.69972038269043</v>
      </c>
      <c r="D117" s="59">
        <f>AVERAGE(D115:D116)</f>
        <v>27.488231658935547</v>
      </c>
      <c r="E117" s="60"/>
      <c r="F117" s="59" t="s">
        <v>230</v>
      </c>
      <c r="G117" s="59">
        <f>AVERAGE(G115:G116)</f>
        <v>25.007740020751953</v>
      </c>
      <c r="H117" s="59">
        <f>AVERAGE(H115:H116)</f>
        <v>25.069868087768555</v>
      </c>
      <c r="I117" s="59"/>
      <c r="J117" s="59" t="s">
        <v>230</v>
      </c>
      <c r="K117" s="59">
        <f>AVERAGE(K115:K115)</f>
        <v>15.475089281986175</v>
      </c>
      <c r="L117" s="59">
        <f>AVERAGE(L115:L115)</f>
        <v>18.706822465763707</v>
      </c>
      <c r="M117" s="9"/>
      <c r="N117" s="45"/>
      <c r="O117" s="45"/>
      <c r="P117" s="45"/>
      <c r="Q117" s="45"/>
      <c r="R117" s="45"/>
      <c r="S117" s="45"/>
      <c r="T117" s="45"/>
      <c r="U117" s="45"/>
      <c r="X117" s="59"/>
      <c r="Y117" s="59" t="s">
        <v>230</v>
      </c>
      <c r="Z117" s="59">
        <f>AVERAGE(Z115:Z116)</f>
        <v>28.246713638305664</v>
      </c>
      <c r="AA117" s="59">
        <f>AVERAGE(AA115:AA116)</f>
        <v>28.889743804931641</v>
      </c>
      <c r="AB117" s="60"/>
      <c r="AC117" s="59" t="s">
        <v>230</v>
      </c>
      <c r="AD117" s="59">
        <f>AVERAGE(AD115:AD116)</f>
        <v>25.007740020751953</v>
      </c>
      <c r="AE117" s="59">
        <f>AVERAGE(AE115:AE116)</f>
        <v>25.069868087768555</v>
      </c>
      <c r="AF117" s="59"/>
      <c r="AG117" s="59" t="s">
        <v>230</v>
      </c>
      <c r="AH117" s="59">
        <f>POWER(2,(AD117-Z117))*100</f>
        <v>10.591849127334703</v>
      </c>
      <c r="AI117" s="59">
        <f>POWER(2,(AE117-AA117))*100</f>
        <v>7.0811342703273175</v>
      </c>
      <c r="AJ117" s="9"/>
      <c r="AK117" s="45"/>
      <c r="AL117" s="45"/>
      <c r="AM117" s="45"/>
      <c r="AN117" s="45"/>
      <c r="AO117" s="45"/>
      <c r="AP117" s="45"/>
      <c r="AQ117" s="45"/>
      <c r="AR117" s="45"/>
      <c r="AU117" s="59"/>
      <c r="AV117" s="59" t="s">
        <v>230</v>
      </c>
      <c r="AW117" s="59">
        <f>AVERAGE(AW115:AW116)</f>
        <v>27.940860748291016</v>
      </c>
      <c r="AX117" s="59">
        <f>AVERAGE(AX115:AX116)</f>
        <v>28.019886016845703</v>
      </c>
      <c r="AY117" s="60"/>
      <c r="AZ117" s="59" t="s">
        <v>230</v>
      </c>
      <c r="BA117" s="59">
        <f>AVERAGE(BA115:BA116)</f>
        <v>25.007740020751953</v>
      </c>
      <c r="BB117" s="59">
        <f>AVERAGE(BB115:BB116)</f>
        <v>25.069868087768555</v>
      </c>
      <c r="BC117" s="59"/>
      <c r="BD117" s="59" t="s">
        <v>230</v>
      </c>
      <c r="BE117" s="59">
        <f>POWER(2,(BA117-AW117))*100</f>
        <v>13.093105886227296</v>
      </c>
      <c r="BF117" s="59">
        <f>POWER(2,(BB117-AX117))*100</f>
        <v>12.940650727219793</v>
      </c>
      <c r="BG117" s="9"/>
      <c r="BH117" s="45"/>
      <c r="BI117" s="45"/>
      <c r="BJ117" s="45"/>
      <c r="BK117" s="45"/>
      <c r="BL117" s="45"/>
      <c r="BM117" s="45"/>
      <c r="BN117" s="45"/>
      <c r="BO117" s="45"/>
      <c r="BR117" s="59"/>
      <c r="BS117" s="59" t="s">
        <v>230</v>
      </c>
      <c r="BT117" s="59">
        <f>AVERAGE(BT115:BT116)</f>
        <v>28.507417678833008</v>
      </c>
      <c r="BU117" s="59">
        <f>AVERAGE(BU115:BU116)</f>
        <v>28.972511291503906</v>
      </c>
      <c r="BV117" s="60"/>
      <c r="BW117" s="59" t="s">
        <v>230</v>
      </c>
      <c r="BX117" s="59">
        <f>AVERAGE(BX115:BX116)</f>
        <v>25.007740020751953</v>
      </c>
      <c r="BY117" s="59">
        <f>AVERAGE(BY115:BY116)</f>
        <v>25.069868087768555</v>
      </c>
      <c r="BZ117" s="59"/>
      <c r="CA117" s="59" t="s">
        <v>230</v>
      </c>
      <c r="CB117" s="59">
        <f>POWER(2,(BX117-BT117))*100</f>
        <v>8.8408098497895526</v>
      </c>
      <c r="CC117" s="59">
        <f>POWER(2,(BY117-BU117))*100</f>
        <v>6.6863227048335663</v>
      </c>
      <c r="CD117" s="9"/>
      <c r="CE117" s="45"/>
      <c r="CF117" s="45"/>
      <c r="CG117" s="45"/>
      <c r="CH117" s="45"/>
      <c r="CI117" s="45"/>
      <c r="CJ117" s="45"/>
      <c r="CK117" s="45"/>
      <c r="CL117" s="45"/>
    </row>
    <row r="118" spans="1:90" x14ac:dyDescent="0.2">
      <c r="A118" s="59"/>
      <c r="B118" s="59" t="s">
        <v>40</v>
      </c>
      <c r="C118" s="59">
        <f>STDEVP(C115:C116)</f>
        <v>0</v>
      </c>
      <c r="D118" s="59">
        <f>STDEVP(D115:D116)</f>
        <v>0</v>
      </c>
      <c r="E118" s="60"/>
      <c r="F118" s="59" t="s">
        <v>40</v>
      </c>
      <c r="G118" s="59">
        <f>STDEVP(G115:G116)</f>
        <v>0</v>
      </c>
      <c r="H118" s="59">
        <f>STDEVP(H115:H116)</f>
        <v>0</v>
      </c>
      <c r="I118" s="59"/>
      <c r="J118" s="59" t="s">
        <v>40</v>
      </c>
      <c r="K118" s="59">
        <f>STDEVP(K115:K115)</f>
        <v>0</v>
      </c>
      <c r="L118" s="59">
        <f>STDEVP(L115:L115)</f>
        <v>0</v>
      </c>
      <c r="M118" s="9"/>
      <c r="N118" s="45"/>
      <c r="O118" s="45"/>
      <c r="P118" s="45"/>
      <c r="Q118" s="45"/>
      <c r="R118" s="45"/>
      <c r="S118" s="45"/>
      <c r="T118" s="45"/>
      <c r="U118" s="45"/>
      <c r="X118" s="59"/>
      <c r="Y118" s="59" t="s">
        <v>40</v>
      </c>
      <c r="Z118" s="59">
        <f>STDEVP(Z115:Z116)</f>
        <v>0</v>
      </c>
      <c r="AA118" s="59">
        <f>STDEVP(AA115:AA116)</f>
        <v>0</v>
      </c>
      <c r="AB118" s="60"/>
      <c r="AC118" s="59" t="s">
        <v>40</v>
      </c>
      <c r="AD118" s="59">
        <f>STDEVP(AD115:AD116)</f>
        <v>0</v>
      </c>
      <c r="AE118" s="59">
        <f>STDEVP(AE115:AE116)</f>
        <v>0</v>
      </c>
      <c r="AF118" s="59"/>
      <c r="AG118" s="59" t="s">
        <v>40</v>
      </c>
      <c r="AH118" s="59">
        <f>STDEVP(AH115:AH116)</f>
        <v>0</v>
      </c>
      <c r="AI118" s="59">
        <f>STDEVP(AI115:AI116)</f>
        <v>0</v>
      </c>
      <c r="AJ118" s="9"/>
      <c r="AK118" s="45"/>
      <c r="AL118" s="45"/>
      <c r="AM118" s="45"/>
      <c r="AN118" s="45"/>
      <c r="AO118" s="45"/>
      <c r="AP118" s="45"/>
      <c r="AQ118" s="45"/>
      <c r="AR118" s="45"/>
      <c r="AU118" s="59"/>
      <c r="AV118" s="59" t="s">
        <v>40</v>
      </c>
      <c r="AW118" s="59">
        <f>STDEVP(AW115:AW116)</f>
        <v>0</v>
      </c>
      <c r="AX118" s="59">
        <f>STDEVP(AX115:AX116)</f>
        <v>0</v>
      </c>
      <c r="AY118" s="60"/>
      <c r="AZ118" s="59" t="s">
        <v>40</v>
      </c>
      <c r="BA118" s="59">
        <f>STDEVP(BA115:BA116)</f>
        <v>0</v>
      </c>
      <c r="BB118" s="59">
        <f>STDEVP(BB115:BB116)</f>
        <v>0</v>
      </c>
      <c r="BC118" s="59"/>
      <c r="BD118" s="59" t="s">
        <v>40</v>
      </c>
      <c r="BE118" s="59">
        <f>STDEVP(BE115:BE116)</f>
        <v>0</v>
      </c>
      <c r="BF118" s="59">
        <f>STDEVP(BF115:BF116)</f>
        <v>0</v>
      </c>
      <c r="BG118" s="9"/>
      <c r="BH118" s="45"/>
      <c r="BI118" s="45"/>
      <c r="BJ118" s="45"/>
      <c r="BK118" s="45"/>
      <c r="BL118" s="45"/>
      <c r="BM118" s="45"/>
      <c r="BN118" s="45"/>
      <c r="BO118" s="45"/>
      <c r="BR118" s="59"/>
      <c r="BS118" s="59" t="s">
        <v>40</v>
      </c>
      <c r="BT118" s="59">
        <f>STDEVP(BT115:BT116)</f>
        <v>0</v>
      </c>
      <c r="BU118" s="59">
        <f>STDEVP(BU115:BU116)</f>
        <v>0</v>
      </c>
      <c r="BV118" s="60"/>
      <c r="BW118" s="59" t="s">
        <v>40</v>
      </c>
      <c r="BX118" s="59">
        <f>STDEVP(BX115:BX116)</f>
        <v>0</v>
      </c>
      <c r="BY118" s="59">
        <f>STDEVP(BY115:BY116)</f>
        <v>0</v>
      </c>
      <c r="BZ118" s="59"/>
      <c r="CA118" s="59" t="s">
        <v>40</v>
      </c>
      <c r="CB118" s="59">
        <f>STDEVP(CB115:CB116)</f>
        <v>0</v>
      </c>
      <c r="CC118" s="59">
        <f>STDEVP(CC115:CC116)</f>
        <v>0</v>
      </c>
      <c r="CD118" s="9"/>
      <c r="CE118" s="45"/>
      <c r="CF118" s="45"/>
      <c r="CG118" s="45"/>
      <c r="CH118" s="45"/>
      <c r="CI118" s="45"/>
      <c r="CJ118" s="45"/>
      <c r="CK118" s="45"/>
      <c r="CL118" s="45"/>
    </row>
    <row r="119" spans="1:90" x14ac:dyDescent="0.2">
      <c r="A119" s="59"/>
      <c r="B119" s="59" t="s">
        <v>41</v>
      </c>
      <c r="C119" s="59">
        <f>C118/SQRT(4)</f>
        <v>0</v>
      </c>
      <c r="D119" s="59">
        <f t="shared" ref="D119" si="173">D118/SQRT(4)</f>
        <v>0</v>
      </c>
      <c r="E119" s="60"/>
      <c r="F119" s="59" t="s">
        <v>41</v>
      </c>
      <c r="G119" s="59">
        <f>G118/SQRT(4)</f>
        <v>0</v>
      </c>
      <c r="H119" s="59">
        <f t="shared" ref="H119" si="174">H118/SQRT(4)</f>
        <v>0</v>
      </c>
      <c r="I119" s="59"/>
      <c r="J119" s="59" t="s">
        <v>41</v>
      </c>
      <c r="K119" s="59">
        <f>K118/SQRT(4)</f>
        <v>0</v>
      </c>
      <c r="L119" s="59">
        <f t="shared" ref="L119" si="175">L118/SQRT(4)</f>
        <v>0</v>
      </c>
      <c r="M119" s="9"/>
      <c r="N119" s="45"/>
      <c r="O119" s="45"/>
      <c r="P119" s="45"/>
      <c r="Q119" s="45"/>
      <c r="R119" s="45"/>
      <c r="S119" s="45"/>
      <c r="T119" s="45"/>
      <c r="U119" s="45"/>
      <c r="X119" s="59"/>
      <c r="Y119" s="59" t="s">
        <v>41</v>
      </c>
      <c r="Z119" s="59">
        <f>Z118/SQRT(4)</f>
        <v>0</v>
      </c>
      <c r="AA119" s="59">
        <f t="shared" ref="AA119" si="176">AA118/SQRT(4)</f>
        <v>0</v>
      </c>
      <c r="AB119" s="60"/>
      <c r="AC119" s="59" t="s">
        <v>41</v>
      </c>
      <c r="AD119" s="59">
        <f>AD118/SQRT(4)</f>
        <v>0</v>
      </c>
      <c r="AE119" s="59">
        <f t="shared" ref="AE119" si="177">AE118/SQRT(4)</f>
        <v>0</v>
      </c>
      <c r="AF119" s="59"/>
      <c r="AG119" s="59" t="s">
        <v>41</v>
      </c>
      <c r="AH119" s="59">
        <f>AH118/SQRT(4)</f>
        <v>0</v>
      </c>
      <c r="AI119" s="59">
        <f t="shared" ref="AI119" si="178">AI118/SQRT(4)</f>
        <v>0</v>
      </c>
      <c r="AJ119" s="9"/>
      <c r="AK119" s="45"/>
      <c r="AL119" s="45"/>
      <c r="AM119" s="45"/>
      <c r="AN119" s="45"/>
      <c r="AO119" s="45"/>
      <c r="AP119" s="45"/>
      <c r="AQ119" s="45"/>
      <c r="AR119" s="45"/>
      <c r="AU119" s="59"/>
      <c r="AV119" s="59" t="s">
        <v>41</v>
      </c>
      <c r="AW119" s="59">
        <f>AW118/SQRT(4)</f>
        <v>0</v>
      </c>
      <c r="AX119" s="59">
        <f t="shared" ref="AX119" si="179">AX118/SQRT(4)</f>
        <v>0</v>
      </c>
      <c r="AY119" s="60"/>
      <c r="AZ119" s="59" t="s">
        <v>41</v>
      </c>
      <c r="BA119" s="59">
        <f>BA118/SQRT(4)</f>
        <v>0</v>
      </c>
      <c r="BB119" s="59">
        <f t="shared" ref="BB119" si="180">BB118/SQRT(4)</f>
        <v>0</v>
      </c>
      <c r="BC119" s="59"/>
      <c r="BD119" s="59" t="s">
        <v>41</v>
      </c>
      <c r="BE119" s="59">
        <f>BE118/SQRT(4)</f>
        <v>0</v>
      </c>
      <c r="BF119" s="59">
        <f t="shared" ref="BF119" si="181">BF118/SQRT(4)</f>
        <v>0</v>
      </c>
      <c r="BG119" s="9"/>
      <c r="BH119" s="45"/>
      <c r="BI119" s="45"/>
      <c r="BJ119" s="45"/>
      <c r="BK119" s="45"/>
      <c r="BL119" s="45"/>
      <c r="BM119" s="45"/>
      <c r="BN119" s="45"/>
      <c r="BO119" s="45"/>
      <c r="BR119" s="59"/>
      <c r="BS119" s="59" t="s">
        <v>41</v>
      </c>
      <c r="BT119" s="59">
        <f>BT118/SQRT(4)</f>
        <v>0</v>
      </c>
      <c r="BU119" s="59">
        <f t="shared" ref="BU119" si="182">BU118/SQRT(4)</f>
        <v>0</v>
      </c>
      <c r="BV119" s="60"/>
      <c r="BW119" s="59" t="s">
        <v>41</v>
      </c>
      <c r="BX119" s="59">
        <f>BX118/SQRT(4)</f>
        <v>0</v>
      </c>
      <c r="BY119" s="59">
        <f t="shared" ref="BY119" si="183">BY118/SQRT(4)</f>
        <v>0</v>
      </c>
      <c r="BZ119" s="59"/>
      <c r="CA119" s="59" t="s">
        <v>41</v>
      </c>
      <c r="CB119" s="59">
        <f>CB118/SQRT(4)</f>
        <v>0</v>
      </c>
      <c r="CC119" s="59">
        <f t="shared" ref="CC119" si="184">CC118/SQRT(4)</f>
        <v>0</v>
      </c>
      <c r="CD119" s="9"/>
      <c r="CE119" s="45"/>
      <c r="CF119" s="45"/>
      <c r="CG119" s="45"/>
      <c r="CH119" s="45"/>
      <c r="CI119" s="45"/>
      <c r="CJ119" s="45"/>
      <c r="CK119" s="45"/>
      <c r="CL119" s="45"/>
    </row>
    <row r="120" spans="1:90" x14ac:dyDescent="0.4">
      <c r="A120" s="44"/>
      <c r="B120" s="61"/>
      <c r="C120" s="61"/>
      <c r="D120" s="46"/>
      <c r="E120" s="61"/>
      <c r="F120" s="46"/>
      <c r="G120" s="9"/>
      <c r="H120" s="9"/>
      <c r="I120" s="9"/>
      <c r="J120" s="9"/>
      <c r="K120" s="9"/>
      <c r="L120" s="9"/>
      <c r="M120" s="45"/>
      <c r="N120" s="45"/>
      <c r="O120" s="45"/>
      <c r="P120" s="45"/>
      <c r="Q120" s="45"/>
      <c r="R120" s="45"/>
      <c r="S120" s="45"/>
      <c r="T120" s="45"/>
      <c r="U120" s="45"/>
      <c r="X120" s="9"/>
      <c r="Y120" s="61"/>
      <c r="Z120" s="61"/>
      <c r="AA120" s="46"/>
      <c r="AB120" s="61"/>
      <c r="AC120" s="46"/>
      <c r="AD120" s="9"/>
      <c r="AE120" s="9"/>
      <c r="AF120" s="9"/>
      <c r="AG120" s="9"/>
      <c r="AH120" s="9"/>
      <c r="AI120" s="9"/>
      <c r="AJ120" s="45"/>
      <c r="AK120" s="45"/>
      <c r="AL120" s="45"/>
      <c r="AM120" s="45"/>
      <c r="AN120" s="45"/>
      <c r="AO120" s="45"/>
      <c r="AP120" s="45"/>
      <c r="AQ120" s="45"/>
      <c r="AR120" s="45"/>
      <c r="AU120" s="9"/>
      <c r="AV120" s="61"/>
      <c r="AW120" s="61"/>
      <c r="AX120" s="46"/>
      <c r="AY120" s="61"/>
      <c r="AZ120" s="46"/>
      <c r="BA120" s="9"/>
      <c r="BB120" s="9"/>
      <c r="BC120" s="9"/>
      <c r="BD120" s="9"/>
      <c r="BE120" s="9"/>
      <c r="BF120" s="9"/>
      <c r="BG120" s="45"/>
      <c r="BH120" s="45"/>
      <c r="BI120" s="45"/>
      <c r="BJ120" s="45"/>
      <c r="BK120" s="45"/>
      <c r="BL120" s="45"/>
      <c r="BM120" s="45"/>
      <c r="BN120" s="45"/>
      <c r="BO120" s="45"/>
      <c r="BR120" s="9"/>
      <c r="BS120" s="61"/>
      <c r="BT120" s="61"/>
      <c r="BU120" s="46"/>
      <c r="BV120" s="61"/>
      <c r="BW120" s="46"/>
      <c r="BX120" s="9"/>
      <c r="BY120" s="9"/>
      <c r="BZ120" s="9"/>
      <c r="CA120" s="9"/>
      <c r="CB120" s="9"/>
      <c r="CC120" s="9"/>
      <c r="CD120" s="45"/>
      <c r="CE120" s="45"/>
      <c r="CF120" s="45"/>
      <c r="CG120" s="45"/>
      <c r="CH120" s="45"/>
      <c r="CI120" s="45"/>
      <c r="CJ120" s="45"/>
      <c r="CK120" s="45"/>
      <c r="CL120" s="45"/>
    </row>
    <row r="121" spans="1:90" x14ac:dyDescent="0.4">
      <c r="A121" s="45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9"/>
      <c r="N121" s="45"/>
      <c r="O121" s="45"/>
      <c r="P121" s="45"/>
      <c r="Q121" s="45"/>
      <c r="R121" s="45"/>
      <c r="S121" s="45"/>
      <c r="T121" s="45"/>
      <c r="U121" s="45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9"/>
      <c r="AK121" s="45"/>
      <c r="AL121" s="45"/>
      <c r="AM121" s="45"/>
      <c r="AN121" s="45"/>
      <c r="AO121" s="45"/>
      <c r="AP121" s="45"/>
      <c r="AQ121" s="45"/>
      <c r="AR121" s="45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  <c r="BF121" s="46"/>
      <c r="BG121" s="9"/>
      <c r="BH121" s="45"/>
      <c r="BI121" s="45"/>
      <c r="BJ121" s="45"/>
      <c r="BK121" s="45"/>
      <c r="BL121" s="45"/>
      <c r="BM121" s="45"/>
      <c r="BN121" s="45"/>
      <c r="BO121" s="45"/>
      <c r="BR121" s="46"/>
      <c r="BS121" s="46"/>
      <c r="BT121" s="46"/>
      <c r="BU121" s="46"/>
      <c r="BV121" s="46"/>
      <c r="BW121" s="46"/>
      <c r="BX121" s="46"/>
      <c r="BY121" s="46"/>
      <c r="BZ121" s="46"/>
      <c r="CA121" s="46"/>
      <c r="CB121" s="46"/>
      <c r="CC121" s="46"/>
      <c r="CD121" s="9"/>
      <c r="CE121" s="45"/>
      <c r="CF121" s="45"/>
      <c r="CG121" s="45"/>
      <c r="CH121" s="45"/>
      <c r="CI121" s="45"/>
      <c r="CJ121" s="45"/>
      <c r="CK121" s="45"/>
      <c r="CL121" s="45"/>
    </row>
    <row r="122" spans="1:90" x14ac:dyDescent="0.2">
      <c r="A122" s="11" t="s">
        <v>215</v>
      </c>
      <c r="B122" s="46"/>
      <c r="C122" s="59" t="s">
        <v>257</v>
      </c>
      <c r="D122" s="59" t="s">
        <v>90</v>
      </c>
      <c r="E122" s="59"/>
      <c r="F122" s="60" t="s">
        <v>295</v>
      </c>
      <c r="G122" s="59" t="s">
        <v>257</v>
      </c>
      <c r="H122" s="59" t="s">
        <v>90</v>
      </c>
      <c r="I122" s="59"/>
      <c r="J122" s="59" t="s">
        <v>296</v>
      </c>
      <c r="K122" s="59" t="s">
        <v>257</v>
      </c>
      <c r="L122" s="59" t="s">
        <v>90</v>
      </c>
      <c r="M122" s="9"/>
      <c r="N122" s="45"/>
      <c r="O122" s="45"/>
      <c r="P122" s="45"/>
      <c r="Q122" s="45"/>
      <c r="R122" s="45"/>
      <c r="S122" s="45"/>
      <c r="T122" s="45"/>
      <c r="U122" s="45"/>
      <c r="X122" s="11" t="s">
        <v>215</v>
      </c>
      <c r="Y122" s="46"/>
      <c r="Z122" s="59" t="s">
        <v>257</v>
      </c>
      <c r="AA122" s="59" t="s">
        <v>90</v>
      </c>
      <c r="AB122" s="59"/>
      <c r="AC122" s="60" t="s">
        <v>295</v>
      </c>
      <c r="AD122" s="59" t="s">
        <v>257</v>
      </c>
      <c r="AE122" s="59" t="s">
        <v>90</v>
      </c>
      <c r="AF122" s="59"/>
      <c r="AG122" s="59" t="s">
        <v>296</v>
      </c>
      <c r="AH122" s="59" t="s">
        <v>257</v>
      </c>
      <c r="AI122" s="59" t="s">
        <v>90</v>
      </c>
      <c r="AJ122" s="9"/>
      <c r="AK122" s="45"/>
      <c r="AL122" s="45"/>
      <c r="AM122" s="45"/>
      <c r="AN122" s="45"/>
      <c r="AO122" s="45"/>
      <c r="AP122" s="45"/>
      <c r="AQ122" s="45"/>
      <c r="AR122" s="45"/>
      <c r="AU122" s="11" t="s">
        <v>215</v>
      </c>
      <c r="AV122" s="46"/>
      <c r="AW122" s="59" t="s">
        <v>257</v>
      </c>
      <c r="AX122" s="59" t="s">
        <v>90</v>
      </c>
      <c r="AY122" s="59"/>
      <c r="AZ122" s="60" t="s">
        <v>295</v>
      </c>
      <c r="BA122" s="59" t="s">
        <v>257</v>
      </c>
      <c r="BB122" s="59" t="s">
        <v>90</v>
      </c>
      <c r="BC122" s="59"/>
      <c r="BD122" s="59" t="s">
        <v>296</v>
      </c>
      <c r="BE122" s="59" t="s">
        <v>257</v>
      </c>
      <c r="BF122" s="59" t="s">
        <v>90</v>
      </c>
      <c r="BG122" s="9"/>
      <c r="BH122" s="45"/>
      <c r="BI122" s="45"/>
      <c r="BJ122" s="45"/>
      <c r="BK122" s="45"/>
      <c r="BL122" s="45"/>
      <c r="BM122" s="45"/>
      <c r="BN122" s="45"/>
      <c r="BO122" s="45"/>
      <c r="BR122" s="11" t="s">
        <v>215</v>
      </c>
      <c r="BS122" s="46"/>
      <c r="BT122" s="59" t="s">
        <v>257</v>
      </c>
      <c r="BU122" s="59" t="s">
        <v>90</v>
      </c>
      <c r="BV122" s="59"/>
      <c r="BW122" s="60" t="s">
        <v>295</v>
      </c>
      <c r="BX122" s="59" t="s">
        <v>257</v>
      </c>
      <c r="BY122" s="59" t="s">
        <v>90</v>
      </c>
      <c r="BZ122" s="59"/>
      <c r="CA122" s="59" t="s">
        <v>296</v>
      </c>
      <c r="CB122" s="59" t="s">
        <v>257</v>
      </c>
      <c r="CC122" s="59" t="s">
        <v>90</v>
      </c>
      <c r="CD122" s="9"/>
      <c r="CE122" s="45"/>
      <c r="CF122" s="45"/>
      <c r="CG122" s="45"/>
      <c r="CH122" s="45"/>
      <c r="CI122" s="45"/>
      <c r="CJ122" s="45"/>
      <c r="CK122" s="45"/>
      <c r="CL122" s="45"/>
    </row>
    <row r="123" spans="1:90" x14ac:dyDescent="0.4">
      <c r="A123" s="59"/>
      <c r="B123" s="61"/>
      <c r="C123" s="61"/>
      <c r="D123" s="61"/>
      <c r="E123" s="9"/>
      <c r="F123" s="9"/>
      <c r="G123" s="9"/>
      <c r="H123" s="9"/>
      <c r="I123" s="9"/>
      <c r="J123" s="9"/>
      <c r="K123" s="9"/>
      <c r="L123" s="9"/>
      <c r="M123" s="46"/>
      <c r="N123" s="45"/>
      <c r="O123" s="45"/>
      <c r="P123" s="45"/>
      <c r="Q123" s="45"/>
      <c r="R123" s="45"/>
      <c r="S123" s="45"/>
      <c r="T123" s="45"/>
      <c r="U123" s="45"/>
      <c r="X123" s="59"/>
      <c r="Y123" s="61"/>
      <c r="Z123" s="61"/>
      <c r="AA123" s="61"/>
      <c r="AB123" s="9"/>
      <c r="AC123" s="9"/>
      <c r="AD123" s="9"/>
      <c r="AE123" s="9"/>
      <c r="AF123" s="9"/>
      <c r="AG123" s="9"/>
      <c r="AH123" s="9"/>
      <c r="AI123" s="9"/>
      <c r="AJ123" s="46"/>
      <c r="AK123" s="45"/>
      <c r="AL123" s="45"/>
      <c r="AM123" s="45"/>
      <c r="AN123" s="45"/>
      <c r="AO123" s="45"/>
      <c r="AP123" s="45"/>
      <c r="AQ123" s="45"/>
      <c r="AR123" s="45"/>
      <c r="AU123" s="59"/>
      <c r="AV123" s="61"/>
      <c r="AW123" s="61"/>
      <c r="AX123" s="61"/>
      <c r="AY123" s="9"/>
      <c r="AZ123" s="9"/>
      <c r="BA123" s="9"/>
      <c r="BB123" s="9"/>
      <c r="BC123" s="9"/>
      <c r="BD123" s="9"/>
      <c r="BE123" s="9"/>
      <c r="BF123" s="9"/>
      <c r="BG123" s="46"/>
      <c r="BH123" s="45"/>
      <c r="BI123" s="45"/>
      <c r="BJ123" s="45"/>
      <c r="BK123" s="45"/>
      <c r="BL123" s="45"/>
      <c r="BM123" s="45"/>
      <c r="BN123" s="45"/>
      <c r="BO123" s="45"/>
      <c r="BR123" s="59"/>
      <c r="BS123" s="61"/>
      <c r="BT123" s="61"/>
      <c r="BU123" s="61"/>
      <c r="BV123" s="9"/>
      <c r="BW123" s="9"/>
      <c r="BX123" s="9"/>
      <c r="BY123" s="9"/>
      <c r="BZ123" s="9"/>
      <c r="CA123" s="9"/>
      <c r="CB123" s="9"/>
      <c r="CC123" s="9"/>
      <c r="CD123" s="46"/>
      <c r="CE123" s="45"/>
      <c r="CF123" s="45"/>
      <c r="CG123" s="45"/>
      <c r="CH123" s="45"/>
      <c r="CI123" s="45"/>
      <c r="CJ123" s="45"/>
      <c r="CK123" s="45"/>
      <c r="CL123" s="45"/>
    </row>
    <row r="124" spans="1:90" x14ac:dyDescent="0.4">
      <c r="A124" s="59"/>
      <c r="B124" s="60" t="s">
        <v>298</v>
      </c>
      <c r="C124" s="61">
        <v>27.591394424438477</v>
      </c>
      <c r="D124" s="61">
        <v>27.598728179931641</v>
      </c>
      <c r="E124" s="60"/>
      <c r="F124" s="60" t="s">
        <v>298</v>
      </c>
      <c r="G124" s="61">
        <v>25.099245071411133</v>
      </c>
      <c r="H124" s="61">
        <v>25.132701873779297</v>
      </c>
      <c r="I124" s="60"/>
      <c r="J124" s="60" t="s">
        <v>298</v>
      </c>
      <c r="K124" s="59">
        <f>POWER(2,(G124-C124))*100</f>
        <v>17.774127494898721</v>
      </c>
      <c r="L124" s="59">
        <f>POWER(2,(H124-D124))*100</f>
        <v>18.098897135805931</v>
      </c>
      <c r="M124" s="9"/>
      <c r="N124" s="45"/>
      <c r="O124" s="45"/>
      <c r="P124" s="45"/>
      <c r="Q124" s="45"/>
      <c r="R124" s="45"/>
      <c r="S124" s="45"/>
      <c r="T124" s="45"/>
      <c r="U124" s="45"/>
      <c r="X124" s="59"/>
      <c r="Y124" s="60" t="s">
        <v>298</v>
      </c>
      <c r="Z124" s="61">
        <v>28.692020416259766</v>
      </c>
      <c r="AA124" s="61">
        <v>29.338275909423828</v>
      </c>
      <c r="AB124" s="60"/>
      <c r="AC124" s="60" t="s">
        <v>298</v>
      </c>
      <c r="AD124" s="61">
        <v>25.099245071411133</v>
      </c>
      <c r="AE124" s="61">
        <v>25.132701873779297</v>
      </c>
      <c r="AF124" s="60"/>
      <c r="AG124" s="60" t="s">
        <v>298</v>
      </c>
      <c r="AH124" s="59">
        <f>POWER(2,(AD124-Z124))*100</f>
        <v>8.2883265520073017</v>
      </c>
      <c r="AI124" s="59">
        <f>POWER(2,(AE124-AA124))*100</f>
        <v>5.4199598113553291</v>
      </c>
      <c r="AJ124" s="9"/>
      <c r="AK124" s="45"/>
      <c r="AL124" s="45"/>
      <c r="AM124" s="45"/>
      <c r="AN124" s="45"/>
      <c r="AO124" s="45"/>
      <c r="AP124" s="45"/>
      <c r="AQ124" s="45"/>
      <c r="AR124" s="45"/>
      <c r="AU124" s="59"/>
      <c r="AV124" s="60" t="s">
        <v>298</v>
      </c>
      <c r="AW124" s="61">
        <v>28.090414047241211</v>
      </c>
      <c r="AX124" s="61">
        <v>28.279676437377901</v>
      </c>
      <c r="AY124" s="60"/>
      <c r="AZ124" s="60" t="s">
        <v>298</v>
      </c>
      <c r="BA124" s="61">
        <v>25.099245071411133</v>
      </c>
      <c r="BB124" s="61">
        <v>25.132701873779297</v>
      </c>
      <c r="BC124" s="60"/>
      <c r="BD124" s="60" t="s">
        <v>298</v>
      </c>
      <c r="BE124" s="59">
        <f>POWER(2,(BA124-AW124))*100</f>
        <v>12.576749654138144</v>
      </c>
      <c r="BF124" s="59">
        <f>POWER(2,(BB124-AX124))*100</f>
        <v>11.289280418364333</v>
      </c>
      <c r="BG124" s="9"/>
      <c r="BH124" s="45"/>
      <c r="BI124" s="45"/>
      <c r="BJ124" s="45"/>
      <c r="BK124" s="45"/>
      <c r="BL124" s="45"/>
      <c r="BM124" s="45"/>
      <c r="BN124" s="45"/>
      <c r="BO124" s="45"/>
      <c r="BR124" s="59"/>
      <c r="BS124" s="60" t="s">
        <v>298</v>
      </c>
      <c r="BT124" s="61">
        <v>28.076021194458008</v>
      </c>
      <c r="BU124" s="61">
        <v>28.923019409179688</v>
      </c>
      <c r="BV124" s="60"/>
      <c r="BW124" s="60" t="s">
        <v>298</v>
      </c>
      <c r="BX124" s="61">
        <v>25.099245071411133</v>
      </c>
      <c r="BY124" s="61">
        <v>25.132701873779297</v>
      </c>
      <c r="BZ124" s="60"/>
      <c r="CA124" s="60" t="s">
        <v>298</v>
      </c>
      <c r="CB124" s="59">
        <f>POWER(2,(BX124-BT124))*100</f>
        <v>12.702847858333394</v>
      </c>
      <c r="CC124" s="59">
        <f>POWER(2,(BY124-BU124))*100</f>
        <v>7.2277101642284753</v>
      </c>
      <c r="CD124" s="9"/>
      <c r="CE124" s="45"/>
      <c r="CF124" s="45"/>
      <c r="CG124" s="45"/>
      <c r="CH124" s="45"/>
      <c r="CI124" s="45"/>
      <c r="CJ124" s="45"/>
      <c r="CK124" s="45"/>
      <c r="CL124" s="45"/>
    </row>
    <row r="125" spans="1:90" x14ac:dyDescent="0.2">
      <c r="A125" s="59"/>
      <c r="B125" s="59" t="s">
        <v>230</v>
      </c>
      <c r="C125" s="59">
        <f>AVERAGE(C123:C124)</f>
        <v>27.591394424438477</v>
      </c>
      <c r="D125" s="59">
        <f>AVERAGE(D123:D124)</f>
        <v>27.598728179931641</v>
      </c>
      <c r="E125" s="60"/>
      <c r="F125" s="59" t="s">
        <v>230</v>
      </c>
      <c r="G125" s="59">
        <f>AVERAGE(G123:G124)</f>
        <v>25.099245071411133</v>
      </c>
      <c r="H125" s="59">
        <f>AVERAGE(H123:H124)</f>
        <v>25.132701873779297</v>
      </c>
      <c r="I125" s="59"/>
      <c r="J125" s="59" t="s">
        <v>230</v>
      </c>
      <c r="K125" s="59">
        <f>AVERAGE(K123:K124)</f>
        <v>17.774127494898721</v>
      </c>
      <c r="L125" s="59">
        <f>AVERAGE(L123:L124)</f>
        <v>18.098897135805931</v>
      </c>
      <c r="M125" s="9"/>
      <c r="N125" s="45"/>
      <c r="O125" s="45"/>
      <c r="P125" s="45"/>
      <c r="Q125" s="45"/>
      <c r="R125" s="45"/>
      <c r="S125" s="45"/>
      <c r="T125" s="45"/>
      <c r="U125" s="45"/>
      <c r="X125" s="59"/>
      <c r="Y125" s="59" t="s">
        <v>230</v>
      </c>
      <c r="Z125" s="59">
        <f>AVERAGE(Z123:Z124)</f>
        <v>28.692020416259766</v>
      </c>
      <c r="AA125" s="59">
        <f>AVERAGE(AA123:AA124)</f>
        <v>29.338275909423828</v>
      </c>
      <c r="AB125" s="60"/>
      <c r="AC125" s="59" t="s">
        <v>230</v>
      </c>
      <c r="AD125" s="59">
        <f>AVERAGE(AD123:AD124)</f>
        <v>25.099245071411133</v>
      </c>
      <c r="AE125" s="59">
        <f>AVERAGE(AE123:AE124)</f>
        <v>25.132701873779297</v>
      </c>
      <c r="AF125" s="59"/>
      <c r="AG125" s="59" t="s">
        <v>230</v>
      </c>
      <c r="AH125" s="59">
        <f>AVERAGE(AH123:AH124)</f>
        <v>8.2883265520073017</v>
      </c>
      <c r="AI125" s="59">
        <f>AVERAGE(AI123:AI124)</f>
        <v>5.4199598113553291</v>
      </c>
      <c r="AJ125" s="9"/>
      <c r="AK125" s="45"/>
      <c r="AL125" s="45"/>
      <c r="AM125" s="45"/>
      <c r="AN125" s="45"/>
      <c r="AO125" s="45"/>
      <c r="AP125" s="45"/>
      <c r="AQ125" s="45"/>
      <c r="AR125" s="45"/>
      <c r="AU125" s="59"/>
      <c r="AV125" s="59" t="s">
        <v>230</v>
      </c>
      <c r="AW125" s="59">
        <f>AVERAGE(AW123:AW124)</f>
        <v>28.090414047241211</v>
      </c>
      <c r="AX125" s="59">
        <f>AVERAGE(AX123:AX124)</f>
        <v>28.279676437377901</v>
      </c>
      <c r="AY125" s="60"/>
      <c r="AZ125" s="59" t="s">
        <v>230</v>
      </c>
      <c r="BA125" s="59">
        <f>AVERAGE(BA123:BA124)</f>
        <v>25.099245071411133</v>
      </c>
      <c r="BB125" s="59">
        <f>AVERAGE(BB123:BB124)</f>
        <v>25.132701873779297</v>
      </c>
      <c r="BC125" s="59"/>
      <c r="BD125" s="59" t="s">
        <v>230</v>
      </c>
      <c r="BE125" s="59">
        <f>AVERAGE(BE123:BE124)</f>
        <v>12.576749654138144</v>
      </c>
      <c r="BF125" s="59">
        <f>AVERAGE(BF123:BF124)</f>
        <v>11.289280418364333</v>
      </c>
      <c r="BG125" s="9"/>
      <c r="BH125" s="45"/>
      <c r="BI125" s="45"/>
      <c r="BJ125" s="45"/>
      <c r="BK125" s="45"/>
      <c r="BL125" s="45"/>
      <c r="BM125" s="45"/>
      <c r="BN125" s="45"/>
      <c r="BO125" s="45"/>
      <c r="BR125" s="59"/>
      <c r="BS125" s="59" t="s">
        <v>230</v>
      </c>
      <c r="BT125" s="59">
        <f>AVERAGE(BT123:BT124)</f>
        <v>28.076021194458008</v>
      </c>
      <c r="BU125" s="59">
        <f>AVERAGE(BU123:BU124)</f>
        <v>28.923019409179688</v>
      </c>
      <c r="BV125" s="60"/>
      <c r="BW125" s="59" t="s">
        <v>230</v>
      </c>
      <c r="BX125" s="59">
        <f>AVERAGE(BX123:BX124)</f>
        <v>25.099245071411133</v>
      </c>
      <c r="BY125" s="59">
        <f>AVERAGE(BY123:BY124)</f>
        <v>25.132701873779297</v>
      </c>
      <c r="BZ125" s="59"/>
      <c r="CA125" s="59" t="s">
        <v>230</v>
      </c>
      <c r="CB125" s="59">
        <f>AVERAGE(CB123:CB124)</f>
        <v>12.702847858333394</v>
      </c>
      <c r="CC125" s="59">
        <f>AVERAGE(CC123:CC124)</f>
        <v>7.2277101642284753</v>
      </c>
      <c r="CD125" s="9"/>
      <c r="CE125" s="45"/>
      <c r="CF125" s="45"/>
      <c r="CG125" s="45"/>
      <c r="CH125" s="45"/>
      <c r="CI125" s="45"/>
      <c r="CJ125" s="45"/>
      <c r="CK125" s="45"/>
      <c r="CL125" s="45"/>
    </row>
    <row r="126" spans="1:90" x14ac:dyDescent="0.2">
      <c r="A126" s="59"/>
      <c r="B126" s="59" t="s">
        <v>40</v>
      </c>
      <c r="C126" s="59">
        <f>STDEVP(C123:C124)</f>
        <v>0</v>
      </c>
      <c r="D126" s="59">
        <f>STDEVP(D123:D124)</f>
        <v>0</v>
      </c>
      <c r="E126" s="60"/>
      <c r="F126" s="59" t="s">
        <v>40</v>
      </c>
      <c r="G126" s="59">
        <f>STDEVP(G123:G124)</f>
        <v>0</v>
      </c>
      <c r="H126" s="59">
        <f>STDEVP(H123:H124)</f>
        <v>0</v>
      </c>
      <c r="I126" s="59"/>
      <c r="J126" s="59" t="s">
        <v>40</v>
      </c>
      <c r="K126" s="59">
        <f>STDEVP(K123:K124)</f>
        <v>0</v>
      </c>
      <c r="L126" s="59">
        <f>STDEVP(L123:L124)</f>
        <v>0</v>
      </c>
      <c r="M126" s="9"/>
      <c r="N126" s="45"/>
      <c r="O126" s="45"/>
      <c r="P126" s="45"/>
      <c r="Q126" s="45"/>
      <c r="R126" s="45"/>
      <c r="S126" s="45"/>
      <c r="T126" s="45"/>
      <c r="U126" s="45"/>
      <c r="X126" s="59"/>
      <c r="Y126" s="59" t="s">
        <v>40</v>
      </c>
      <c r="Z126" s="59">
        <f>STDEVP(Z123:Z124)</f>
        <v>0</v>
      </c>
      <c r="AA126" s="59">
        <f>STDEVP(AA123:AA124)</f>
        <v>0</v>
      </c>
      <c r="AB126" s="60"/>
      <c r="AC126" s="59" t="s">
        <v>40</v>
      </c>
      <c r="AD126" s="59">
        <f>STDEVP(AD123:AD124)</f>
        <v>0</v>
      </c>
      <c r="AE126" s="59">
        <f>STDEVP(AE123:AE124)</f>
        <v>0</v>
      </c>
      <c r="AF126" s="59"/>
      <c r="AG126" s="59" t="s">
        <v>40</v>
      </c>
      <c r="AH126" s="59">
        <f>STDEVP(AH123:AH124)</f>
        <v>0</v>
      </c>
      <c r="AI126" s="59">
        <f>STDEVP(AI123:AI124)</f>
        <v>0</v>
      </c>
      <c r="AJ126" s="9"/>
      <c r="AK126" s="45"/>
      <c r="AL126" s="45"/>
      <c r="AM126" s="45"/>
      <c r="AN126" s="45"/>
      <c r="AO126" s="45"/>
      <c r="AP126" s="45"/>
      <c r="AQ126" s="45"/>
      <c r="AR126" s="45"/>
      <c r="AU126" s="59"/>
      <c r="AV126" s="59" t="s">
        <v>40</v>
      </c>
      <c r="AW126" s="59">
        <f>STDEVP(AW123:AW124)</f>
        <v>0</v>
      </c>
      <c r="AX126" s="59">
        <f>STDEVP(AX123:AX124)</f>
        <v>0</v>
      </c>
      <c r="AY126" s="60"/>
      <c r="AZ126" s="59" t="s">
        <v>40</v>
      </c>
      <c r="BA126" s="59">
        <f>STDEVP(BA123:BA124)</f>
        <v>0</v>
      </c>
      <c r="BB126" s="59">
        <f>STDEVP(BB123:BB124)</f>
        <v>0</v>
      </c>
      <c r="BC126" s="59"/>
      <c r="BD126" s="59" t="s">
        <v>40</v>
      </c>
      <c r="BE126" s="59">
        <f>STDEVP(BE123:BE124)</f>
        <v>0</v>
      </c>
      <c r="BF126" s="59">
        <f>STDEVP(BF123:BF124)</f>
        <v>0</v>
      </c>
      <c r="BG126" s="9"/>
      <c r="BH126" s="45"/>
      <c r="BI126" s="45"/>
      <c r="BJ126" s="45"/>
      <c r="BK126" s="45"/>
      <c r="BL126" s="45"/>
      <c r="BM126" s="45"/>
      <c r="BN126" s="45"/>
      <c r="BO126" s="45"/>
      <c r="BR126" s="59"/>
      <c r="BS126" s="59" t="s">
        <v>40</v>
      </c>
      <c r="BT126" s="59">
        <f>STDEVP(BT123:BT124)</f>
        <v>0</v>
      </c>
      <c r="BU126" s="59">
        <f>STDEVP(BU123:BU124)</f>
        <v>0</v>
      </c>
      <c r="BV126" s="60"/>
      <c r="BW126" s="59" t="s">
        <v>40</v>
      </c>
      <c r="BX126" s="59">
        <f>STDEVP(BX123:BX124)</f>
        <v>0</v>
      </c>
      <c r="BY126" s="59">
        <f>STDEVP(BY123:BY124)</f>
        <v>0</v>
      </c>
      <c r="BZ126" s="59"/>
      <c r="CA126" s="59" t="s">
        <v>40</v>
      </c>
      <c r="CB126" s="59">
        <f>STDEVP(CB123:CB124)</f>
        <v>0</v>
      </c>
      <c r="CC126" s="59">
        <f>STDEVP(CC123:CC124)</f>
        <v>0</v>
      </c>
      <c r="CD126" s="9"/>
      <c r="CE126" s="45"/>
      <c r="CF126" s="45"/>
      <c r="CG126" s="45"/>
      <c r="CH126" s="45"/>
      <c r="CI126" s="45"/>
      <c r="CJ126" s="45"/>
      <c r="CK126" s="45"/>
      <c r="CL126" s="45"/>
    </row>
    <row r="127" spans="1:90" x14ac:dyDescent="0.2">
      <c r="A127" s="59"/>
      <c r="B127" s="59" t="s">
        <v>41</v>
      </c>
      <c r="C127" s="59">
        <f>C126/SQRT(4)</f>
        <v>0</v>
      </c>
      <c r="D127" s="59">
        <f t="shared" ref="D127" si="185">D126/SQRT(4)</f>
        <v>0</v>
      </c>
      <c r="E127" s="60"/>
      <c r="F127" s="59" t="s">
        <v>41</v>
      </c>
      <c r="G127" s="59">
        <f>G126/SQRT(4)</f>
        <v>0</v>
      </c>
      <c r="H127" s="59">
        <f t="shared" ref="H127" si="186">H126/SQRT(4)</f>
        <v>0</v>
      </c>
      <c r="I127" s="59"/>
      <c r="J127" s="59" t="s">
        <v>41</v>
      </c>
      <c r="K127" s="59">
        <f>K126/SQRT(4)</f>
        <v>0</v>
      </c>
      <c r="L127" s="59">
        <f t="shared" ref="L127" si="187">L126/SQRT(4)</f>
        <v>0</v>
      </c>
      <c r="M127" s="9"/>
      <c r="N127" s="45"/>
      <c r="O127" s="45"/>
      <c r="P127" s="45"/>
      <c r="Q127" s="45"/>
      <c r="R127" s="45"/>
      <c r="S127" s="45"/>
      <c r="T127" s="45"/>
      <c r="U127" s="45"/>
      <c r="X127" s="59"/>
      <c r="Y127" s="59" t="s">
        <v>41</v>
      </c>
      <c r="Z127" s="59">
        <f>Z126/SQRT(4)</f>
        <v>0</v>
      </c>
      <c r="AA127" s="59">
        <f t="shared" ref="AA127" si="188">AA126/SQRT(4)</f>
        <v>0</v>
      </c>
      <c r="AB127" s="60"/>
      <c r="AC127" s="59" t="s">
        <v>41</v>
      </c>
      <c r="AD127" s="59">
        <f>AD126/SQRT(4)</f>
        <v>0</v>
      </c>
      <c r="AE127" s="59">
        <f t="shared" ref="AE127" si="189">AE126/SQRT(4)</f>
        <v>0</v>
      </c>
      <c r="AF127" s="59"/>
      <c r="AG127" s="59" t="s">
        <v>41</v>
      </c>
      <c r="AH127" s="59">
        <f>AH126/SQRT(4)</f>
        <v>0</v>
      </c>
      <c r="AI127" s="59">
        <f t="shared" ref="AI127" si="190">AI126/SQRT(4)</f>
        <v>0</v>
      </c>
      <c r="AJ127" s="9"/>
      <c r="AK127" s="45"/>
      <c r="AL127" s="45"/>
      <c r="AM127" s="45"/>
      <c r="AN127" s="45"/>
      <c r="AO127" s="45"/>
      <c r="AP127" s="45"/>
      <c r="AQ127" s="45"/>
      <c r="AR127" s="45"/>
      <c r="AU127" s="59"/>
      <c r="AV127" s="59" t="s">
        <v>41</v>
      </c>
      <c r="AW127" s="59">
        <f>AW126/SQRT(4)</f>
        <v>0</v>
      </c>
      <c r="AX127" s="59">
        <f t="shared" ref="AX127" si="191">AX126/SQRT(4)</f>
        <v>0</v>
      </c>
      <c r="AY127" s="60"/>
      <c r="AZ127" s="59" t="s">
        <v>41</v>
      </c>
      <c r="BA127" s="59">
        <f>BA126/SQRT(4)</f>
        <v>0</v>
      </c>
      <c r="BB127" s="59">
        <f t="shared" ref="BB127" si="192">BB126/SQRT(4)</f>
        <v>0</v>
      </c>
      <c r="BC127" s="59"/>
      <c r="BD127" s="59" t="s">
        <v>41</v>
      </c>
      <c r="BE127" s="59">
        <f>BE126/SQRT(4)</f>
        <v>0</v>
      </c>
      <c r="BF127" s="59">
        <f t="shared" ref="BF127" si="193">BF126/SQRT(4)</f>
        <v>0</v>
      </c>
      <c r="BG127" s="9"/>
      <c r="BH127" s="45"/>
      <c r="BI127" s="45"/>
      <c r="BJ127" s="45"/>
      <c r="BK127" s="45"/>
      <c r="BL127" s="45"/>
      <c r="BM127" s="45"/>
      <c r="BN127" s="45"/>
      <c r="BO127" s="45"/>
      <c r="BR127" s="59"/>
      <c r="BS127" s="59" t="s">
        <v>41</v>
      </c>
      <c r="BT127" s="59">
        <f>BT126/SQRT(4)</f>
        <v>0</v>
      </c>
      <c r="BU127" s="59">
        <f t="shared" ref="BU127" si="194">BU126/SQRT(4)</f>
        <v>0</v>
      </c>
      <c r="BV127" s="60"/>
      <c r="BW127" s="59" t="s">
        <v>41</v>
      </c>
      <c r="BX127" s="59">
        <f>BX126/SQRT(4)</f>
        <v>0</v>
      </c>
      <c r="BY127" s="59">
        <f t="shared" ref="BY127" si="195">BY126/SQRT(4)</f>
        <v>0</v>
      </c>
      <c r="BZ127" s="59"/>
      <c r="CA127" s="59" t="s">
        <v>41</v>
      </c>
      <c r="CB127" s="59">
        <f>CB126/SQRT(4)</f>
        <v>0</v>
      </c>
      <c r="CC127" s="59">
        <f t="shared" ref="CC127" si="196">CC126/SQRT(4)</f>
        <v>0</v>
      </c>
      <c r="CD127" s="9"/>
      <c r="CE127" s="45"/>
      <c r="CF127" s="45"/>
      <c r="CG127" s="45"/>
      <c r="CH127" s="45"/>
      <c r="CI127" s="45"/>
      <c r="CJ127" s="45"/>
      <c r="CK127" s="45"/>
      <c r="CL127" s="45"/>
    </row>
    <row r="128" spans="1:90" x14ac:dyDescent="0.4">
      <c r="A128" s="44"/>
      <c r="B128" s="61"/>
      <c r="C128" s="61"/>
      <c r="D128" s="46"/>
      <c r="E128" s="61"/>
      <c r="F128" s="46"/>
      <c r="G128" s="9"/>
      <c r="H128" s="9"/>
      <c r="I128" s="9"/>
      <c r="J128" s="9"/>
      <c r="K128" s="9"/>
      <c r="L128" s="9"/>
      <c r="M128" s="46"/>
      <c r="N128" s="45"/>
      <c r="O128" s="45"/>
      <c r="P128" s="45"/>
      <c r="Q128" s="45"/>
      <c r="R128" s="45"/>
      <c r="S128" s="45"/>
      <c r="T128" s="45"/>
      <c r="U128" s="45"/>
      <c r="X128" s="9"/>
      <c r="Y128" s="61"/>
      <c r="Z128" s="61"/>
      <c r="AA128" s="46"/>
      <c r="AB128" s="61"/>
      <c r="AC128" s="46"/>
      <c r="AD128" s="9"/>
      <c r="AE128" s="9"/>
      <c r="AF128" s="9"/>
      <c r="AG128" s="9"/>
      <c r="AH128" s="9"/>
      <c r="AI128" s="9"/>
      <c r="AJ128" s="46"/>
      <c r="AK128" s="45"/>
      <c r="AL128" s="45"/>
      <c r="AM128" s="45"/>
      <c r="AN128" s="45"/>
      <c r="AO128" s="45"/>
      <c r="AP128" s="45"/>
      <c r="AQ128" s="45"/>
      <c r="AR128" s="45"/>
      <c r="AU128" s="9"/>
      <c r="AV128" s="61"/>
      <c r="AW128" s="61"/>
      <c r="AX128" s="46"/>
      <c r="AY128" s="61"/>
      <c r="AZ128" s="46"/>
      <c r="BA128" s="9"/>
      <c r="BB128" s="9"/>
      <c r="BC128" s="9"/>
      <c r="BD128" s="9"/>
      <c r="BE128" s="9"/>
      <c r="BF128" s="9"/>
      <c r="BG128" s="46"/>
      <c r="BH128" s="45"/>
      <c r="BI128" s="45"/>
      <c r="BJ128" s="45"/>
      <c r="BK128" s="45"/>
      <c r="BL128" s="45"/>
      <c r="BM128" s="45"/>
      <c r="BN128" s="45"/>
      <c r="BO128" s="45"/>
      <c r="BR128" s="9"/>
      <c r="BS128" s="61"/>
      <c r="BT128" s="61"/>
      <c r="BU128" s="46"/>
      <c r="BV128" s="61"/>
      <c r="BW128" s="46"/>
      <c r="BX128" s="9"/>
      <c r="BY128" s="9"/>
      <c r="BZ128" s="9"/>
      <c r="CA128" s="9"/>
      <c r="CB128" s="9"/>
      <c r="CC128" s="9"/>
      <c r="CD128" s="46"/>
      <c r="CE128" s="45"/>
      <c r="CF128" s="45"/>
      <c r="CG128" s="45"/>
      <c r="CH128" s="45"/>
      <c r="CI128" s="45"/>
      <c r="CJ128" s="45"/>
      <c r="CK128" s="45"/>
      <c r="CL128" s="45"/>
    </row>
    <row r="129" spans="1:90" x14ac:dyDescent="0.4">
      <c r="A129" s="45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9"/>
      <c r="N129" s="45"/>
      <c r="O129" s="45"/>
      <c r="P129" s="45"/>
      <c r="Q129" s="45"/>
      <c r="R129" s="45"/>
      <c r="S129" s="45"/>
      <c r="T129" s="45"/>
      <c r="U129" s="45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9"/>
      <c r="AK129" s="45"/>
      <c r="AL129" s="45"/>
      <c r="AM129" s="45"/>
      <c r="AN129" s="45"/>
      <c r="AO129" s="45"/>
      <c r="AP129" s="45"/>
      <c r="AQ129" s="45"/>
      <c r="AR129" s="45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  <c r="BF129" s="46"/>
      <c r="BG129" s="9"/>
      <c r="BH129" s="45"/>
      <c r="BI129" s="45"/>
      <c r="BJ129" s="45"/>
      <c r="BK129" s="45"/>
      <c r="BL129" s="45"/>
      <c r="BM129" s="45"/>
      <c r="BN129" s="45"/>
      <c r="BO129" s="45"/>
      <c r="BR129" s="46"/>
      <c r="BS129" s="46"/>
      <c r="BT129" s="46"/>
      <c r="BU129" s="46"/>
      <c r="BV129" s="46"/>
      <c r="BW129" s="46"/>
      <c r="BX129" s="46"/>
      <c r="BY129" s="46"/>
      <c r="BZ129" s="46"/>
      <c r="CA129" s="46"/>
      <c r="CB129" s="46"/>
      <c r="CC129" s="46"/>
      <c r="CD129" s="9"/>
      <c r="CE129" s="45"/>
      <c r="CF129" s="45"/>
      <c r="CG129" s="45"/>
      <c r="CH129" s="45"/>
      <c r="CI129" s="45"/>
      <c r="CJ129" s="45"/>
      <c r="CK129" s="45"/>
      <c r="CL129" s="45"/>
    </row>
    <row r="130" spans="1:90" x14ac:dyDescent="0.2">
      <c r="A130" s="11" t="s">
        <v>214</v>
      </c>
      <c r="B130" s="46"/>
      <c r="C130" s="59" t="s">
        <v>257</v>
      </c>
      <c r="D130" s="59" t="s">
        <v>90</v>
      </c>
      <c r="E130" s="59"/>
      <c r="F130" s="60" t="s">
        <v>295</v>
      </c>
      <c r="G130" s="59" t="s">
        <v>257</v>
      </c>
      <c r="H130" s="59" t="s">
        <v>90</v>
      </c>
      <c r="I130" s="59"/>
      <c r="J130" s="59" t="s">
        <v>296</v>
      </c>
      <c r="K130" s="59" t="s">
        <v>257</v>
      </c>
      <c r="L130" s="59" t="s">
        <v>90</v>
      </c>
      <c r="M130" s="9"/>
      <c r="N130" s="45"/>
      <c r="O130" s="45"/>
      <c r="P130" s="45"/>
      <c r="Q130" s="45"/>
      <c r="R130" s="45"/>
      <c r="S130" s="45"/>
      <c r="T130" s="45"/>
      <c r="U130" s="45"/>
      <c r="X130" s="11" t="s">
        <v>214</v>
      </c>
      <c r="Y130" s="46"/>
      <c r="Z130" s="59" t="s">
        <v>257</v>
      </c>
      <c r="AA130" s="59" t="s">
        <v>90</v>
      </c>
      <c r="AB130" s="59"/>
      <c r="AC130" s="60" t="s">
        <v>295</v>
      </c>
      <c r="AD130" s="59" t="s">
        <v>257</v>
      </c>
      <c r="AE130" s="59" t="s">
        <v>90</v>
      </c>
      <c r="AF130" s="59"/>
      <c r="AG130" s="59" t="s">
        <v>296</v>
      </c>
      <c r="AH130" s="59" t="s">
        <v>257</v>
      </c>
      <c r="AI130" s="59" t="s">
        <v>90</v>
      </c>
      <c r="AJ130" s="9"/>
      <c r="AK130" s="45"/>
      <c r="AL130" s="45"/>
      <c r="AM130" s="45"/>
      <c r="AN130" s="45"/>
      <c r="AO130" s="45"/>
      <c r="AP130" s="45"/>
      <c r="AQ130" s="45"/>
      <c r="AR130" s="45"/>
      <c r="AU130" s="11" t="s">
        <v>214</v>
      </c>
      <c r="AV130" s="46"/>
      <c r="AW130" s="59" t="s">
        <v>257</v>
      </c>
      <c r="AX130" s="59" t="s">
        <v>90</v>
      </c>
      <c r="AY130" s="59"/>
      <c r="AZ130" s="60" t="s">
        <v>295</v>
      </c>
      <c r="BA130" s="59" t="s">
        <v>257</v>
      </c>
      <c r="BB130" s="59" t="s">
        <v>90</v>
      </c>
      <c r="BC130" s="59"/>
      <c r="BD130" s="59" t="s">
        <v>296</v>
      </c>
      <c r="BE130" s="59" t="s">
        <v>257</v>
      </c>
      <c r="BF130" s="59" t="s">
        <v>90</v>
      </c>
      <c r="BG130" s="9"/>
      <c r="BH130" s="45"/>
      <c r="BI130" s="45"/>
      <c r="BJ130" s="45"/>
      <c r="BK130" s="45"/>
      <c r="BL130" s="45"/>
      <c r="BM130" s="45"/>
      <c r="BN130" s="45"/>
      <c r="BO130" s="45"/>
      <c r="BR130" s="11" t="s">
        <v>214</v>
      </c>
      <c r="BS130" s="46"/>
      <c r="BT130" s="59" t="s">
        <v>257</v>
      </c>
      <c r="BU130" s="59" t="s">
        <v>90</v>
      </c>
      <c r="BV130" s="59"/>
      <c r="BW130" s="60" t="s">
        <v>295</v>
      </c>
      <c r="BX130" s="59" t="s">
        <v>257</v>
      </c>
      <c r="BY130" s="59" t="s">
        <v>90</v>
      </c>
      <c r="BZ130" s="59"/>
      <c r="CA130" s="59" t="s">
        <v>296</v>
      </c>
      <c r="CB130" s="59" t="s">
        <v>257</v>
      </c>
      <c r="CC130" s="59" t="s">
        <v>90</v>
      </c>
      <c r="CD130" s="9"/>
      <c r="CE130" s="45"/>
      <c r="CF130" s="45"/>
      <c r="CG130" s="45"/>
      <c r="CH130" s="45"/>
      <c r="CI130" s="45"/>
      <c r="CJ130" s="45"/>
      <c r="CK130" s="45"/>
      <c r="CL130" s="45"/>
    </row>
    <row r="131" spans="1:90" x14ac:dyDescent="0.4">
      <c r="A131" s="59"/>
      <c r="B131" s="61"/>
      <c r="C131" s="61"/>
      <c r="D131" s="61"/>
      <c r="E131" s="9"/>
      <c r="F131" s="9"/>
      <c r="G131" s="9"/>
      <c r="H131" s="9"/>
      <c r="I131" s="9"/>
      <c r="J131" s="9"/>
      <c r="K131" s="9"/>
      <c r="L131" s="9"/>
      <c r="M131" s="9"/>
      <c r="N131" s="45"/>
      <c r="O131" s="45"/>
      <c r="P131" s="45"/>
      <c r="Q131" s="45"/>
      <c r="R131" s="45"/>
      <c r="S131" s="45"/>
      <c r="T131" s="45"/>
      <c r="U131" s="45"/>
      <c r="X131" s="59"/>
      <c r="Y131" s="61"/>
      <c r="Z131" s="61"/>
      <c r="AA131" s="61"/>
      <c r="AB131" s="9"/>
      <c r="AC131" s="9"/>
      <c r="AD131" s="9"/>
      <c r="AE131" s="9"/>
      <c r="AF131" s="9"/>
      <c r="AG131" s="9"/>
      <c r="AH131" s="9"/>
      <c r="AI131" s="9"/>
      <c r="AJ131" s="9"/>
      <c r="AK131" s="45"/>
      <c r="AL131" s="45"/>
      <c r="AM131" s="45"/>
      <c r="AN131" s="45"/>
      <c r="AO131" s="45"/>
      <c r="AP131" s="45"/>
      <c r="AQ131" s="45"/>
      <c r="AR131" s="45"/>
      <c r="AU131" s="59"/>
      <c r="AV131" s="61"/>
      <c r="AW131" s="61"/>
      <c r="AX131" s="61"/>
      <c r="AY131" s="9"/>
      <c r="AZ131" s="9"/>
      <c r="BA131" s="9"/>
      <c r="BB131" s="9"/>
      <c r="BC131" s="9"/>
      <c r="BD131" s="9"/>
      <c r="BE131" s="9"/>
      <c r="BF131" s="9"/>
      <c r="BG131" s="9"/>
      <c r="BH131" s="45"/>
      <c r="BI131" s="45"/>
      <c r="BJ131" s="45"/>
      <c r="BK131" s="45"/>
      <c r="BL131" s="45"/>
      <c r="BM131" s="45"/>
      <c r="BN131" s="45"/>
      <c r="BO131" s="45"/>
      <c r="BR131" s="59"/>
      <c r="BS131" s="61"/>
      <c r="BT131" s="46"/>
      <c r="BU131" s="61"/>
      <c r="BV131" s="9"/>
      <c r="BW131" s="9"/>
      <c r="BX131" s="9"/>
      <c r="BY131" s="9"/>
      <c r="BZ131" s="9"/>
      <c r="CA131" s="9"/>
      <c r="CB131" s="9"/>
      <c r="CC131" s="9"/>
      <c r="CD131" s="9"/>
      <c r="CE131" s="45"/>
      <c r="CF131" s="45"/>
      <c r="CG131" s="45"/>
      <c r="CH131" s="45"/>
      <c r="CI131" s="45"/>
      <c r="CJ131" s="45"/>
      <c r="CK131" s="45"/>
      <c r="CL131" s="45"/>
    </row>
    <row r="132" spans="1:90" x14ac:dyDescent="0.4">
      <c r="A132" s="59"/>
      <c r="B132" s="60" t="s">
        <v>298</v>
      </c>
      <c r="C132" s="61">
        <v>28.482051849365234</v>
      </c>
      <c r="D132" s="61">
        <v>28.205253601074219</v>
      </c>
      <c r="E132" s="60"/>
      <c r="F132" s="60" t="s">
        <v>298</v>
      </c>
      <c r="G132" s="61">
        <v>25.852909088134766</v>
      </c>
      <c r="H132" s="61">
        <v>25.76915168762207</v>
      </c>
      <c r="I132" s="60"/>
      <c r="J132" s="60" t="s">
        <v>298</v>
      </c>
      <c r="K132" s="59">
        <f>POWER(2,(G132-C132))*100</f>
        <v>16.164012067002311</v>
      </c>
      <c r="L132" s="59">
        <f>POWER(2,(H132-D132))*100</f>
        <v>18.478225024116565</v>
      </c>
      <c r="M132" s="9"/>
      <c r="N132" s="45"/>
      <c r="O132" s="45"/>
      <c r="P132" s="45"/>
      <c r="Q132" s="45"/>
      <c r="R132" s="45"/>
      <c r="S132" s="45"/>
      <c r="T132" s="45"/>
      <c r="U132" s="45"/>
      <c r="X132" s="59"/>
      <c r="Y132" s="60" t="s">
        <v>298</v>
      </c>
      <c r="Z132" s="61">
        <v>29.156852722167969</v>
      </c>
      <c r="AA132" s="61">
        <v>29.830022811889648</v>
      </c>
      <c r="AB132" s="60"/>
      <c r="AC132" s="60" t="s">
        <v>298</v>
      </c>
      <c r="AD132" s="61">
        <v>25.852909088134766</v>
      </c>
      <c r="AE132" s="61">
        <v>25.76915168762207</v>
      </c>
      <c r="AF132" s="60"/>
      <c r="AG132" s="60" t="s">
        <v>298</v>
      </c>
      <c r="AH132" s="59">
        <f>POWER(2,(AD132-Z132))*100</f>
        <v>10.125439012673352</v>
      </c>
      <c r="AI132" s="59">
        <f>POWER(2,(AE132-AA132))*100</f>
        <v>5.9917817116400931</v>
      </c>
      <c r="AJ132" s="9"/>
      <c r="AK132" s="45"/>
      <c r="AL132" s="45"/>
      <c r="AM132" s="45"/>
      <c r="AN132" s="45"/>
      <c r="AO132" s="45"/>
      <c r="AP132" s="45"/>
      <c r="AQ132" s="45"/>
      <c r="AR132" s="45"/>
      <c r="AU132" s="59"/>
      <c r="AV132" s="60" t="s">
        <v>298</v>
      </c>
      <c r="AW132" s="61">
        <v>28.441934585571289</v>
      </c>
      <c r="AX132" s="61">
        <v>28.464023590087891</v>
      </c>
      <c r="AY132" s="60"/>
      <c r="AZ132" s="60" t="s">
        <v>298</v>
      </c>
      <c r="BA132" s="61">
        <v>25.852909088134766</v>
      </c>
      <c r="BB132" s="61">
        <v>25.76915168762207</v>
      </c>
      <c r="BC132" s="60"/>
      <c r="BD132" s="60" t="s">
        <v>298</v>
      </c>
      <c r="BE132" s="59">
        <f>POWER(2,(BA132-AW132))*100</f>
        <v>16.619795120121676</v>
      </c>
      <c r="BF132" s="59">
        <f>POWER(2,(BB132-AX132))*100</f>
        <v>15.444104192088231</v>
      </c>
      <c r="BG132" s="9"/>
      <c r="BH132" s="45"/>
      <c r="BI132" s="45"/>
      <c r="BJ132" s="45"/>
      <c r="BK132" s="45"/>
      <c r="BL132" s="45"/>
      <c r="BM132" s="45"/>
      <c r="BN132" s="45"/>
      <c r="BO132" s="45"/>
      <c r="BR132" s="59"/>
      <c r="BS132" s="60" t="s">
        <v>298</v>
      </c>
      <c r="BT132" s="61">
        <v>29.299467086791992</v>
      </c>
      <c r="BU132" s="61">
        <v>29.935932159423828</v>
      </c>
      <c r="BV132" s="60"/>
      <c r="BW132" s="60" t="s">
        <v>298</v>
      </c>
      <c r="BX132" s="61">
        <v>25.852909088134766</v>
      </c>
      <c r="BY132" s="61">
        <v>25.76915168762207</v>
      </c>
      <c r="BZ132" s="60"/>
      <c r="CA132" s="60" t="s">
        <v>298</v>
      </c>
      <c r="CB132" s="59">
        <f>POWER(2,(BX132-BT132))*100</f>
        <v>9.1723931348997105</v>
      </c>
      <c r="CC132" s="59">
        <f>POWER(2,(BY132-BU132))*100</f>
        <v>5.567677771983333</v>
      </c>
      <c r="CD132" s="9"/>
      <c r="CE132" s="45"/>
      <c r="CF132" s="45"/>
      <c r="CG132" s="45"/>
      <c r="CH132" s="45"/>
      <c r="CI132" s="45"/>
      <c r="CJ132" s="45"/>
      <c r="CK132" s="45"/>
      <c r="CL132" s="45"/>
    </row>
    <row r="133" spans="1:90" x14ac:dyDescent="0.2">
      <c r="A133" s="59"/>
      <c r="B133" s="59" t="s">
        <v>230</v>
      </c>
      <c r="C133" s="59">
        <f>AVERAGE(C131:C132)</f>
        <v>28.482051849365234</v>
      </c>
      <c r="D133" s="59">
        <f>AVERAGE(D131:D132)</f>
        <v>28.205253601074219</v>
      </c>
      <c r="E133" s="60"/>
      <c r="F133" s="59" t="s">
        <v>230</v>
      </c>
      <c r="G133" s="59">
        <f>AVERAGE(G131:G132)</f>
        <v>25.852909088134766</v>
      </c>
      <c r="H133" s="59">
        <f>AVERAGE(H131:H132)</f>
        <v>25.76915168762207</v>
      </c>
      <c r="I133" s="59"/>
      <c r="J133" s="59" t="s">
        <v>230</v>
      </c>
      <c r="K133" s="59">
        <f>AVERAGE(K131:K132)</f>
        <v>16.164012067002311</v>
      </c>
      <c r="L133" s="59">
        <f>AVERAGE(L131:L132)</f>
        <v>18.478225024116565</v>
      </c>
      <c r="M133" s="9"/>
      <c r="N133" s="45"/>
      <c r="O133" s="45"/>
      <c r="P133" s="45"/>
      <c r="Q133" s="45"/>
      <c r="R133" s="45"/>
      <c r="S133" s="45"/>
      <c r="T133" s="45"/>
      <c r="U133" s="45"/>
      <c r="X133" s="59"/>
      <c r="Y133" s="59" t="s">
        <v>230</v>
      </c>
      <c r="Z133" s="59">
        <f>AVERAGE(Z131:Z132)</f>
        <v>29.156852722167969</v>
      </c>
      <c r="AA133" s="59">
        <f>AVERAGE(AA131:AA132)</f>
        <v>29.830022811889648</v>
      </c>
      <c r="AB133" s="60"/>
      <c r="AC133" s="59" t="s">
        <v>230</v>
      </c>
      <c r="AD133" s="59">
        <f>AVERAGE(AD131:AD132)</f>
        <v>25.852909088134766</v>
      </c>
      <c r="AE133" s="59">
        <f>AVERAGE(AE131:AE132)</f>
        <v>25.76915168762207</v>
      </c>
      <c r="AF133" s="59"/>
      <c r="AG133" s="59" t="s">
        <v>230</v>
      </c>
      <c r="AH133" s="59">
        <f>AVERAGE(AH131:AH132)</f>
        <v>10.125439012673352</v>
      </c>
      <c r="AI133" s="59">
        <f>AVERAGE(AI131:AI132)</f>
        <v>5.9917817116400931</v>
      </c>
      <c r="AJ133" s="9"/>
      <c r="AK133" s="45"/>
      <c r="AL133" s="45"/>
      <c r="AM133" s="45"/>
      <c r="AN133" s="45"/>
      <c r="AO133" s="45"/>
      <c r="AP133" s="45"/>
      <c r="AQ133" s="45"/>
      <c r="AR133" s="45"/>
      <c r="AU133" s="59"/>
      <c r="AV133" s="59" t="s">
        <v>230</v>
      </c>
      <c r="AW133" s="59">
        <f>AVERAGE(AW131:AW132)</f>
        <v>28.441934585571289</v>
      </c>
      <c r="AX133" s="59">
        <f>AVERAGE(AX131:AX132)</f>
        <v>28.464023590087891</v>
      </c>
      <c r="AY133" s="60"/>
      <c r="AZ133" s="59" t="s">
        <v>230</v>
      </c>
      <c r="BA133" s="59">
        <f>AVERAGE(BA131:BA132)</f>
        <v>25.852909088134766</v>
      </c>
      <c r="BB133" s="59">
        <f>AVERAGE(BB131:BB132)</f>
        <v>25.76915168762207</v>
      </c>
      <c r="BC133" s="59"/>
      <c r="BD133" s="59" t="s">
        <v>230</v>
      </c>
      <c r="BE133" s="59">
        <f>AVERAGE(BE131:BE132)</f>
        <v>16.619795120121676</v>
      </c>
      <c r="BF133" s="59">
        <f>AVERAGE(BF131:BF132)</f>
        <v>15.444104192088231</v>
      </c>
      <c r="BG133" s="9"/>
      <c r="BH133" s="45"/>
      <c r="BI133" s="45"/>
      <c r="BJ133" s="45"/>
      <c r="BK133" s="45"/>
      <c r="BL133" s="45"/>
      <c r="BM133" s="45"/>
      <c r="BN133" s="45"/>
      <c r="BO133" s="45"/>
      <c r="BR133" s="59"/>
      <c r="BS133" s="59" t="s">
        <v>230</v>
      </c>
      <c r="BT133" s="59">
        <f>AVERAGE(BT132:BT132)</f>
        <v>29.299467086791992</v>
      </c>
      <c r="BU133" s="59">
        <f>AVERAGE(BU131:BU132)</f>
        <v>29.935932159423828</v>
      </c>
      <c r="BV133" s="60"/>
      <c r="BW133" s="59" t="s">
        <v>230</v>
      </c>
      <c r="BX133" s="59">
        <f>AVERAGE(BX131:BX132)</f>
        <v>25.852909088134766</v>
      </c>
      <c r="BY133" s="59">
        <f>AVERAGE(BY131:BY132)</f>
        <v>25.76915168762207</v>
      </c>
      <c r="BZ133" s="59"/>
      <c r="CA133" s="59" t="s">
        <v>230</v>
      </c>
      <c r="CB133" s="59">
        <f>AVERAGE(CB131:CB132)</f>
        <v>9.1723931348997105</v>
      </c>
      <c r="CC133" s="59">
        <f>AVERAGE(CC131:CC132)</f>
        <v>5.567677771983333</v>
      </c>
      <c r="CD133" s="9"/>
      <c r="CE133" s="45"/>
      <c r="CF133" s="45"/>
      <c r="CG133" s="45"/>
      <c r="CH133" s="45"/>
      <c r="CI133" s="45"/>
      <c r="CJ133" s="45"/>
      <c r="CK133" s="45"/>
      <c r="CL133" s="45"/>
    </row>
    <row r="134" spans="1:90" x14ac:dyDescent="0.2">
      <c r="A134" s="59"/>
      <c r="B134" s="59" t="s">
        <v>40</v>
      </c>
      <c r="C134" s="59">
        <f>STDEVP(C131:C132)</f>
        <v>0</v>
      </c>
      <c r="D134" s="59">
        <f>STDEVP(D131:D132)</f>
        <v>0</v>
      </c>
      <c r="E134" s="60"/>
      <c r="F134" s="59" t="s">
        <v>40</v>
      </c>
      <c r="G134" s="59">
        <f>STDEVP(G131:G132)</f>
        <v>0</v>
      </c>
      <c r="H134" s="59">
        <f>STDEVP(H131:H132)</f>
        <v>0</v>
      </c>
      <c r="I134" s="59"/>
      <c r="J134" s="59" t="s">
        <v>40</v>
      </c>
      <c r="K134" s="59">
        <f>STDEVP(K131:K132)</f>
        <v>0</v>
      </c>
      <c r="L134" s="59">
        <f>STDEVP(L131:L132)</f>
        <v>0</v>
      </c>
      <c r="M134" s="9"/>
      <c r="N134" s="45"/>
      <c r="O134" s="45"/>
      <c r="P134" s="45"/>
      <c r="Q134" s="45"/>
      <c r="R134" s="45"/>
      <c r="S134" s="45"/>
      <c r="T134" s="45"/>
      <c r="U134" s="45"/>
      <c r="X134" s="59"/>
      <c r="Y134" s="59" t="s">
        <v>40</v>
      </c>
      <c r="Z134" s="59">
        <f>STDEVP(Z131:Z132)</f>
        <v>0</v>
      </c>
      <c r="AA134" s="59">
        <f>STDEVP(AA131:AA132)</f>
        <v>0</v>
      </c>
      <c r="AB134" s="60"/>
      <c r="AC134" s="59" t="s">
        <v>40</v>
      </c>
      <c r="AD134" s="59">
        <f>STDEVP(AD131:AD132)</f>
        <v>0</v>
      </c>
      <c r="AE134" s="59">
        <f>STDEVP(AE131:AE132)</f>
        <v>0</v>
      </c>
      <c r="AF134" s="59"/>
      <c r="AG134" s="59" t="s">
        <v>40</v>
      </c>
      <c r="AH134" s="59">
        <f>STDEVP(AH131:AH132)</f>
        <v>0</v>
      </c>
      <c r="AI134" s="59">
        <f>STDEVP(AI131:AI132)</f>
        <v>0</v>
      </c>
      <c r="AJ134" s="9"/>
      <c r="AK134" s="45"/>
      <c r="AL134" s="45"/>
      <c r="AM134" s="45"/>
      <c r="AN134" s="45"/>
      <c r="AO134" s="45"/>
      <c r="AP134" s="45"/>
      <c r="AQ134" s="45"/>
      <c r="AR134" s="45"/>
      <c r="AU134" s="59"/>
      <c r="AV134" s="59" t="s">
        <v>40</v>
      </c>
      <c r="AW134" s="59">
        <f>STDEVP(AW131:AW132)</f>
        <v>0</v>
      </c>
      <c r="AX134" s="59">
        <f>STDEVP(AX131:AX132)</f>
        <v>0</v>
      </c>
      <c r="AY134" s="60"/>
      <c r="AZ134" s="59" t="s">
        <v>40</v>
      </c>
      <c r="BA134" s="59">
        <f>STDEVP(BA131:BA132)</f>
        <v>0</v>
      </c>
      <c r="BB134" s="59">
        <f>STDEVP(BB131:BB132)</f>
        <v>0</v>
      </c>
      <c r="BC134" s="59"/>
      <c r="BD134" s="59" t="s">
        <v>40</v>
      </c>
      <c r="BE134" s="59">
        <f>STDEVP(BE131:BE132)</f>
        <v>0</v>
      </c>
      <c r="BF134" s="59">
        <f>STDEVP(BF131:BF132)</f>
        <v>0</v>
      </c>
      <c r="BG134" s="9"/>
      <c r="BH134" s="45"/>
      <c r="BI134" s="45"/>
      <c r="BJ134" s="45"/>
      <c r="BK134" s="45"/>
      <c r="BL134" s="45"/>
      <c r="BM134" s="45"/>
      <c r="BN134" s="45"/>
      <c r="BO134" s="45"/>
      <c r="BR134" s="59"/>
      <c r="BS134" s="59" t="s">
        <v>40</v>
      </c>
      <c r="BT134" s="59">
        <f>STDEVP(BT132:BT132)</f>
        <v>0</v>
      </c>
      <c r="BU134" s="59">
        <f>STDEVP(BU131:BU132)</f>
        <v>0</v>
      </c>
      <c r="BV134" s="60"/>
      <c r="BW134" s="59" t="s">
        <v>40</v>
      </c>
      <c r="BX134" s="59">
        <f>STDEVP(BX131:BX132)</f>
        <v>0</v>
      </c>
      <c r="BY134" s="59">
        <f>STDEVP(BY131:BY132)</f>
        <v>0</v>
      </c>
      <c r="BZ134" s="59"/>
      <c r="CA134" s="59" t="s">
        <v>40</v>
      </c>
      <c r="CB134" s="59">
        <f>STDEVP(CB131:CB132)</f>
        <v>0</v>
      </c>
      <c r="CC134" s="59">
        <f>STDEVP(CC131:CC132)</f>
        <v>0</v>
      </c>
      <c r="CD134" s="9"/>
      <c r="CE134" s="45"/>
      <c r="CF134" s="45"/>
      <c r="CG134" s="45"/>
      <c r="CH134" s="45"/>
      <c r="CI134" s="45"/>
      <c r="CJ134" s="45"/>
      <c r="CK134" s="45"/>
      <c r="CL134" s="45"/>
    </row>
    <row r="135" spans="1:90" x14ac:dyDescent="0.2">
      <c r="A135" s="59"/>
      <c r="B135" s="59" t="s">
        <v>41</v>
      </c>
      <c r="C135" s="59">
        <f>C134/SQRT(4)</f>
        <v>0</v>
      </c>
      <c r="D135" s="59">
        <f t="shared" ref="D135" si="197">D134/SQRT(4)</f>
        <v>0</v>
      </c>
      <c r="E135" s="60"/>
      <c r="F135" s="59" t="s">
        <v>41</v>
      </c>
      <c r="G135" s="59">
        <f>G134/SQRT(4)</f>
        <v>0</v>
      </c>
      <c r="H135" s="59">
        <f t="shared" ref="H135" si="198">H134/SQRT(4)</f>
        <v>0</v>
      </c>
      <c r="I135" s="59"/>
      <c r="J135" s="59" t="s">
        <v>41</v>
      </c>
      <c r="K135" s="59">
        <f>K134/SQRT(4)</f>
        <v>0</v>
      </c>
      <c r="L135" s="59">
        <f t="shared" ref="L135" si="199">L134/SQRT(4)</f>
        <v>0</v>
      </c>
      <c r="M135" s="9"/>
      <c r="N135" s="45"/>
      <c r="O135" s="45"/>
      <c r="P135" s="45"/>
      <c r="Q135" s="45"/>
      <c r="R135" s="45"/>
      <c r="S135" s="45"/>
      <c r="T135" s="45"/>
      <c r="U135" s="45"/>
      <c r="X135" s="59"/>
      <c r="Y135" s="59" t="s">
        <v>41</v>
      </c>
      <c r="Z135" s="59">
        <f>Z134/SQRT(4)</f>
        <v>0</v>
      </c>
      <c r="AA135" s="59">
        <f t="shared" ref="AA135" si="200">AA134/SQRT(4)</f>
        <v>0</v>
      </c>
      <c r="AB135" s="60"/>
      <c r="AC135" s="59" t="s">
        <v>41</v>
      </c>
      <c r="AD135" s="59">
        <f>AD134/SQRT(4)</f>
        <v>0</v>
      </c>
      <c r="AE135" s="59">
        <f t="shared" ref="AE135" si="201">AE134/SQRT(4)</f>
        <v>0</v>
      </c>
      <c r="AF135" s="59"/>
      <c r="AG135" s="59" t="s">
        <v>41</v>
      </c>
      <c r="AH135" s="59">
        <f>AH134/SQRT(4)</f>
        <v>0</v>
      </c>
      <c r="AI135" s="59">
        <f t="shared" ref="AI135" si="202">AI134/SQRT(4)</f>
        <v>0</v>
      </c>
      <c r="AJ135" s="9"/>
      <c r="AK135" s="45"/>
      <c r="AL135" s="45"/>
      <c r="AM135" s="45"/>
      <c r="AN135" s="45"/>
      <c r="AO135" s="45"/>
      <c r="AP135" s="45"/>
      <c r="AQ135" s="45"/>
      <c r="AR135" s="45"/>
      <c r="AU135" s="59"/>
      <c r="AV135" s="59" t="s">
        <v>41</v>
      </c>
      <c r="AW135" s="59">
        <f>AW134/SQRT(4)</f>
        <v>0</v>
      </c>
      <c r="AX135" s="59">
        <f t="shared" ref="AX135" si="203">AX134/SQRT(4)</f>
        <v>0</v>
      </c>
      <c r="AY135" s="60"/>
      <c r="AZ135" s="59" t="s">
        <v>41</v>
      </c>
      <c r="BA135" s="59">
        <f>BA134/SQRT(4)</f>
        <v>0</v>
      </c>
      <c r="BB135" s="59">
        <f t="shared" ref="BB135" si="204">BB134/SQRT(4)</f>
        <v>0</v>
      </c>
      <c r="BC135" s="59"/>
      <c r="BD135" s="59" t="s">
        <v>41</v>
      </c>
      <c r="BE135" s="59">
        <f>BE134/SQRT(4)</f>
        <v>0</v>
      </c>
      <c r="BF135" s="59">
        <f t="shared" ref="BF135" si="205">BF134/SQRT(4)</f>
        <v>0</v>
      </c>
      <c r="BG135" s="9"/>
      <c r="BH135" s="45"/>
      <c r="BI135" s="45"/>
      <c r="BJ135" s="45"/>
      <c r="BK135" s="45"/>
      <c r="BL135" s="45"/>
      <c r="BM135" s="45"/>
      <c r="BN135" s="45"/>
      <c r="BO135" s="45"/>
      <c r="BR135" s="59"/>
      <c r="BS135" s="59" t="s">
        <v>41</v>
      </c>
      <c r="BT135" s="59">
        <f>BT134/SQRT(4)</f>
        <v>0</v>
      </c>
      <c r="BU135" s="59">
        <f t="shared" ref="BU135" si="206">BU134/SQRT(4)</f>
        <v>0</v>
      </c>
      <c r="BV135" s="60"/>
      <c r="BW135" s="59" t="s">
        <v>41</v>
      </c>
      <c r="BX135" s="59">
        <f>BX134/SQRT(4)</f>
        <v>0</v>
      </c>
      <c r="BY135" s="59">
        <f t="shared" ref="BY135" si="207">BY134/SQRT(4)</f>
        <v>0</v>
      </c>
      <c r="BZ135" s="59"/>
      <c r="CA135" s="59" t="s">
        <v>41</v>
      </c>
      <c r="CB135" s="59">
        <f>CB134/SQRT(4)</f>
        <v>0</v>
      </c>
      <c r="CC135" s="59">
        <f t="shared" ref="CC135" si="208">CC134/SQRT(4)</f>
        <v>0</v>
      </c>
      <c r="CD135" s="9"/>
      <c r="CE135" s="45"/>
      <c r="CF135" s="45"/>
      <c r="CG135" s="45"/>
      <c r="CH135" s="45"/>
      <c r="CI135" s="45"/>
      <c r="CJ135" s="45"/>
      <c r="CK135" s="45"/>
      <c r="CL135" s="45"/>
    </row>
    <row r="136" spans="1:90" x14ac:dyDescent="0.4">
      <c r="A136" s="44"/>
      <c r="B136" s="61"/>
      <c r="C136" s="46"/>
      <c r="D136" s="46"/>
      <c r="E136" s="61"/>
      <c r="F136" s="46"/>
      <c r="G136" s="46"/>
      <c r="H136" s="9"/>
      <c r="I136" s="9"/>
      <c r="J136" s="9"/>
      <c r="K136" s="9"/>
      <c r="L136" s="9"/>
      <c r="M136" s="46"/>
      <c r="N136" s="45"/>
      <c r="O136" s="45"/>
      <c r="P136" s="45"/>
      <c r="Q136" s="45"/>
      <c r="R136" s="45"/>
      <c r="S136" s="45"/>
      <c r="T136" s="45"/>
      <c r="U136" s="45"/>
      <c r="X136" s="9"/>
      <c r="Y136" s="61"/>
      <c r="Z136" s="61"/>
      <c r="AA136" s="46"/>
      <c r="AB136" s="61"/>
      <c r="AC136" s="46"/>
      <c r="AD136" s="46"/>
      <c r="AE136" s="9"/>
      <c r="AF136" s="9"/>
      <c r="AG136" s="9"/>
      <c r="AH136" s="9"/>
      <c r="AI136" s="9"/>
      <c r="AJ136" s="46"/>
      <c r="AK136" s="45"/>
      <c r="AL136" s="45"/>
      <c r="AM136" s="45"/>
      <c r="AN136" s="45"/>
      <c r="AO136" s="45"/>
      <c r="AP136" s="45"/>
      <c r="AQ136" s="45"/>
      <c r="AR136" s="45"/>
      <c r="AU136" s="9"/>
      <c r="AV136" s="61"/>
      <c r="AW136" s="61"/>
      <c r="AX136" s="46"/>
      <c r="AY136" s="61"/>
      <c r="AZ136" s="46"/>
      <c r="BA136" s="46"/>
      <c r="BB136" s="9"/>
      <c r="BC136" s="9"/>
      <c r="BD136" s="9"/>
      <c r="BE136" s="9"/>
      <c r="BF136" s="9"/>
      <c r="BG136" s="46"/>
      <c r="BH136" s="45"/>
      <c r="BI136" s="45"/>
      <c r="BJ136" s="45"/>
      <c r="BK136" s="45"/>
      <c r="BL136" s="45"/>
      <c r="BM136" s="45"/>
      <c r="BN136" s="45"/>
      <c r="BO136" s="45"/>
      <c r="BR136" s="9"/>
      <c r="BS136" s="61"/>
      <c r="BT136" s="61"/>
      <c r="BU136" s="46"/>
      <c r="BV136" s="61"/>
      <c r="BW136" s="46"/>
      <c r="BX136" s="46"/>
      <c r="BY136" s="9"/>
      <c r="BZ136" s="9"/>
      <c r="CA136" s="9"/>
      <c r="CB136" s="9"/>
      <c r="CC136" s="9"/>
      <c r="CD136" s="46"/>
      <c r="CE136" s="45"/>
      <c r="CF136" s="45"/>
      <c r="CG136" s="45"/>
      <c r="CH136" s="45"/>
      <c r="CI136" s="45"/>
      <c r="CJ136" s="45"/>
      <c r="CK136" s="45"/>
      <c r="CL136" s="45"/>
    </row>
    <row r="137" spans="1:90" x14ac:dyDescent="0.4">
      <c r="A137" s="45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9"/>
      <c r="N137" s="45"/>
      <c r="O137" s="45"/>
      <c r="P137" s="45"/>
      <c r="Q137" s="45"/>
      <c r="R137" s="45"/>
      <c r="S137" s="45"/>
      <c r="T137" s="45"/>
      <c r="U137" s="45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9"/>
      <c r="AK137" s="45"/>
      <c r="AL137" s="45"/>
      <c r="AM137" s="45"/>
      <c r="AN137" s="45"/>
      <c r="AO137" s="45"/>
      <c r="AP137" s="45"/>
      <c r="AQ137" s="45"/>
      <c r="AR137" s="45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  <c r="BF137" s="46"/>
      <c r="BG137" s="9"/>
      <c r="BH137" s="45"/>
      <c r="BI137" s="45"/>
      <c r="BJ137" s="45"/>
      <c r="BK137" s="45"/>
      <c r="BL137" s="45"/>
      <c r="BM137" s="45"/>
      <c r="BN137" s="45"/>
      <c r="BO137" s="45"/>
      <c r="BR137" s="46"/>
      <c r="BS137" s="46"/>
      <c r="BT137" s="46"/>
      <c r="BU137" s="46"/>
      <c r="BV137" s="46"/>
      <c r="BW137" s="46"/>
      <c r="BX137" s="46"/>
      <c r="BY137" s="46"/>
      <c r="BZ137" s="46"/>
      <c r="CA137" s="46"/>
      <c r="CB137" s="46"/>
      <c r="CC137" s="46"/>
      <c r="CD137" s="9"/>
      <c r="CE137" s="45"/>
      <c r="CF137" s="45"/>
      <c r="CG137" s="45"/>
      <c r="CH137" s="45"/>
      <c r="CI137" s="45"/>
      <c r="CJ137" s="45"/>
      <c r="CK137" s="45"/>
      <c r="CL137" s="45"/>
    </row>
    <row r="138" spans="1:90" x14ac:dyDescent="0.2">
      <c r="A138" s="11" t="s">
        <v>213</v>
      </c>
      <c r="B138" s="46"/>
      <c r="C138" s="59" t="s">
        <v>257</v>
      </c>
      <c r="D138" s="59" t="s">
        <v>90</v>
      </c>
      <c r="E138" s="59"/>
      <c r="F138" s="60" t="s">
        <v>295</v>
      </c>
      <c r="G138" s="59" t="s">
        <v>257</v>
      </c>
      <c r="H138" s="59" t="s">
        <v>90</v>
      </c>
      <c r="I138" s="59"/>
      <c r="J138" s="59" t="s">
        <v>296</v>
      </c>
      <c r="K138" s="59" t="s">
        <v>257</v>
      </c>
      <c r="L138" s="59" t="s">
        <v>90</v>
      </c>
      <c r="M138" s="9"/>
      <c r="N138" s="45"/>
      <c r="O138" s="45"/>
      <c r="P138" s="45"/>
      <c r="Q138" s="45"/>
      <c r="R138" s="45"/>
      <c r="S138" s="45"/>
      <c r="T138" s="45"/>
      <c r="U138" s="45"/>
      <c r="X138" s="11" t="s">
        <v>213</v>
      </c>
      <c r="Y138" s="46"/>
      <c r="Z138" s="59" t="s">
        <v>257</v>
      </c>
      <c r="AA138" s="59" t="s">
        <v>90</v>
      </c>
      <c r="AB138" s="59"/>
      <c r="AC138" s="60" t="s">
        <v>295</v>
      </c>
      <c r="AD138" s="59" t="s">
        <v>257</v>
      </c>
      <c r="AE138" s="59" t="s">
        <v>90</v>
      </c>
      <c r="AF138" s="59"/>
      <c r="AG138" s="59" t="s">
        <v>296</v>
      </c>
      <c r="AH138" s="59" t="s">
        <v>257</v>
      </c>
      <c r="AI138" s="59" t="s">
        <v>90</v>
      </c>
      <c r="AJ138" s="9"/>
      <c r="AK138" s="45"/>
      <c r="AL138" s="45"/>
      <c r="AM138" s="45"/>
      <c r="AN138" s="45"/>
      <c r="AO138" s="45"/>
      <c r="AP138" s="45"/>
      <c r="AQ138" s="45"/>
      <c r="AR138" s="45"/>
      <c r="AU138" s="11" t="s">
        <v>213</v>
      </c>
      <c r="AV138" s="46"/>
      <c r="AW138" s="59" t="s">
        <v>257</v>
      </c>
      <c r="AX138" s="59" t="s">
        <v>90</v>
      </c>
      <c r="AY138" s="59"/>
      <c r="AZ138" s="60" t="s">
        <v>295</v>
      </c>
      <c r="BA138" s="59" t="s">
        <v>257</v>
      </c>
      <c r="BB138" s="59" t="s">
        <v>90</v>
      </c>
      <c r="BC138" s="59"/>
      <c r="BD138" s="59" t="s">
        <v>296</v>
      </c>
      <c r="BE138" s="59" t="s">
        <v>257</v>
      </c>
      <c r="BF138" s="59" t="s">
        <v>90</v>
      </c>
      <c r="BG138" s="9"/>
      <c r="BH138" s="45"/>
      <c r="BI138" s="45"/>
      <c r="BJ138" s="45"/>
      <c r="BK138" s="45"/>
      <c r="BL138" s="45"/>
      <c r="BM138" s="45"/>
      <c r="BN138" s="45"/>
      <c r="BO138" s="45"/>
      <c r="BR138" s="11" t="s">
        <v>213</v>
      </c>
      <c r="BS138" s="46"/>
      <c r="BT138" s="59" t="s">
        <v>257</v>
      </c>
      <c r="BU138" s="59" t="s">
        <v>90</v>
      </c>
      <c r="BV138" s="59"/>
      <c r="BW138" s="60" t="s">
        <v>295</v>
      </c>
      <c r="BX138" s="59" t="s">
        <v>257</v>
      </c>
      <c r="BY138" s="59" t="s">
        <v>90</v>
      </c>
      <c r="BZ138" s="59"/>
      <c r="CA138" s="59" t="s">
        <v>296</v>
      </c>
      <c r="CB138" s="59" t="s">
        <v>257</v>
      </c>
      <c r="CC138" s="59" t="s">
        <v>90</v>
      </c>
      <c r="CD138" s="9"/>
      <c r="CE138" s="45"/>
      <c r="CF138" s="45"/>
      <c r="CG138" s="45"/>
      <c r="CH138" s="45"/>
      <c r="CI138" s="45"/>
      <c r="CJ138" s="45"/>
      <c r="CK138" s="45"/>
      <c r="CL138" s="45"/>
    </row>
    <row r="139" spans="1:90" x14ac:dyDescent="0.4">
      <c r="A139" s="59"/>
      <c r="B139" s="61"/>
      <c r="C139" s="61"/>
      <c r="D139" s="61"/>
      <c r="E139" s="9"/>
      <c r="F139" s="9"/>
      <c r="G139" s="9"/>
      <c r="H139" s="9"/>
      <c r="I139" s="9"/>
      <c r="J139" s="9"/>
      <c r="K139" s="9"/>
      <c r="L139" s="9"/>
      <c r="M139" s="9"/>
      <c r="N139" s="45"/>
      <c r="O139" s="45"/>
      <c r="P139" s="45"/>
      <c r="Q139" s="45"/>
      <c r="R139" s="45"/>
      <c r="S139" s="45"/>
      <c r="T139" s="45"/>
      <c r="U139" s="45"/>
      <c r="X139" s="59"/>
      <c r="Y139" s="61"/>
      <c r="Z139" s="61"/>
      <c r="AA139" s="61"/>
      <c r="AB139" s="9"/>
      <c r="AC139" s="9"/>
      <c r="AD139" s="9"/>
      <c r="AE139" s="9"/>
      <c r="AF139" s="9"/>
      <c r="AG139" s="9"/>
      <c r="AH139" s="9"/>
      <c r="AI139" s="9"/>
      <c r="AJ139" s="9"/>
      <c r="AK139" s="45"/>
      <c r="AL139" s="45"/>
      <c r="AM139" s="45"/>
      <c r="AN139" s="45"/>
      <c r="AO139" s="45"/>
      <c r="AP139" s="45"/>
      <c r="AQ139" s="45"/>
      <c r="AR139" s="45"/>
      <c r="AU139" s="59"/>
      <c r="AV139" s="61"/>
      <c r="AW139" s="61"/>
      <c r="AX139" s="61"/>
      <c r="AY139" s="9"/>
      <c r="AZ139" s="9"/>
      <c r="BA139" s="9"/>
      <c r="BB139" s="9"/>
      <c r="BC139" s="9"/>
      <c r="BD139" s="9"/>
      <c r="BE139" s="9"/>
      <c r="BF139" s="9"/>
      <c r="BG139" s="9"/>
      <c r="BH139" s="45"/>
      <c r="BI139" s="45"/>
      <c r="BJ139" s="45"/>
      <c r="BK139" s="45"/>
      <c r="BL139" s="45"/>
      <c r="BM139" s="45"/>
      <c r="BN139" s="45"/>
      <c r="BO139" s="45"/>
      <c r="BR139" s="59"/>
      <c r="BS139" s="61"/>
      <c r="BT139" s="61"/>
      <c r="BU139" s="61"/>
      <c r="BV139" s="9"/>
      <c r="BW139" s="9"/>
      <c r="BX139" s="9"/>
      <c r="BY139" s="9"/>
      <c r="BZ139" s="9"/>
      <c r="CA139" s="9"/>
      <c r="CB139" s="9"/>
      <c r="CC139" s="9"/>
      <c r="CD139" s="9"/>
      <c r="CE139" s="45"/>
      <c r="CF139" s="45"/>
      <c r="CG139" s="45"/>
      <c r="CH139" s="45"/>
      <c r="CI139" s="45"/>
      <c r="CJ139" s="45"/>
      <c r="CK139" s="45"/>
      <c r="CL139" s="45"/>
    </row>
    <row r="140" spans="1:90" x14ac:dyDescent="0.4">
      <c r="A140" s="59"/>
      <c r="B140" s="60" t="s">
        <v>298</v>
      </c>
      <c r="C140" s="61">
        <v>28.354358673095703</v>
      </c>
      <c r="D140" s="61">
        <v>28.020103454589844</v>
      </c>
      <c r="E140" s="60"/>
      <c r="F140" s="60" t="s">
        <v>298</v>
      </c>
      <c r="G140" s="61">
        <v>25.999713897705078</v>
      </c>
      <c r="H140" s="61">
        <v>26.309808731079102</v>
      </c>
      <c r="I140" s="60"/>
      <c r="J140" s="60" t="s">
        <v>298</v>
      </c>
      <c r="K140" s="59">
        <f>POWER(2,(G140-C140))*100</f>
        <v>19.551554526767621</v>
      </c>
      <c r="L140" s="59">
        <f>POWER(2,(H140-D140))*100</f>
        <v>30.559763349219359</v>
      </c>
      <c r="M140" s="9"/>
      <c r="N140" s="45"/>
      <c r="O140" s="45"/>
      <c r="P140" s="45"/>
      <c r="Q140" s="45"/>
      <c r="R140" s="45"/>
      <c r="S140" s="45"/>
      <c r="T140" s="45"/>
      <c r="U140" s="45"/>
      <c r="X140" s="59"/>
      <c r="Y140" s="60" t="s">
        <v>298</v>
      </c>
      <c r="Z140" s="61">
        <v>30.173480987548828</v>
      </c>
      <c r="AA140" s="61">
        <v>30.580636978149414</v>
      </c>
      <c r="AB140" s="60"/>
      <c r="AC140" s="60" t="s">
        <v>298</v>
      </c>
      <c r="AD140" s="61">
        <v>25.999713897705078</v>
      </c>
      <c r="AE140" s="61">
        <v>26.309808731079102</v>
      </c>
      <c r="AF140" s="60"/>
      <c r="AG140" s="60" t="s">
        <v>298</v>
      </c>
      <c r="AH140" s="59">
        <f>POWER(2,(AD140-Z140))*100</f>
        <v>5.5407800569401902</v>
      </c>
      <c r="AI140" s="59">
        <f>POWER(2,(AE140-AA140))*100</f>
        <v>5.1802723280677387</v>
      </c>
      <c r="AJ140" s="9"/>
      <c r="AK140" s="45"/>
      <c r="AL140" s="45"/>
      <c r="AM140" s="45"/>
      <c r="AN140" s="45"/>
      <c r="AO140" s="45"/>
      <c r="AP140" s="45"/>
      <c r="AQ140" s="45"/>
      <c r="AR140" s="45"/>
      <c r="AU140" s="59"/>
      <c r="AV140" s="60" t="s">
        <v>298</v>
      </c>
      <c r="AW140" s="61">
        <v>28.438680648803711</v>
      </c>
      <c r="AX140" s="61">
        <v>28.717067718505859</v>
      </c>
      <c r="AY140" s="60"/>
      <c r="AZ140" s="60" t="s">
        <v>298</v>
      </c>
      <c r="BA140" s="61">
        <v>25.999713897705078</v>
      </c>
      <c r="BB140" s="61">
        <v>26.309808731079102</v>
      </c>
      <c r="BC140" s="60"/>
      <c r="BD140" s="60" t="s">
        <v>298</v>
      </c>
      <c r="BE140" s="59">
        <f>POWER(2,(BA140-AW140))*100</f>
        <v>18.441568220068337</v>
      </c>
      <c r="BF140" s="59">
        <f>POWER(2,(BB140-AX140))*100</f>
        <v>18.851366525269171</v>
      </c>
      <c r="BG140" s="9"/>
      <c r="BH140" s="45"/>
      <c r="BI140" s="45"/>
      <c r="BJ140" s="45"/>
      <c r="BK140" s="45"/>
      <c r="BL140" s="45"/>
      <c r="BM140" s="45"/>
      <c r="BN140" s="45"/>
      <c r="BO140" s="45"/>
      <c r="BR140" s="59"/>
      <c r="BS140" s="60" t="s">
        <v>298</v>
      </c>
      <c r="BT140" s="61">
        <v>28.676055908203125</v>
      </c>
      <c r="BU140" s="61">
        <v>29.352169036865234</v>
      </c>
      <c r="BV140" s="60"/>
      <c r="BW140" s="60" t="s">
        <v>298</v>
      </c>
      <c r="BX140" s="61">
        <v>25.999713897705078</v>
      </c>
      <c r="BY140" s="61">
        <v>26.309808731079102</v>
      </c>
      <c r="BZ140" s="60"/>
      <c r="CA140" s="60" t="s">
        <v>298</v>
      </c>
      <c r="CB140" s="59">
        <f>POWER(2,(BX140-BT140))*100</f>
        <v>15.643746730445447</v>
      </c>
      <c r="CC140" s="59">
        <f>POWER(2,(BY140-BU140))*100</f>
        <v>12.138311833732107</v>
      </c>
      <c r="CD140" s="9"/>
      <c r="CE140" s="45"/>
      <c r="CF140" s="45"/>
      <c r="CG140" s="45"/>
      <c r="CH140" s="45"/>
      <c r="CI140" s="45"/>
      <c r="CJ140" s="45"/>
      <c r="CK140" s="45"/>
      <c r="CL140" s="45"/>
    </row>
    <row r="141" spans="1:90" x14ac:dyDescent="0.2">
      <c r="A141" s="59"/>
      <c r="B141" s="59" t="s">
        <v>230</v>
      </c>
      <c r="C141" s="59">
        <f>AVERAGE(C139:C140)</f>
        <v>28.354358673095703</v>
      </c>
      <c r="D141" s="59">
        <f>AVERAGE(D139:D140)</f>
        <v>28.020103454589844</v>
      </c>
      <c r="E141" s="60"/>
      <c r="F141" s="59" t="s">
        <v>230</v>
      </c>
      <c r="G141" s="59">
        <f>AVERAGE(G139:G140)</f>
        <v>25.999713897705078</v>
      </c>
      <c r="H141" s="59">
        <f>AVERAGE(H139:H140)</f>
        <v>26.309808731079102</v>
      </c>
      <c r="I141" s="59"/>
      <c r="J141" s="59" t="s">
        <v>230</v>
      </c>
      <c r="K141" s="59">
        <f>AVERAGE(K139:K140)</f>
        <v>19.551554526767621</v>
      </c>
      <c r="L141" s="59">
        <f>AVERAGE(L139:L140)</f>
        <v>30.559763349219359</v>
      </c>
      <c r="M141" s="9"/>
      <c r="N141" s="45"/>
      <c r="O141" s="45"/>
      <c r="P141" s="45"/>
      <c r="Q141" s="45"/>
      <c r="R141" s="45"/>
      <c r="S141" s="45"/>
      <c r="T141" s="45"/>
      <c r="U141" s="45"/>
      <c r="X141" s="59"/>
      <c r="Y141" s="59" t="s">
        <v>230</v>
      </c>
      <c r="Z141" s="59">
        <f>AVERAGE(Z139:Z140)</f>
        <v>30.173480987548828</v>
      </c>
      <c r="AA141" s="59">
        <f>AVERAGE(AA139:AA140)</f>
        <v>30.580636978149414</v>
      </c>
      <c r="AB141" s="60"/>
      <c r="AC141" s="59" t="s">
        <v>230</v>
      </c>
      <c r="AD141" s="59">
        <f>AVERAGE(AD139:AD140)</f>
        <v>25.999713897705078</v>
      </c>
      <c r="AE141" s="59">
        <f>AVERAGE(AE139:AE140)</f>
        <v>26.309808731079102</v>
      </c>
      <c r="AF141" s="59"/>
      <c r="AG141" s="59" t="s">
        <v>230</v>
      </c>
      <c r="AH141" s="59">
        <f>AVERAGE(AH139:AH140)</f>
        <v>5.5407800569401902</v>
      </c>
      <c r="AI141" s="59">
        <f>AVERAGE(AI139:AI140)</f>
        <v>5.1802723280677387</v>
      </c>
      <c r="AJ141" s="9"/>
      <c r="AK141" s="45"/>
      <c r="AL141" s="45"/>
      <c r="AM141" s="45"/>
      <c r="AN141" s="45"/>
      <c r="AO141" s="45"/>
      <c r="AP141" s="45"/>
      <c r="AQ141" s="45"/>
      <c r="AR141" s="45"/>
      <c r="AU141" s="59"/>
      <c r="AV141" s="59" t="s">
        <v>230</v>
      </c>
      <c r="AW141" s="59">
        <f>AVERAGE(AW139:AW140)</f>
        <v>28.438680648803711</v>
      </c>
      <c r="AX141" s="59">
        <f>AVERAGE(AX139:AX140)</f>
        <v>28.717067718505859</v>
      </c>
      <c r="AY141" s="60"/>
      <c r="AZ141" s="59" t="s">
        <v>230</v>
      </c>
      <c r="BA141" s="59">
        <f>AVERAGE(BA139:BA140)</f>
        <v>25.999713897705078</v>
      </c>
      <c r="BB141" s="59">
        <f>AVERAGE(BB139:BB140)</f>
        <v>26.309808731079102</v>
      </c>
      <c r="BC141" s="59"/>
      <c r="BD141" s="59" t="s">
        <v>230</v>
      </c>
      <c r="BE141" s="59">
        <f>AVERAGE(BE139:BE140)</f>
        <v>18.441568220068337</v>
      </c>
      <c r="BF141" s="59">
        <f>AVERAGE(BF139:BF140)</f>
        <v>18.851366525269171</v>
      </c>
      <c r="BG141" s="9"/>
      <c r="BH141" s="45"/>
      <c r="BI141" s="45"/>
      <c r="BJ141" s="45"/>
      <c r="BK141" s="45"/>
      <c r="BL141" s="45"/>
      <c r="BM141" s="45"/>
      <c r="BN141" s="45"/>
      <c r="BO141" s="45"/>
      <c r="BR141" s="59"/>
      <c r="BS141" s="59" t="s">
        <v>230</v>
      </c>
      <c r="BT141" s="59">
        <f>AVERAGE(BT139:BT140)</f>
        <v>28.676055908203125</v>
      </c>
      <c r="BU141" s="59">
        <f>AVERAGE(BU139:BU140)</f>
        <v>29.352169036865234</v>
      </c>
      <c r="BV141" s="60"/>
      <c r="BW141" s="59" t="s">
        <v>230</v>
      </c>
      <c r="BX141" s="59">
        <f>AVERAGE(BX139:BX140)</f>
        <v>25.999713897705078</v>
      </c>
      <c r="BY141" s="59">
        <f>AVERAGE(BY139:BY140)</f>
        <v>26.309808731079102</v>
      </c>
      <c r="BZ141" s="59"/>
      <c r="CA141" s="59" t="s">
        <v>230</v>
      </c>
      <c r="CB141" s="59">
        <f>AVERAGE(CB139:CB140)</f>
        <v>15.643746730445447</v>
      </c>
      <c r="CC141" s="59">
        <f>AVERAGE(CC139:CC140)</f>
        <v>12.138311833732107</v>
      </c>
      <c r="CD141" s="9"/>
      <c r="CE141" s="45"/>
      <c r="CF141" s="45"/>
      <c r="CG141" s="45"/>
      <c r="CH141" s="45"/>
      <c r="CI141" s="45"/>
      <c r="CJ141" s="45"/>
      <c r="CK141" s="45"/>
      <c r="CL141" s="45"/>
    </row>
    <row r="142" spans="1:90" x14ac:dyDescent="0.2">
      <c r="A142" s="59"/>
      <c r="B142" s="59" t="s">
        <v>40</v>
      </c>
      <c r="C142" s="59">
        <f>STDEVP(C139:C140)</f>
        <v>0</v>
      </c>
      <c r="D142" s="59">
        <f>STDEVP(D139:D140)</f>
        <v>0</v>
      </c>
      <c r="E142" s="60"/>
      <c r="F142" s="59" t="s">
        <v>40</v>
      </c>
      <c r="G142" s="59">
        <f>STDEVP(G139:G140)</f>
        <v>0</v>
      </c>
      <c r="H142" s="59">
        <f>STDEVP(H139:H140)</f>
        <v>0</v>
      </c>
      <c r="I142" s="59"/>
      <c r="J142" s="59" t="s">
        <v>40</v>
      </c>
      <c r="K142" s="59">
        <f>STDEVP(K139:K140)</f>
        <v>0</v>
      </c>
      <c r="L142" s="59">
        <f>STDEVP(L139:L140)</f>
        <v>0</v>
      </c>
      <c r="M142" s="9"/>
      <c r="N142" s="45"/>
      <c r="O142" s="45"/>
      <c r="P142" s="45"/>
      <c r="Q142" s="45"/>
      <c r="R142" s="45"/>
      <c r="S142" s="45"/>
      <c r="T142" s="45"/>
      <c r="U142" s="45"/>
      <c r="X142" s="59"/>
      <c r="Y142" s="59" t="s">
        <v>40</v>
      </c>
      <c r="Z142" s="59">
        <f>STDEVP(Z139:Z140)</f>
        <v>0</v>
      </c>
      <c r="AA142" s="59">
        <f>STDEVP(AA139:AA140)</f>
        <v>0</v>
      </c>
      <c r="AB142" s="60"/>
      <c r="AC142" s="59" t="s">
        <v>40</v>
      </c>
      <c r="AD142" s="59">
        <f>STDEVP(AD139:AD140)</f>
        <v>0</v>
      </c>
      <c r="AE142" s="59">
        <f>STDEVP(AE139:AE140)</f>
        <v>0</v>
      </c>
      <c r="AF142" s="59"/>
      <c r="AG142" s="59" t="s">
        <v>40</v>
      </c>
      <c r="AH142" s="59">
        <f>STDEVP(AH139:AH140)</f>
        <v>0</v>
      </c>
      <c r="AI142" s="59">
        <f>STDEVP(AI139:AI140)</f>
        <v>0</v>
      </c>
      <c r="AJ142" s="9"/>
      <c r="AK142" s="45"/>
      <c r="AL142" s="45"/>
      <c r="AM142" s="45"/>
      <c r="AN142" s="45"/>
      <c r="AO142" s="45"/>
      <c r="AP142" s="45"/>
      <c r="AQ142" s="45"/>
      <c r="AR142" s="45"/>
      <c r="AU142" s="59"/>
      <c r="AV142" s="59" t="s">
        <v>40</v>
      </c>
      <c r="AW142" s="59">
        <f>STDEVP(AW139:AW140)</f>
        <v>0</v>
      </c>
      <c r="AX142" s="59">
        <f>STDEVP(AX139:AX140)</f>
        <v>0</v>
      </c>
      <c r="AY142" s="60"/>
      <c r="AZ142" s="59" t="s">
        <v>40</v>
      </c>
      <c r="BA142" s="59">
        <f>STDEVP(BA139:BA140)</f>
        <v>0</v>
      </c>
      <c r="BB142" s="59">
        <f>STDEVP(BB139:BB140)</f>
        <v>0</v>
      </c>
      <c r="BC142" s="59"/>
      <c r="BD142" s="59" t="s">
        <v>40</v>
      </c>
      <c r="BE142" s="59">
        <f>STDEVP(BE139:BE140)</f>
        <v>0</v>
      </c>
      <c r="BF142" s="59">
        <f>STDEVP(BF139:BF140)</f>
        <v>0</v>
      </c>
      <c r="BG142" s="9"/>
      <c r="BH142" s="45"/>
      <c r="BI142" s="45"/>
      <c r="BJ142" s="45"/>
      <c r="BK142" s="45"/>
      <c r="BL142" s="45"/>
      <c r="BM142" s="45"/>
      <c r="BN142" s="45"/>
      <c r="BO142" s="45"/>
      <c r="BR142" s="59"/>
      <c r="BS142" s="59" t="s">
        <v>40</v>
      </c>
      <c r="BT142" s="59">
        <f>STDEVP(BT139:BT140)</f>
        <v>0</v>
      </c>
      <c r="BU142" s="59">
        <f>STDEVP(BU139:BU140)</f>
        <v>0</v>
      </c>
      <c r="BV142" s="60"/>
      <c r="BW142" s="59" t="s">
        <v>40</v>
      </c>
      <c r="BX142" s="59">
        <f>STDEVP(BX139:BX140)</f>
        <v>0</v>
      </c>
      <c r="BY142" s="59">
        <f>STDEVP(BY139:BY140)</f>
        <v>0</v>
      </c>
      <c r="BZ142" s="59"/>
      <c r="CA142" s="59" t="s">
        <v>40</v>
      </c>
      <c r="CB142" s="59">
        <f>STDEVP(CB139:CB140)</f>
        <v>0</v>
      </c>
      <c r="CC142" s="59">
        <f>STDEVP(CC139:CC140)</f>
        <v>0</v>
      </c>
      <c r="CD142" s="9"/>
      <c r="CE142" s="45"/>
      <c r="CF142" s="45"/>
      <c r="CG142" s="45"/>
      <c r="CH142" s="45"/>
      <c r="CI142" s="45"/>
      <c r="CJ142" s="45"/>
      <c r="CK142" s="45"/>
      <c r="CL142" s="45"/>
    </row>
    <row r="143" spans="1:90" x14ac:dyDescent="0.2">
      <c r="A143" s="59"/>
      <c r="B143" s="59" t="s">
        <v>41</v>
      </c>
      <c r="C143" s="59">
        <f>C142/SQRT(4)</f>
        <v>0</v>
      </c>
      <c r="D143" s="59">
        <f t="shared" ref="D143" si="209">D142/SQRT(4)</f>
        <v>0</v>
      </c>
      <c r="E143" s="60"/>
      <c r="F143" s="59" t="s">
        <v>41</v>
      </c>
      <c r="G143" s="59">
        <f>G142/SQRT(4)</f>
        <v>0</v>
      </c>
      <c r="H143" s="59">
        <f t="shared" ref="H143" si="210">H142/SQRT(4)</f>
        <v>0</v>
      </c>
      <c r="I143" s="59"/>
      <c r="J143" s="59" t="s">
        <v>41</v>
      </c>
      <c r="K143" s="59">
        <f>K142/SQRT(4)</f>
        <v>0</v>
      </c>
      <c r="L143" s="59">
        <f t="shared" ref="L143" si="211">L142/SQRT(4)</f>
        <v>0</v>
      </c>
      <c r="M143" s="9"/>
      <c r="N143" s="45"/>
      <c r="O143" s="45"/>
      <c r="P143" s="45"/>
      <c r="Q143" s="45"/>
      <c r="R143" s="45"/>
      <c r="S143" s="45"/>
      <c r="T143" s="45"/>
      <c r="U143" s="45"/>
      <c r="X143" s="59"/>
      <c r="Y143" s="59" t="s">
        <v>41</v>
      </c>
      <c r="Z143" s="59">
        <f>Z142/SQRT(4)</f>
        <v>0</v>
      </c>
      <c r="AA143" s="59">
        <f t="shared" ref="AA143" si="212">AA142/SQRT(4)</f>
        <v>0</v>
      </c>
      <c r="AB143" s="60"/>
      <c r="AC143" s="59" t="s">
        <v>41</v>
      </c>
      <c r="AD143" s="59">
        <f>AD142/SQRT(4)</f>
        <v>0</v>
      </c>
      <c r="AE143" s="59">
        <f t="shared" ref="AE143" si="213">AE142/SQRT(4)</f>
        <v>0</v>
      </c>
      <c r="AF143" s="59"/>
      <c r="AG143" s="59" t="s">
        <v>41</v>
      </c>
      <c r="AH143" s="59">
        <f>AH142/SQRT(4)</f>
        <v>0</v>
      </c>
      <c r="AI143" s="59">
        <f t="shared" ref="AI143" si="214">AI142/SQRT(4)</f>
        <v>0</v>
      </c>
      <c r="AJ143" s="9"/>
      <c r="AK143" s="45"/>
      <c r="AL143" s="45"/>
      <c r="AM143" s="45"/>
      <c r="AN143" s="45"/>
      <c r="AO143" s="45"/>
      <c r="AP143" s="45"/>
      <c r="AQ143" s="45"/>
      <c r="AR143" s="45"/>
      <c r="AU143" s="59"/>
      <c r="AV143" s="59" t="s">
        <v>41</v>
      </c>
      <c r="AW143" s="59">
        <f>AW142/SQRT(4)</f>
        <v>0</v>
      </c>
      <c r="AX143" s="59">
        <f t="shared" ref="AX143" si="215">AX142/SQRT(4)</f>
        <v>0</v>
      </c>
      <c r="AY143" s="60"/>
      <c r="AZ143" s="59" t="s">
        <v>41</v>
      </c>
      <c r="BA143" s="59">
        <f>BA142/SQRT(4)</f>
        <v>0</v>
      </c>
      <c r="BB143" s="59">
        <f t="shared" ref="BB143" si="216">BB142/SQRT(4)</f>
        <v>0</v>
      </c>
      <c r="BC143" s="59"/>
      <c r="BD143" s="59" t="s">
        <v>41</v>
      </c>
      <c r="BE143" s="59">
        <f>BE142/SQRT(4)</f>
        <v>0</v>
      </c>
      <c r="BF143" s="59">
        <f t="shared" ref="BF143" si="217">BF142/SQRT(4)</f>
        <v>0</v>
      </c>
      <c r="BG143" s="9"/>
      <c r="BH143" s="45"/>
      <c r="BI143" s="45"/>
      <c r="BJ143" s="45"/>
      <c r="BK143" s="45"/>
      <c r="BL143" s="45"/>
      <c r="BM143" s="45"/>
      <c r="BN143" s="45"/>
      <c r="BO143" s="45"/>
      <c r="BR143" s="59"/>
      <c r="BS143" s="59" t="s">
        <v>41</v>
      </c>
      <c r="BT143" s="59">
        <f>BT142/SQRT(4)</f>
        <v>0</v>
      </c>
      <c r="BU143" s="59">
        <f t="shared" ref="BU143" si="218">BU142/SQRT(4)</f>
        <v>0</v>
      </c>
      <c r="BV143" s="60"/>
      <c r="BW143" s="59" t="s">
        <v>41</v>
      </c>
      <c r="BX143" s="59">
        <f>BX142/SQRT(4)</f>
        <v>0</v>
      </c>
      <c r="BY143" s="59">
        <f t="shared" ref="BY143" si="219">BY142/SQRT(4)</f>
        <v>0</v>
      </c>
      <c r="BZ143" s="59"/>
      <c r="CA143" s="59" t="s">
        <v>41</v>
      </c>
      <c r="CB143" s="59">
        <f>CB142/SQRT(4)</f>
        <v>0</v>
      </c>
      <c r="CC143" s="59">
        <f t="shared" ref="CC143" si="220">CC142/SQRT(4)</f>
        <v>0</v>
      </c>
      <c r="CD143" s="9"/>
      <c r="CE143" s="45"/>
      <c r="CF143" s="45"/>
      <c r="CG143" s="45"/>
      <c r="CH143" s="45"/>
      <c r="CI143" s="45"/>
      <c r="CJ143" s="45"/>
      <c r="CK143" s="45"/>
      <c r="CL143" s="45"/>
    </row>
    <row r="144" spans="1:90" x14ac:dyDescent="0.4">
      <c r="A144" s="44"/>
      <c r="B144" s="23"/>
      <c r="C144" s="23"/>
      <c r="D144" s="45"/>
      <c r="E144" s="23"/>
      <c r="F144" s="45"/>
      <c r="G144" s="44"/>
      <c r="H144" s="44"/>
      <c r="I144" s="44"/>
      <c r="J144" s="44"/>
      <c r="K144" s="44"/>
      <c r="L144" s="44"/>
      <c r="M144" s="46"/>
      <c r="N144" s="45"/>
      <c r="O144" s="45"/>
      <c r="P144" s="45"/>
      <c r="Q144" s="45"/>
      <c r="R144" s="45"/>
      <c r="S144" s="45"/>
      <c r="T144" s="45"/>
      <c r="U144" s="45"/>
      <c r="X144" s="44"/>
      <c r="Y144" s="23"/>
      <c r="Z144" s="23"/>
      <c r="AA144" s="45"/>
      <c r="AB144" s="23"/>
      <c r="AC144" s="45"/>
      <c r="AD144" s="44"/>
      <c r="AE144" s="44"/>
      <c r="AF144" s="44"/>
      <c r="AG144" s="44"/>
      <c r="AH144" s="44"/>
      <c r="AI144" s="44"/>
      <c r="AJ144" s="46"/>
      <c r="AK144" s="45"/>
      <c r="AL144" s="45"/>
      <c r="AM144" s="45"/>
      <c r="AN144" s="45"/>
      <c r="AO144" s="45"/>
      <c r="AP144" s="45"/>
      <c r="AQ144" s="45"/>
      <c r="AR144" s="45"/>
      <c r="AU144" s="44"/>
      <c r="AV144" s="23"/>
      <c r="AW144" s="23"/>
      <c r="AX144" s="45"/>
      <c r="AY144" s="23"/>
      <c r="AZ144" s="45"/>
      <c r="BA144" s="44"/>
      <c r="BB144" s="44"/>
      <c r="BC144" s="44"/>
      <c r="BD144" s="44"/>
      <c r="BE144" s="44"/>
      <c r="BF144" s="44"/>
      <c r="BG144" s="46"/>
      <c r="BH144" s="45"/>
      <c r="BI144" s="45"/>
      <c r="BJ144" s="45"/>
      <c r="BK144" s="45"/>
      <c r="BL144" s="45"/>
      <c r="BM144" s="45"/>
      <c r="BN144" s="45"/>
      <c r="BO144" s="45"/>
      <c r="BR144" s="44"/>
      <c r="BS144" s="23"/>
      <c r="BT144" s="23"/>
      <c r="BU144" s="45"/>
      <c r="BV144" s="23"/>
      <c r="BW144" s="45"/>
      <c r="BX144" s="44"/>
      <c r="BY144" s="44"/>
      <c r="BZ144" s="44"/>
      <c r="CA144" s="44"/>
      <c r="CB144" s="44"/>
      <c r="CC144" s="44"/>
      <c r="CD144" s="46"/>
      <c r="CE144" s="45"/>
      <c r="CF144" s="45"/>
      <c r="CG144" s="45"/>
      <c r="CH144" s="45"/>
      <c r="CI144" s="45"/>
      <c r="CJ144" s="45"/>
      <c r="CK144" s="45"/>
      <c r="CL144" s="45"/>
    </row>
    <row r="145" spans="1:90" x14ac:dyDescent="0.4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9"/>
      <c r="N145" s="45"/>
      <c r="O145" s="45"/>
      <c r="P145" s="45"/>
      <c r="Q145" s="45"/>
      <c r="R145" s="45"/>
      <c r="S145" s="45"/>
      <c r="T145" s="45"/>
      <c r="U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9"/>
      <c r="AK145" s="45"/>
      <c r="AL145" s="45"/>
      <c r="AM145" s="45"/>
      <c r="AN145" s="45"/>
      <c r="AO145" s="45"/>
      <c r="AP145" s="45"/>
      <c r="AQ145" s="45"/>
      <c r="AR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  <c r="BF145" s="45"/>
      <c r="BG145" s="9"/>
      <c r="BH145" s="45"/>
      <c r="BI145" s="45"/>
      <c r="BJ145" s="45"/>
      <c r="BK145" s="45"/>
      <c r="BL145" s="45"/>
      <c r="BM145" s="45"/>
      <c r="BN145" s="45"/>
      <c r="BO145" s="45"/>
      <c r="BR145" s="46"/>
      <c r="BS145" s="46"/>
      <c r="BT145" s="46"/>
      <c r="BU145" s="46"/>
      <c r="BV145" s="46"/>
      <c r="BW145" s="46"/>
      <c r="BX145" s="46"/>
      <c r="BY145" s="46"/>
      <c r="BZ145" s="46"/>
      <c r="CA145" s="46"/>
      <c r="CB145" s="46"/>
      <c r="CC145" s="46"/>
      <c r="CD145" s="9"/>
      <c r="CE145" s="45"/>
      <c r="CF145" s="45"/>
      <c r="CG145" s="45"/>
      <c r="CH145" s="45"/>
      <c r="CI145" s="45"/>
      <c r="CJ145" s="45"/>
      <c r="CK145" s="45"/>
      <c r="CL145" s="45"/>
    </row>
    <row r="146" spans="1:90" x14ac:dyDescent="0.2">
      <c r="A146" s="11" t="s">
        <v>212</v>
      </c>
      <c r="B146" s="46"/>
      <c r="C146" s="59" t="s">
        <v>257</v>
      </c>
      <c r="D146" s="59" t="s">
        <v>90</v>
      </c>
      <c r="E146" s="59"/>
      <c r="F146" s="60" t="s">
        <v>295</v>
      </c>
      <c r="G146" s="59" t="s">
        <v>257</v>
      </c>
      <c r="H146" s="59" t="s">
        <v>90</v>
      </c>
      <c r="I146" s="59"/>
      <c r="J146" s="59" t="s">
        <v>296</v>
      </c>
      <c r="K146" s="59" t="s">
        <v>257</v>
      </c>
      <c r="L146" s="59" t="s">
        <v>90</v>
      </c>
      <c r="M146" s="9"/>
      <c r="N146" s="45"/>
      <c r="O146" s="45"/>
      <c r="P146" s="45"/>
      <c r="Q146" s="45"/>
      <c r="R146" s="45"/>
      <c r="S146" s="45"/>
      <c r="T146" s="45"/>
      <c r="U146" s="45"/>
      <c r="X146" s="11" t="s">
        <v>212</v>
      </c>
      <c r="Y146" s="46"/>
      <c r="Z146" s="59" t="s">
        <v>257</v>
      </c>
      <c r="AA146" s="59" t="s">
        <v>90</v>
      </c>
      <c r="AB146" s="59"/>
      <c r="AC146" s="60" t="s">
        <v>295</v>
      </c>
      <c r="AD146" s="59" t="s">
        <v>257</v>
      </c>
      <c r="AE146" s="59" t="s">
        <v>90</v>
      </c>
      <c r="AF146" s="59"/>
      <c r="AG146" s="59" t="s">
        <v>296</v>
      </c>
      <c r="AH146" s="59" t="s">
        <v>257</v>
      </c>
      <c r="AI146" s="59" t="s">
        <v>90</v>
      </c>
      <c r="AJ146" s="9"/>
      <c r="AK146" s="45"/>
      <c r="AL146" s="45"/>
      <c r="AM146" s="45"/>
      <c r="AN146" s="45"/>
      <c r="AO146" s="45"/>
      <c r="AP146" s="45"/>
      <c r="AQ146" s="45"/>
      <c r="AR146" s="45"/>
      <c r="AU146" s="11" t="s">
        <v>212</v>
      </c>
      <c r="AV146" s="46"/>
      <c r="AW146" s="59" t="s">
        <v>257</v>
      </c>
      <c r="AX146" s="59" t="s">
        <v>90</v>
      </c>
      <c r="AY146" s="59"/>
      <c r="AZ146" s="60" t="s">
        <v>295</v>
      </c>
      <c r="BA146" s="59" t="s">
        <v>257</v>
      </c>
      <c r="BB146" s="59" t="s">
        <v>90</v>
      </c>
      <c r="BC146" s="59"/>
      <c r="BD146" s="59" t="s">
        <v>296</v>
      </c>
      <c r="BE146" s="59" t="s">
        <v>257</v>
      </c>
      <c r="BF146" s="59" t="s">
        <v>90</v>
      </c>
      <c r="BG146" s="9"/>
      <c r="BH146" s="45"/>
      <c r="BI146" s="45"/>
      <c r="BJ146" s="45"/>
      <c r="BK146" s="45"/>
      <c r="BL146" s="45"/>
      <c r="BM146" s="45"/>
      <c r="BN146" s="45"/>
      <c r="BO146" s="45"/>
      <c r="BR146" s="11" t="s">
        <v>212</v>
      </c>
      <c r="BS146" s="46"/>
      <c r="BT146" s="59" t="s">
        <v>257</v>
      </c>
      <c r="BU146" s="59" t="s">
        <v>90</v>
      </c>
      <c r="BV146" s="59"/>
      <c r="BW146" s="60" t="s">
        <v>295</v>
      </c>
      <c r="BX146" s="59" t="s">
        <v>257</v>
      </c>
      <c r="BY146" s="59" t="s">
        <v>90</v>
      </c>
      <c r="BZ146" s="59"/>
      <c r="CA146" s="59" t="s">
        <v>296</v>
      </c>
      <c r="CB146" s="59" t="s">
        <v>257</v>
      </c>
      <c r="CC146" s="59" t="s">
        <v>90</v>
      </c>
      <c r="CD146" s="9"/>
      <c r="CE146" s="45"/>
      <c r="CF146" s="45"/>
      <c r="CG146" s="45"/>
      <c r="CH146" s="45"/>
      <c r="CI146" s="45"/>
      <c r="CJ146" s="45"/>
      <c r="CK146" s="45"/>
      <c r="CL146" s="45"/>
    </row>
    <row r="147" spans="1:90" x14ac:dyDescent="0.4">
      <c r="A147" s="59"/>
      <c r="B147" s="61"/>
      <c r="C147" s="61"/>
      <c r="D147" s="61"/>
      <c r="E147" s="9"/>
      <c r="F147" s="9"/>
      <c r="G147" s="9"/>
      <c r="H147" s="9"/>
      <c r="I147" s="9"/>
      <c r="J147" s="9"/>
      <c r="K147" s="9"/>
      <c r="L147" s="9"/>
      <c r="M147" s="9"/>
      <c r="N147" s="45"/>
      <c r="O147" s="45"/>
      <c r="P147" s="45"/>
      <c r="Q147" s="45"/>
      <c r="R147" s="45"/>
      <c r="S147" s="45"/>
      <c r="T147" s="45"/>
      <c r="U147" s="45"/>
      <c r="X147" s="59"/>
      <c r="Y147" s="61"/>
      <c r="Z147" s="61"/>
      <c r="AA147" s="61"/>
      <c r="AB147" s="9"/>
      <c r="AC147" s="9"/>
      <c r="AD147" s="9"/>
      <c r="AE147" s="9"/>
      <c r="AF147" s="9"/>
      <c r="AG147" s="9"/>
      <c r="AH147" s="9"/>
      <c r="AI147" s="9"/>
      <c r="AJ147" s="9"/>
      <c r="AK147" s="45"/>
      <c r="AL147" s="45"/>
      <c r="AM147" s="45"/>
      <c r="AN147" s="45"/>
      <c r="AO147" s="45"/>
      <c r="AP147" s="45"/>
      <c r="AQ147" s="45"/>
      <c r="AR147" s="45"/>
      <c r="AU147" s="59"/>
      <c r="AV147" s="61"/>
      <c r="AW147" s="61"/>
      <c r="AX147" s="61"/>
      <c r="AY147" s="9"/>
      <c r="AZ147" s="9"/>
      <c r="BA147" s="9"/>
      <c r="BB147" s="9"/>
      <c r="BC147" s="9"/>
      <c r="BD147" s="9"/>
      <c r="BE147" s="9"/>
      <c r="BF147" s="9"/>
      <c r="BG147" s="9"/>
      <c r="BH147" s="45"/>
      <c r="BI147" s="45"/>
      <c r="BJ147" s="45"/>
      <c r="BK147" s="45"/>
      <c r="BL147" s="45"/>
      <c r="BM147" s="45"/>
      <c r="BN147" s="45"/>
      <c r="BO147" s="45"/>
      <c r="BR147" s="59"/>
      <c r="BS147" s="61"/>
      <c r="BT147" s="61"/>
      <c r="BU147" s="61"/>
      <c r="BV147" s="9"/>
      <c r="BW147" s="9"/>
      <c r="BX147" s="9"/>
      <c r="BY147" s="9"/>
      <c r="BZ147" s="9"/>
      <c r="CA147" s="9"/>
      <c r="CB147" s="9"/>
      <c r="CC147" s="9"/>
      <c r="CD147" s="9"/>
      <c r="CE147" s="45"/>
      <c r="CF147" s="45"/>
      <c r="CG147" s="45"/>
      <c r="CH147" s="45"/>
      <c r="CI147" s="45"/>
      <c r="CJ147" s="45"/>
      <c r="CK147" s="45"/>
      <c r="CL147" s="45"/>
    </row>
    <row r="148" spans="1:90" x14ac:dyDescent="0.4">
      <c r="A148" s="59"/>
      <c r="B148" s="60" t="s">
        <v>298</v>
      </c>
      <c r="C148" s="61">
        <v>27.718984603881836</v>
      </c>
      <c r="D148" s="61">
        <v>28.03502082824707</v>
      </c>
      <c r="E148" s="60"/>
      <c r="F148" s="60" t="s">
        <v>298</v>
      </c>
      <c r="G148" s="61">
        <v>25.436101913452148</v>
      </c>
      <c r="H148" s="61">
        <v>25.227767944335938</v>
      </c>
      <c r="I148" s="60"/>
      <c r="J148" s="60" t="s">
        <v>298</v>
      </c>
      <c r="K148" s="59">
        <f>POWER(2,(G148-C148))*100</f>
        <v>20.548675484738645</v>
      </c>
      <c r="L148" s="59">
        <f>POWER(2,(H148-D148))*100</f>
        <v>14.286724713639737</v>
      </c>
      <c r="M148" s="9"/>
      <c r="N148" s="45"/>
      <c r="O148" s="45"/>
      <c r="P148" s="45"/>
      <c r="Q148" s="45"/>
      <c r="R148" s="45"/>
      <c r="S148" s="45"/>
      <c r="T148" s="45"/>
      <c r="U148" s="45"/>
      <c r="X148" s="59"/>
      <c r="Y148" s="60" t="s">
        <v>298</v>
      </c>
      <c r="Z148" s="61">
        <v>28.516481399536133</v>
      </c>
      <c r="AA148" s="61">
        <v>29.238227844238281</v>
      </c>
      <c r="AB148" s="60"/>
      <c r="AC148" s="60" t="s">
        <v>298</v>
      </c>
      <c r="AD148" s="61">
        <v>25.436101913452148</v>
      </c>
      <c r="AE148" s="61">
        <v>25.227767944335938</v>
      </c>
      <c r="AF148" s="60"/>
      <c r="AG148" s="60" t="s">
        <v>298</v>
      </c>
      <c r="AH148" s="59">
        <f>POWER(2,(AD148-Z148))*100</f>
        <v>11.822610359041001</v>
      </c>
      <c r="AI148" s="59">
        <f>POWER(2,(AE148-AA148))*100</f>
        <v>6.2048498095785583</v>
      </c>
      <c r="AJ148" s="9"/>
      <c r="AK148" s="45"/>
      <c r="AL148" s="45"/>
      <c r="AM148" s="45"/>
      <c r="AN148" s="45"/>
      <c r="AO148" s="45"/>
      <c r="AP148" s="45"/>
      <c r="AQ148" s="45"/>
      <c r="AR148" s="45"/>
      <c r="AU148" s="59"/>
      <c r="AV148" s="60" t="s">
        <v>298</v>
      </c>
      <c r="AW148" s="61">
        <v>28.20686149597168</v>
      </c>
      <c r="AX148" s="61">
        <v>28.536638259887695</v>
      </c>
      <c r="AY148" s="60"/>
      <c r="AZ148" s="60" t="s">
        <v>298</v>
      </c>
      <c r="BA148" s="61">
        <v>25.436101913452148</v>
      </c>
      <c r="BB148" s="61">
        <v>25.227767944335938</v>
      </c>
      <c r="BC148" s="60"/>
      <c r="BD148" s="60" t="s">
        <v>298</v>
      </c>
      <c r="BE148" s="59">
        <f>POWER(2,(BA148-AW148))*100</f>
        <v>14.652720140619985</v>
      </c>
      <c r="BF148" s="59">
        <f>POWER(2,(BB148-AX148))*100</f>
        <v>10.090920467516712</v>
      </c>
      <c r="BG148" s="9"/>
      <c r="BH148" s="45"/>
      <c r="BI148" s="45"/>
      <c r="BJ148" s="45"/>
      <c r="BK148" s="45"/>
      <c r="BL148" s="45"/>
      <c r="BM148" s="45"/>
      <c r="BN148" s="45"/>
      <c r="BO148" s="45"/>
      <c r="BR148" s="59"/>
      <c r="BS148" s="60" t="s">
        <v>298</v>
      </c>
      <c r="BT148" s="61">
        <v>28.651523590087891</v>
      </c>
      <c r="BU148" s="61">
        <v>28.813077926635742</v>
      </c>
      <c r="BV148" s="60"/>
      <c r="BW148" s="60" t="s">
        <v>298</v>
      </c>
      <c r="BX148" s="61">
        <v>25.436101913452148</v>
      </c>
      <c r="BY148" s="61">
        <v>25.227767944335938</v>
      </c>
      <c r="BZ148" s="60"/>
      <c r="CA148" s="60" t="s">
        <v>298</v>
      </c>
      <c r="CB148" s="59">
        <f>POWER(2,(BX148-BT148))*100</f>
        <v>10.766179754705407</v>
      </c>
      <c r="CC148" s="59">
        <f>POWER(2,(BY148-BU148))*100</f>
        <v>8.3313264427242615</v>
      </c>
      <c r="CD148" s="9"/>
      <c r="CE148" s="45"/>
      <c r="CF148" s="45"/>
      <c r="CG148" s="45"/>
      <c r="CH148" s="45"/>
      <c r="CI148" s="45"/>
      <c r="CJ148" s="45"/>
      <c r="CK148" s="45"/>
      <c r="CL148" s="45"/>
    </row>
    <row r="149" spans="1:90" x14ac:dyDescent="0.2">
      <c r="A149" s="59"/>
      <c r="B149" s="59" t="s">
        <v>230</v>
      </c>
      <c r="C149" s="59">
        <f>AVERAGE(C147:C148)</f>
        <v>27.718984603881836</v>
      </c>
      <c r="D149" s="59">
        <f>AVERAGE(D147:D148)</f>
        <v>28.03502082824707</v>
      </c>
      <c r="E149" s="60"/>
      <c r="F149" s="59" t="s">
        <v>230</v>
      </c>
      <c r="G149" s="59">
        <f>AVERAGE(G147:G148)</f>
        <v>25.436101913452148</v>
      </c>
      <c r="H149" s="59">
        <f>AVERAGE(H147:H148)</f>
        <v>25.227767944335938</v>
      </c>
      <c r="I149" s="59"/>
      <c r="J149" s="59" t="s">
        <v>230</v>
      </c>
      <c r="K149" s="59">
        <f>AVERAGE(K147:K148)</f>
        <v>20.548675484738645</v>
      </c>
      <c r="L149" s="59">
        <f>AVERAGE(L147:L148)</f>
        <v>14.286724713639737</v>
      </c>
      <c r="M149" s="9"/>
      <c r="N149" s="45"/>
      <c r="O149" s="45"/>
      <c r="P149" s="45"/>
      <c r="Q149" s="45"/>
      <c r="R149" s="45"/>
      <c r="S149" s="45"/>
      <c r="T149" s="45"/>
      <c r="U149" s="45"/>
      <c r="X149" s="59"/>
      <c r="Y149" s="59" t="s">
        <v>230</v>
      </c>
      <c r="Z149" s="59">
        <f>AVERAGE(Z147:Z148)</f>
        <v>28.516481399536133</v>
      </c>
      <c r="AA149" s="59">
        <f>AVERAGE(AA147:AA148)</f>
        <v>29.238227844238281</v>
      </c>
      <c r="AB149" s="60"/>
      <c r="AC149" s="59" t="s">
        <v>230</v>
      </c>
      <c r="AD149" s="59">
        <f>AVERAGE(AD147:AD148)</f>
        <v>25.436101913452148</v>
      </c>
      <c r="AE149" s="59">
        <f>AVERAGE(AE147:AE148)</f>
        <v>25.227767944335938</v>
      </c>
      <c r="AF149" s="59"/>
      <c r="AG149" s="59" t="s">
        <v>230</v>
      </c>
      <c r="AH149" s="59">
        <f>AVERAGE(AH147:AH148)</f>
        <v>11.822610359041001</v>
      </c>
      <c r="AI149" s="59">
        <f>AVERAGE(AI147:AI148)</f>
        <v>6.2048498095785583</v>
      </c>
      <c r="AJ149" s="9"/>
      <c r="AK149" s="45"/>
      <c r="AL149" s="45"/>
      <c r="AM149" s="45"/>
      <c r="AN149" s="45"/>
      <c r="AO149" s="45"/>
      <c r="AP149" s="45"/>
      <c r="AQ149" s="45"/>
      <c r="AR149" s="45"/>
      <c r="AU149" s="59"/>
      <c r="AV149" s="59" t="s">
        <v>230</v>
      </c>
      <c r="AW149" s="59">
        <f>AVERAGE(AW147:AW148)</f>
        <v>28.20686149597168</v>
      </c>
      <c r="AX149" s="59">
        <f>AVERAGE(AX147:AX148)</f>
        <v>28.536638259887695</v>
      </c>
      <c r="AY149" s="60"/>
      <c r="AZ149" s="59" t="s">
        <v>230</v>
      </c>
      <c r="BA149" s="59">
        <f>AVERAGE(BA147:BA148)</f>
        <v>25.436101913452148</v>
      </c>
      <c r="BB149" s="59">
        <f>AVERAGE(BB147:BB148)</f>
        <v>25.227767944335938</v>
      </c>
      <c r="BC149" s="59"/>
      <c r="BD149" s="59" t="s">
        <v>230</v>
      </c>
      <c r="BE149" s="59">
        <f>AVERAGE(BE147:BE148)</f>
        <v>14.652720140619985</v>
      </c>
      <c r="BF149" s="59">
        <f>AVERAGE(BF147:BF148)</f>
        <v>10.090920467516712</v>
      </c>
      <c r="BG149" s="9"/>
      <c r="BH149" s="45"/>
      <c r="BI149" s="45"/>
      <c r="BJ149" s="45"/>
      <c r="BK149" s="45"/>
      <c r="BL149" s="45"/>
      <c r="BM149" s="45"/>
      <c r="BN149" s="45"/>
      <c r="BO149" s="45"/>
      <c r="BR149" s="59"/>
      <c r="BS149" s="59" t="s">
        <v>230</v>
      </c>
      <c r="BT149" s="59">
        <f>AVERAGE(BT147:BT148)</f>
        <v>28.651523590087891</v>
      </c>
      <c r="BU149" s="59">
        <f>AVERAGE(BU147:BU148)</f>
        <v>28.813077926635742</v>
      </c>
      <c r="BV149" s="60"/>
      <c r="BW149" s="59" t="s">
        <v>230</v>
      </c>
      <c r="BX149" s="59">
        <f>AVERAGE(BX147:BX148)</f>
        <v>25.436101913452148</v>
      </c>
      <c r="BY149" s="59">
        <f>AVERAGE(BY147:BY148)</f>
        <v>25.227767944335938</v>
      </c>
      <c r="BZ149" s="59"/>
      <c r="CA149" s="59" t="s">
        <v>230</v>
      </c>
      <c r="CB149" s="59">
        <f>AVERAGE(CB147:CB148)</f>
        <v>10.766179754705407</v>
      </c>
      <c r="CC149" s="59">
        <f>AVERAGE(CC147:CC148)</f>
        <v>8.3313264427242615</v>
      </c>
      <c r="CD149" s="9"/>
      <c r="CE149" s="45"/>
      <c r="CF149" s="45"/>
      <c r="CG149" s="45"/>
      <c r="CH149" s="45"/>
      <c r="CI149" s="45"/>
      <c r="CJ149" s="45"/>
      <c r="CK149" s="45"/>
      <c r="CL149" s="45"/>
    </row>
    <row r="150" spans="1:90" x14ac:dyDescent="0.2">
      <c r="A150" s="59"/>
      <c r="B150" s="59" t="s">
        <v>40</v>
      </c>
      <c r="C150" s="59">
        <f>STDEVP(C147:C148)</f>
        <v>0</v>
      </c>
      <c r="D150" s="59">
        <f>STDEVP(D147:D148)</f>
        <v>0</v>
      </c>
      <c r="E150" s="60"/>
      <c r="F150" s="59" t="s">
        <v>40</v>
      </c>
      <c r="G150" s="59">
        <f>STDEVP(G147:G148)</f>
        <v>0</v>
      </c>
      <c r="H150" s="59">
        <f>STDEVP(H147:H148)</f>
        <v>0</v>
      </c>
      <c r="I150" s="59"/>
      <c r="J150" s="59" t="s">
        <v>40</v>
      </c>
      <c r="K150" s="59">
        <f>STDEVP(K147:K148)</f>
        <v>0</v>
      </c>
      <c r="L150" s="59">
        <f>STDEVP(L147:L148)</f>
        <v>0</v>
      </c>
      <c r="M150" s="9"/>
      <c r="N150" s="45"/>
      <c r="O150" s="45"/>
      <c r="P150" s="45"/>
      <c r="Q150" s="45"/>
      <c r="R150" s="45"/>
      <c r="S150" s="45"/>
      <c r="T150" s="45"/>
      <c r="U150" s="45"/>
      <c r="X150" s="59"/>
      <c r="Y150" s="59" t="s">
        <v>40</v>
      </c>
      <c r="Z150" s="59">
        <f>STDEVP(Z147:Z148)</f>
        <v>0</v>
      </c>
      <c r="AA150" s="59">
        <f>STDEVP(AA147:AA148)</f>
        <v>0</v>
      </c>
      <c r="AB150" s="60"/>
      <c r="AC150" s="59" t="s">
        <v>40</v>
      </c>
      <c r="AD150" s="59">
        <f>STDEVP(AD147:AD148)</f>
        <v>0</v>
      </c>
      <c r="AE150" s="59">
        <f>STDEVP(AE147:AE148)</f>
        <v>0</v>
      </c>
      <c r="AF150" s="59"/>
      <c r="AG150" s="59" t="s">
        <v>40</v>
      </c>
      <c r="AH150" s="59">
        <f>STDEVP(AH147:AH148)</f>
        <v>0</v>
      </c>
      <c r="AI150" s="59">
        <f>STDEVP(AI147:AI148)</f>
        <v>0</v>
      </c>
      <c r="AJ150" s="9"/>
      <c r="AK150" s="45"/>
      <c r="AL150" s="45"/>
      <c r="AM150" s="45"/>
      <c r="AN150" s="45"/>
      <c r="AO150" s="45"/>
      <c r="AP150" s="45"/>
      <c r="AQ150" s="45"/>
      <c r="AR150" s="45"/>
      <c r="AU150" s="59"/>
      <c r="AV150" s="59" t="s">
        <v>40</v>
      </c>
      <c r="AW150" s="59">
        <f>STDEVP(AW147:AW148)</f>
        <v>0</v>
      </c>
      <c r="AX150" s="59">
        <f>STDEVP(AX147:AX148)</f>
        <v>0</v>
      </c>
      <c r="AY150" s="60"/>
      <c r="AZ150" s="59" t="s">
        <v>40</v>
      </c>
      <c r="BA150" s="59">
        <f>STDEVP(BA147:BA148)</f>
        <v>0</v>
      </c>
      <c r="BB150" s="59">
        <f>STDEVP(BB147:BB148)</f>
        <v>0</v>
      </c>
      <c r="BC150" s="59"/>
      <c r="BD150" s="59" t="s">
        <v>40</v>
      </c>
      <c r="BE150" s="59">
        <f>STDEVP(BE147:BE148)</f>
        <v>0</v>
      </c>
      <c r="BF150" s="59">
        <f>STDEVP(BF147:BF148)</f>
        <v>0</v>
      </c>
      <c r="BG150" s="9"/>
      <c r="BH150" s="45"/>
      <c r="BI150" s="45"/>
      <c r="BJ150" s="45"/>
      <c r="BK150" s="45"/>
      <c r="BL150" s="45"/>
      <c r="BM150" s="45"/>
      <c r="BN150" s="45"/>
      <c r="BO150" s="45"/>
      <c r="BR150" s="59"/>
      <c r="BS150" s="59" t="s">
        <v>40</v>
      </c>
      <c r="BT150" s="59">
        <f>STDEVP(BT147:BT148)</f>
        <v>0</v>
      </c>
      <c r="BU150" s="59">
        <f>STDEVP(BU147:BU148)</f>
        <v>0</v>
      </c>
      <c r="BV150" s="60"/>
      <c r="BW150" s="59" t="s">
        <v>40</v>
      </c>
      <c r="BX150" s="59">
        <f>STDEVP(BX147:BX148)</f>
        <v>0</v>
      </c>
      <c r="BY150" s="59">
        <f>STDEVP(BY147:BY148)</f>
        <v>0</v>
      </c>
      <c r="BZ150" s="59"/>
      <c r="CA150" s="59" t="s">
        <v>40</v>
      </c>
      <c r="CB150" s="59">
        <f>STDEVP(CB147:CB148)</f>
        <v>0</v>
      </c>
      <c r="CC150" s="59">
        <f>STDEVP(CC147:CC148)</f>
        <v>0</v>
      </c>
      <c r="CD150" s="9"/>
      <c r="CE150" s="45"/>
      <c r="CF150" s="45"/>
      <c r="CG150" s="45"/>
      <c r="CH150" s="45"/>
      <c r="CI150" s="45"/>
      <c r="CJ150" s="45"/>
      <c r="CK150" s="45"/>
      <c r="CL150" s="45"/>
    </row>
    <row r="151" spans="1:90" x14ac:dyDescent="0.2">
      <c r="A151" s="59"/>
      <c r="B151" s="59" t="s">
        <v>41</v>
      </c>
      <c r="C151" s="59">
        <f>C150/SQRT(4)</f>
        <v>0</v>
      </c>
      <c r="D151" s="59">
        <f t="shared" ref="D151" si="221">D150/SQRT(4)</f>
        <v>0</v>
      </c>
      <c r="E151" s="60"/>
      <c r="F151" s="59" t="s">
        <v>41</v>
      </c>
      <c r="G151" s="59">
        <f>G150/SQRT(4)</f>
        <v>0</v>
      </c>
      <c r="H151" s="59">
        <f t="shared" ref="H151" si="222">H150/SQRT(4)</f>
        <v>0</v>
      </c>
      <c r="I151" s="59"/>
      <c r="J151" s="59" t="s">
        <v>41</v>
      </c>
      <c r="K151" s="59">
        <f>K150/SQRT(4)</f>
        <v>0</v>
      </c>
      <c r="L151" s="59">
        <f t="shared" ref="L151" si="223">L150/SQRT(4)</f>
        <v>0</v>
      </c>
      <c r="M151" s="44"/>
      <c r="N151" s="45"/>
      <c r="O151" s="45"/>
      <c r="P151" s="45"/>
      <c r="Q151" s="45"/>
      <c r="R151" s="45"/>
      <c r="S151" s="45"/>
      <c r="T151" s="45"/>
      <c r="U151" s="45"/>
      <c r="X151" s="59"/>
      <c r="Y151" s="59" t="s">
        <v>41</v>
      </c>
      <c r="Z151" s="59">
        <f>Z150/SQRT(4)</f>
        <v>0</v>
      </c>
      <c r="AA151" s="59">
        <f t="shared" ref="AA151" si="224">AA150/SQRT(4)</f>
        <v>0</v>
      </c>
      <c r="AB151" s="60"/>
      <c r="AC151" s="59" t="s">
        <v>41</v>
      </c>
      <c r="AD151" s="59">
        <f>AD150/SQRT(4)</f>
        <v>0</v>
      </c>
      <c r="AE151" s="59">
        <f t="shared" ref="AE151" si="225">AE150/SQRT(4)</f>
        <v>0</v>
      </c>
      <c r="AF151" s="59"/>
      <c r="AG151" s="59" t="s">
        <v>41</v>
      </c>
      <c r="AH151" s="59">
        <f>AH150/SQRT(4)</f>
        <v>0</v>
      </c>
      <c r="AI151" s="59">
        <f t="shared" ref="AI151" si="226">AI150/SQRT(4)</f>
        <v>0</v>
      </c>
      <c r="AJ151" s="9"/>
      <c r="AK151" s="45"/>
      <c r="AL151" s="45"/>
      <c r="AM151" s="45"/>
      <c r="AN151" s="45"/>
      <c r="AO151" s="45"/>
      <c r="AP151" s="45"/>
      <c r="AQ151" s="45"/>
      <c r="AR151" s="45"/>
      <c r="AU151" s="59"/>
      <c r="AV151" s="59" t="s">
        <v>41</v>
      </c>
      <c r="AW151" s="59">
        <f>AW150/SQRT(4)</f>
        <v>0</v>
      </c>
      <c r="AX151" s="59">
        <f t="shared" ref="AX151" si="227">AX150/SQRT(4)</f>
        <v>0</v>
      </c>
      <c r="AY151" s="60"/>
      <c r="AZ151" s="59" t="s">
        <v>41</v>
      </c>
      <c r="BA151" s="59">
        <f>BA150/SQRT(4)</f>
        <v>0</v>
      </c>
      <c r="BB151" s="59">
        <f t="shared" ref="BB151" si="228">BB150/SQRT(4)</f>
        <v>0</v>
      </c>
      <c r="BC151" s="59"/>
      <c r="BD151" s="59" t="s">
        <v>41</v>
      </c>
      <c r="BE151" s="59">
        <f>BE150/SQRT(4)</f>
        <v>0</v>
      </c>
      <c r="BF151" s="59">
        <f t="shared" ref="BF151" si="229">BF150/SQRT(4)</f>
        <v>0</v>
      </c>
      <c r="BG151" s="9"/>
      <c r="BH151" s="45"/>
      <c r="BI151" s="45"/>
      <c r="BJ151" s="45"/>
      <c r="BK151" s="45"/>
      <c r="BL151" s="45"/>
      <c r="BM151" s="45"/>
      <c r="BN151" s="45"/>
      <c r="BO151" s="45"/>
      <c r="BR151" s="59"/>
      <c r="BS151" s="59" t="s">
        <v>41</v>
      </c>
      <c r="BT151" s="59">
        <f>BT150/SQRT(4)</f>
        <v>0</v>
      </c>
      <c r="BU151" s="59">
        <f t="shared" ref="BU151" si="230">BU150/SQRT(4)</f>
        <v>0</v>
      </c>
      <c r="BV151" s="60"/>
      <c r="BW151" s="59" t="s">
        <v>41</v>
      </c>
      <c r="BX151" s="59">
        <f>BX150/SQRT(4)</f>
        <v>0</v>
      </c>
      <c r="BY151" s="59">
        <f t="shared" ref="BY151" si="231">BY150/SQRT(4)</f>
        <v>0</v>
      </c>
      <c r="BZ151" s="59"/>
      <c r="CA151" s="59" t="s">
        <v>41</v>
      </c>
      <c r="CB151" s="59">
        <f>CB150/SQRT(4)</f>
        <v>0</v>
      </c>
      <c r="CC151" s="59">
        <f t="shared" ref="CC151" si="232">CC150/SQRT(4)</f>
        <v>0</v>
      </c>
      <c r="CD151" s="9"/>
      <c r="CE151" s="45"/>
      <c r="CF151" s="45"/>
      <c r="CG151" s="45"/>
      <c r="CH151" s="45"/>
      <c r="CI151" s="45"/>
      <c r="CJ151" s="45"/>
      <c r="CK151" s="45"/>
      <c r="CL151" s="45"/>
    </row>
    <row r="152" spans="1:90" x14ac:dyDescent="0.4">
      <c r="A152" s="9"/>
      <c r="B152" s="61"/>
      <c r="C152" s="61"/>
      <c r="D152" s="46"/>
      <c r="E152" s="61"/>
      <c r="F152" s="46"/>
      <c r="G152" s="9"/>
      <c r="H152" s="9"/>
      <c r="I152" s="9"/>
      <c r="J152" s="9"/>
      <c r="K152" s="9"/>
      <c r="L152" s="9"/>
      <c r="M152" s="45"/>
      <c r="N152" s="45"/>
      <c r="O152" s="45"/>
      <c r="P152" s="45"/>
      <c r="Q152" s="45"/>
      <c r="R152" s="45"/>
      <c r="S152" s="45"/>
      <c r="T152" s="45"/>
      <c r="U152" s="45"/>
      <c r="X152" s="9"/>
      <c r="Y152" s="61"/>
      <c r="Z152" s="61"/>
      <c r="AA152" s="46"/>
      <c r="AB152" s="61"/>
      <c r="AC152" s="46"/>
      <c r="AD152" s="9"/>
      <c r="AE152" s="9"/>
      <c r="AF152" s="9"/>
      <c r="AG152" s="9"/>
      <c r="AH152" s="9"/>
      <c r="AI152" s="9"/>
      <c r="AJ152" s="45"/>
      <c r="AK152" s="45"/>
      <c r="AL152" s="45"/>
      <c r="AM152" s="45"/>
      <c r="AN152" s="45"/>
      <c r="AO152" s="45"/>
      <c r="AP152" s="45"/>
      <c r="AQ152" s="45"/>
      <c r="AR152" s="45"/>
      <c r="AU152" s="9"/>
      <c r="AV152" s="61"/>
      <c r="AW152" s="61"/>
      <c r="AX152" s="46"/>
      <c r="AY152" s="61"/>
      <c r="AZ152" s="46"/>
      <c r="BA152" s="9"/>
      <c r="BB152" s="9"/>
      <c r="BC152" s="9"/>
      <c r="BD152" s="9"/>
      <c r="BE152" s="9"/>
      <c r="BF152" s="9"/>
      <c r="BG152" s="45"/>
      <c r="BH152" s="45"/>
      <c r="BI152" s="45"/>
      <c r="BJ152" s="45"/>
      <c r="BK152" s="45"/>
      <c r="BL152" s="45"/>
      <c r="BM152" s="45"/>
      <c r="BN152" s="45"/>
      <c r="BO152" s="45"/>
      <c r="BR152" s="9"/>
      <c r="BS152" s="61"/>
      <c r="BT152" s="61"/>
      <c r="BU152" s="46"/>
      <c r="BV152" s="61"/>
      <c r="BW152" s="46"/>
      <c r="BX152" s="9"/>
      <c r="BY152" s="9"/>
      <c r="BZ152" s="9"/>
      <c r="CA152" s="9"/>
      <c r="CB152" s="9"/>
      <c r="CC152" s="9"/>
      <c r="CD152" s="46"/>
      <c r="CE152" s="45"/>
      <c r="CF152" s="45"/>
      <c r="CG152" s="45"/>
      <c r="CH152" s="45"/>
      <c r="CI152" s="45"/>
      <c r="CJ152" s="45"/>
      <c r="CK152" s="45"/>
      <c r="CL152" s="45"/>
    </row>
    <row r="153" spans="1:90" x14ac:dyDescent="0.4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9"/>
      <c r="N153" s="45"/>
      <c r="O153" s="45"/>
      <c r="P153" s="45"/>
      <c r="Q153" s="45"/>
      <c r="R153" s="45"/>
      <c r="S153" s="45"/>
      <c r="T153" s="45"/>
      <c r="U153" s="45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9"/>
      <c r="AK153" s="45"/>
      <c r="AL153" s="45"/>
      <c r="AM153" s="45"/>
      <c r="AN153" s="45"/>
      <c r="AO153" s="45"/>
      <c r="AP153" s="45"/>
      <c r="AQ153" s="45"/>
      <c r="AR153" s="45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  <c r="BF153" s="46"/>
      <c r="BG153" s="9"/>
      <c r="BH153" s="45"/>
      <c r="BI153" s="45"/>
      <c r="BJ153" s="45"/>
      <c r="BK153" s="45"/>
      <c r="BL153" s="45"/>
      <c r="BM153" s="45"/>
      <c r="BN153" s="45"/>
      <c r="BO153" s="45"/>
      <c r="BR153" s="46"/>
      <c r="BS153" s="46"/>
      <c r="BT153" s="46"/>
      <c r="BU153" s="46"/>
      <c r="BV153" s="46"/>
      <c r="BW153" s="46"/>
      <c r="BX153" s="46"/>
      <c r="BY153" s="46"/>
      <c r="BZ153" s="46"/>
      <c r="CA153" s="46"/>
      <c r="CB153" s="46"/>
      <c r="CC153" s="46"/>
      <c r="CD153" s="9"/>
      <c r="CE153" s="45"/>
      <c r="CF153" s="45"/>
      <c r="CG153" s="45"/>
      <c r="CH153" s="45"/>
      <c r="CI153" s="45"/>
      <c r="CJ153" s="45"/>
      <c r="CK153" s="45"/>
      <c r="CL153" s="45"/>
    </row>
    <row r="154" spans="1:90" x14ac:dyDescent="0.2">
      <c r="A154" s="11" t="s">
        <v>62</v>
      </c>
      <c r="B154" s="46"/>
      <c r="C154" s="59" t="s">
        <v>257</v>
      </c>
      <c r="D154" s="59" t="s">
        <v>90</v>
      </c>
      <c r="E154" s="59"/>
      <c r="F154" s="60" t="s">
        <v>295</v>
      </c>
      <c r="G154" s="59" t="s">
        <v>257</v>
      </c>
      <c r="H154" s="59" t="s">
        <v>90</v>
      </c>
      <c r="I154" s="59"/>
      <c r="J154" s="59" t="s">
        <v>296</v>
      </c>
      <c r="K154" s="59" t="s">
        <v>257</v>
      </c>
      <c r="L154" s="59" t="s">
        <v>90</v>
      </c>
      <c r="M154" s="9"/>
      <c r="N154" s="45"/>
      <c r="O154" s="45"/>
      <c r="P154" s="45"/>
      <c r="Q154" s="45"/>
      <c r="R154" s="45"/>
      <c r="S154" s="45"/>
      <c r="T154" s="45"/>
      <c r="U154" s="45"/>
      <c r="X154" s="11" t="s">
        <v>62</v>
      </c>
      <c r="Y154" s="46"/>
      <c r="Z154" s="59" t="s">
        <v>257</v>
      </c>
      <c r="AA154" s="59" t="s">
        <v>90</v>
      </c>
      <c r="AB154" s="59"/>
      <c r="AC154" s="60" t="s">
        <v>295</v>
      </c>
      <c r="AD154" s="59" t="s">
        <v>257</v>
      </c>
      <c r="AE154" s="59" t="s">
        <v>90</v>
      </c>
      <c r="AF154" s="59"/>
      <c r="AG154" s="59" t="s">
        <v>296</v>
      </c>
      <c r="AH154" s="59" t="s">
        <v>257</v>
      </c>
      <c r="AI154" s="59" t="s">
        <v>90</v>
      </c>
      <c r="AJ154" s="44"/>
      <c r="AK154" s="45"/>
      <c r="AL154" s="45"/>
      <c r="AM154" s="45"/>
      <c r="AN154" s="45"/>
      <c r="AO154" s="45"/>
      <c r="AP154" s="45"/>
      <c r="AQ154" s="45"/>
      <c r="AR154" s="45"/>
      <c r="AU154" s="11" t="s">
        <v>62</v>
      </c>
      <c r="AV154" s="46"/>
      <c r="AW154" s="59" t="s">
        <v>257</v>
      </c>
      <c r="AX154" s="59" t="s">
        <v>90</v>
      </c>
      <c r="AY154" s="59"/>
      <c r="AZ154" s="60" t="s">
        <v>295</v>
      </c>
      <c r="BA154" s="59" t="s">
        <v>257</v>
      </c>
      <c r="BB154" s="59" t="s">
        <v>90</v>
      </c>
      <c r="BC154" s="59"/>
      <c r="BD154" s="59" t="s">
        <v>296</v>
      </c>
      <c r="BE154" s="59" t="s">
        <v>257</v>
      </c>
      <c r="BF154" s="59" t="s">
        <v>90</v>
      </c>
      <c r="BG154" s="44"/>
      <c r="BH154" s="45"/>
      <c r="BI154" s="45"/>
      <c r="BJ154" s="45"/>
      <c r="BK154" s="45"/>
      <c r="BL154" s="45"/>
      <c r="BM154" s="45"/>
      <c r="BN154" s="45"/>
      <c r="BO154" s="45"/>
      <c r="BR154" s="11" t="s">
        <v>62</v>
      </c>
      <c r="BS154" s="46"/>
      <c r="BT154" s="59" t="s">
        <v>257</v>
      </c>
      <c r="BU154" s="59" t="s">
        <v>90</v>
      </c>
      <c r="BV154" s="59"/>
      <c r="BW154" s="60" t="s">
        <v>295</v>
      </c>
      <c r="BX154" s="59" t="s">
        <v>257</v>
      </c>
      <c r="BY154" s="59" t="s">
        <v>90</v>
      </c>
      <c r="BZ154" s="59"/>
      <c r="CA154" s="59" t="s">
        <v>296</v>
      </c>
      <c r="CB154" s="59" t="s">
        <v>257</v>
      </c>
      <c r="CC154" s="59" t="s">
        <v>90</v>
      </c>
      <c r="CD154" s="9"/>
      <c r="CE154" s="45"/>
      <c r="CF154" s="45"/>
      <c r="CG154" s="45"/>
      <c r="CH154" s="45"/>
      <c r="CI154" s="45"/>
      <c r="CJ154" s="45"/>
      <c r="CK154" s="45"/>
      <c r="CL154" s="45"/>
    </row>
    <row r="155" spans="1:90" x14ac:dyDescent="0.4">
      <c r="A155" s="59"/>
      <c r="B155" s="61"/>
      <c r="C155" s="61"/>
      <c r="D155" s="61"/>
      <c r="E155" s="9"/>
      <c r="F155" s="9"/>
      <c r="G155" s="9"/>
      <c r="H155" s="9"/>
      <c r="I155" s="9"/>
      <c r="J155" s="9"/>
      <c r="K155" s="9"/>
      <c r="L155" s="9"/>
      <c r="M155" s="9"/>
      <c r="N155" s="45"/>
      <c r="O155" s="45"/>
      <c r="P155" s="45"/>
      <c r="Q155" s="45"/>
      <c r="R155" s="45"/>
      <c r="S155" s="45"/>
      <c r="T155" s="45"/>
      <c r="U155" s="45"/>
      <c r="X155" s="59"/>
      <c r="Y155" s="61"/>
      <c r="Z155" s="61"/>
      <c r="AA155" s="61"/>
      <c r="AB155" s="9"/>
      <c r="AC155" s="9"/>
      <c r="AD155" s="9"/>
      <c r="AE155" s="9"/>
      <c r="AF155" s="9"/>
      <c r="AG155" s="9"/>
      <c r="AH155" s="9"/>
      <c r="AI155" s="9"/>
      <c r="AJ155" s="9"/>
      <c r="AK155" s="45"/>
      <c r="AL155" s="45"/>
      <c r="AM155" s="45"/>
      <c r="AN155" s="45"/>
      <c r="AO155" s="45"/>
      <c r="AP155" s="45"/>
      <c r="AQ155" s="45"/>
      <c r="AR155" s="45"/>
      <c r="AU155" s="59"/>
      <c r="AV155" s="61"/>
      <c r="AW155" s="61"/>
      <c r="AX155" s="61"/>
      <c r="AY155" s="9"/>
      <c r="AZ155" s="9"/>
      <c r="BA155" s="9"/>
      <c r="BB155" s="9"/>
      <c r="BC155" s="9"/>
      <c r="BD155" s="9"/>
      <c r="BE155" s="9"/>
      <c r="BF155" s="9"/>
      <c r="BG155" s="9"/>
      <c r="BH155" s="45"/>
      <c r="BI155" s="45"/>
      <c r="BJ155" s="45"/>
      <c r="BK155" s="45"/>
      <c r="BL155" s="45"/>
      <c r="BM155" s="45"/>
      <c r="BN155" s="45"/>
      <c r="BO155" s="45"/>
      <c r="BR155" s="59"/>
      <c r="BS155" s="61"/>
      <c r="BT155" s="61"/>
      <c r="BU155" s="61"/>
      <c r="BV155" s="9"/>
      <c r="BW155" s="9"/>
      <c r="BX155" s="9"/>
      <c r="BY155" s="9"/>
      <c r="BZ155" s="9"/>
      <c r="CA155" s="9"/>
      <c r="CB155" s="9"/>
      <c r="CC155" s="9"/>
      <c r="CD155" s="9"/>
      <c r="CE155" s="45"/>
      <c r="CF155" s="45"/>
      <c r="CG155" s="45"/>
      <c r="CH155" s="45"/>
      <c r="CI155" s="45"/>
      <c r="CJ155" s="45"/>
      <c r="CK155" s="45"/>
      <c r="CL155" s="45"/>
    </row>
    <row r="156" spans="1:90" x14ac:dyDescent="0.4">
      <c r="A156" s="59"/>
      <c r="B156" s="60" t="s">
        <v>298</v>
      </c>
      <c r="C156" s="61">
        <v>28.014049530029297</v>
      </c>
      <c r="D156" s="61">
        <v>27.890529632568359</v>
      </c>
      <c r="E156" s="60"/>
      <c r="F156" s="60" t="s">
        <v>298</v>
      </c>
      <c r="G156" s="61">
        <v>25.267238616943359</v>
      </c>
      <c r="H156" s="61">
        <v>25.311882019042969</v>
      </c>
      <c r="I156" s="60"/>
      <c r="J156" s="60" t="s">
        <v>298</v>
      </c>
      <c r="K156" s="59">
        <f>POWER(2,(G156-C156))*100</f>
        <v>14.897984659495588</v>
      </c>
      <c r="L156" s="59">
        <f>POWER(2,(H156-D156))*100</f>
        <v>16.739778999208898</v>
      </c>
      <c r="M156" s="9"/>
      <c r="N156" s="45"/>
      <c r="O156" s="45"/>
      <c r="P156" s="45"/>
      <c r="Q156" s="45"/>
      <c r="R156" s="45"/>
      <c r="S156" s="45"/>
      <c r="T156" s="45"/>
      <c r="U156" s="45"/>
      <c r="X156" s="59"/>
      <c r="Y156" s="60" t="s">
        <v>298</v>
      </c>
      <c r="Z156" s="61">
        <v>29.319429397583008</v>
      </c>
      <c r="AA156" s="61">
        <v>29.540395736694336</v>
      </c>
      <c r="AB156" s="60"/>
      <c r="AC156" s="60" t="s">
        <v>298</v>
      </c>
      <c r="AD156" s="61">
        <v>25.267238616943359</v>
      </c>
      <c r="AE156" s="61">
        <v>25.311882019042969</v>
      </c>
      <c r="AF156" s="60"/>
      <c r="AG156" s="60" t="s">
        <v>298</v>
      </c>
      <c r="AH156" s="59">
        <f>POWER(2,(AD156-Z156))*100</f>
        <v>6.0279414716138469</v>
      </c>
      <c r="AI156" s="59">
        <f>POWER(2,(AE156-AA156))*100</f>
        <v>5.3344608715306041</v>
      </c>
      <c r="AJ156" s="9"/>
      <c r="AK156" s="45"/>
      <c r="AL156" s="45"/>
      <c r="AM156" s="45"/>
      <c r="AN156" s="45"/>
      <c r="AO156" s="45"/>
      <c r="AP156" s="45"/>
      <c r="AQ156" s="45"/>
      <c r="AR156" s="45"/>
      <c r="AU156" s="59"/>
      <c r="AV156" s="60" t="s">
        <v>298</v>
      </c>
      <c r="AW156" s="61">
        <v>28.126260757446289</v>
      </c>
      <c r="AX156" s="61">
        <v>28.044628143310547</v>
      </c>
      <c r="AY156" s="60"/>
      <c r="AZ156" s="60" t="s">
        <v>298</v>
      </c>
      <c r="BA156" s="61">
        <v>25.267238616943359</v>
      </c>
      <c r="BB156" s="61">
        <v>25.311882019042969</v>
      </c>
      <c r="BC156" s="60"/>
      <c r="BD156" s="60" t="s">
        <v>298</v>
      </c>
      <c r="BE156" s="59">
        <f>POWER(2,(BA156-AW156))*100</f>
        <v>13.783153011827645</v>
      </c>
      <c r="BF156" s="59">
        <f>POWER(2,(BB156-AX156))*100</f>
        <v>15.043934922170878</v>
      </c>
      <c r="BG156" s="9"/>
      <c r="BH156" s="45"/>
      <c r="BI156" s="45"/>
      <c r="BJ156" s="45"/>
      <c r="BK156" s="45"/>
      <c r="BL156" s="45"/>
      <c r="BM156" s="45"/>
      <c r="BN156" s="45"/>
      <c r="BO156" s="45"/>
      <c r="BR156" s="59"/>
      <c r="BS156" s="60" t="s">
        <v>298</v>
      </c>
      <c r="BT156" s="61">
        <v>28.692445755004883</v>
      </c>
      <c r="BU156" s="61">
        <v>29.3427734375</v>
      </c>
      <c r="BV156" s="60"/>
      <c r="BW156" s="60" t="s">
        <v>298</v>
      </c>
      <c r="BX156" s="61">
        <v>25.267238616943359</v>
      </c>
      <c r="BY156" s="61">
        <v>25.311882019042969</v>
      </c>
      <c r="BZ156" s="60"/>
      <c r="CA156" s="60" t="s">
        <v>298</v>
      </c>
      <c r="CB156" s="59">
        <f>POWER(2,(BX156-BT156))*100</f>
        <v>9.3091474675746166</v>
      </c>
      <c r="CC156" s="59">
        <f>POWER(2,(BY156-BU156))*100</f>
        <v>6.1175957262060194</v>
      </c>
      <c r="CD156" s="9"/>
      <c r="CE156" s="45"/>
      <c r="CF156" s="45"/>
      <c r="CG156" s="45"/>
      <c r="CH156" s="45"/>
      <c r="CI156" s="45"/>
      <c r="CJ156" s="45"/>
      <c r="CK156" s="45"/>
      <c r="CL156" s="45"/>
    </row>
    <row r="157" spans="1:90" x14ac:dyDescent="0.2">
      <c r="A157" s="59"/>
      <c r="B157" s="59" t="s">
        <v>230</v>
      </c>
      <c r="C157" s="59">
        <f>AVERAGE(C155:C156)</f>
        <v>28.014049530029297</v>
      </c>
      <c r="D157" s="59">
        <f>AVERAGE(D155:D156)</f>
        <v>27.890529632568359</v>
      </c>
      <c r="E157" s="60"/>
      <c r="F157" s="59" t="s">
        <v>230</v>
      </c>
      <c r="G157" s="59">
        <f>AVERAGE(G155:G156)</f>
        <v>25.267238616943359</v>
      </c>
      <c r="H157" s="59">
        <f>AVERAGE(H155:H156)</f>
        <v>25.311882019042969</v>
      </c>
      <c r="I157" s="59"/>
      <c r="J157" s="59" t="s">
        <v>230</v>
      </c>
      <c r="K157" s="59">
        <f>AVERAGE(K155:K156)</f>
        <v>14.897984659495588</v>
      </c>
      <c r="L157" s="59">
        <f>AVERAGE(L155:L156)</f>
        <v>16.739778999208898</v>
      </c>
      <c r="M157" s="9"/>
      <c r="N157" s="45"/>
      <c r="O157" s="45"/>
      <c r="P157" s="45"/>
      <c r="Q157" s="45"/>
      <c r="R157" s="45"/>
      <c r="S157" s="45"/>
      <c r="T157" s="45"/>
      <c r="U157" s="45"/>
      <c r="X157" s="59"/>
      <c r="Y157" s="59" t="s">
        <v>230</v>
      </c>
      <c r="Z157" s="59">
        <f>AVERAGE(Z155:Z156)</f>
        <v>29.319429397583008</v>
      </c>
      <c r="AA157" s="59">
        <f>AVERAGE(AA155:AA156)</f>
        <v>29.540395736694336</v>
      </c>
      <c r="AB157" s="60"/>
      <c r="AC157" s="59" t="s">
        <v>230</v>
      </c>
      <c r="AD157" s="59">
        <f>AVERAGE(AD155:AD156)</f>
        <v>25.267238616943359</v>
      </c>
      <c r="AE157" s="59">
        <f>AVERAGE(AE155:AE156)</f>
        <v>25.311882019042969</v>
      </c>
      <c r="AF157" s="59"/>
      <c r="AG157" s="59" t="s">
        <v>230</v>
      </c>
      <c r="AH157" s="59">
        <f>AVERAGE(AH155:AH156)</f>
        <v>6.0279414716138469</v>
      </c>
      <c r="AI157" s="59">
        <f>AVERAGE(AI155:AI156)</f>
        <v>5.3344608715306041</v>
      </c>
      <c r="AJ157" s="9"/>
      <c r="AK157" s="45"/>
      <c r="AL157" s="45"/>
      <c r="AM157" s="45"/>
      <c r="AN157" s="45"/>
      <c r="AO157" s="45"/>
      <c r="AP157" s="45"/>
      <c r="AQ157" s="45"/>
      <c r="AR157" s="45"/>
      <c r="AU157" s="59"/>
      <c r="AV157" s="59" t="s">
        <v>230</v>
      </c>
      <c r="AW157" s="59">
        <f>AVERAGE(AW155:AW156)</f>
        <v>28.126260757446289</v>
      </c>
      <c r="AX157" s="59">
        <f>AVERAGE(AX155:AX156)</f>
        <v>28.044628143310547</v>
      </c>
      <c r="AY157" s="60"/>
      <c r="AZ157" s="59" t="s">
        <v>230</v>
      </c>
      <c r="BA157" s="59">
        <f>AVERAGE(BA155:BA156)</f>
        <v>25.267238616943359</v>
      </c>
      <c r="BB157" s="59">
        <f>AVERAGE(BB155:BB156)</f>
        <v>25.311882019042969</v>
      </c>
      <c r="BC157" s="59"/>
      <c r="BD157" s="59" t="s">
        <v>230</v>
      </c>
      <c r="BE157" s="59">
        <f>AVERAGE(BE155:BE156)</f>
        <v>13.783153011827645</v>
      </c>
      <c r="BF157" s="59">
        <f>AVERAGE(BF155:BF156)</f>
        <v>15.043934922170878</v>
      </c>
      <c r="BG157" s="9"/>
      <c r="BH157" s="45"/>
      <c r="BI157" s="45"/>
      <c r="BJ157" s="45"/>
      <c r="BK157" s="45"/>
      <c r="BL157" s="45"/>
      <c r="BM157" s="45"/>
      <c r="BN157" s="45"/>
      <c r="BO157" s="45"/>
      <c r="BR157" s="59"/>
      <c r="BS157" s="59" t="s">
        <v>230</v>
      </c>
      <c r="BT157" s="59">
        <f>AVERAGE(BT155:BT156)</f>
        <v>28.692445755004883</v>
      </c>
      <c r="BU157" s="59">
        <f>AVERAGE(BU155:BU156)</f>
        <v>29.3427734375</v>
      </c>
      <c r="BV157" s="60"/>
      <c r="BW157" s="59" t="s">
        <v>230</v>
      </c>
      <c r="BX157" s="59">
        <f>AVERAGE(BX155:BX156)</f>
        <v>25.267238616943359</v>
      </c>
      <c r="BY157" s="59">
        <f>AVERAGE(BY155:BY156)</f>
        <v>25.311882019042969</v>
      </c>
      <c r="BZ157" s="59"/>
      <c r="CA157" s="59" t="s">
        <v>230</v>
      </c>
      <c r="CB157" s="59">
        <f>AVERAGE(CB155:CB156)</f>
        <v>9.3091474675746166</v>
      </c>
      <c r="CC157" s="59">
        <f>AVERAGE(CC155:CC156)</f>
        <v>6.1175957262060194</v>
      </c>
      <c r="CD157" s="9"/>
      <c r="CE157" s="45"/>
      <c r="CF157" s="45"/>
      <c r="CG157" s="45"/>
      <c r="CH157" s="45"/>
      <c r="CI157" s="45"/>
      <c r="CJ157" s="45"/>
      <c r="CK157" s="45"/>
      <c r="CL157" s="45"/>
    </row>
    <row r="158" spans="1:90" x14ac:dyDescent="0.2">
      <c r="A158" s="59"/>
      <c r="B158" s="59" t="s">
        <v>40</v>
      </c>
      <c r="C158" s="59">
        <f>STDEVP(C155:C156)</f>
        <v>0</v>
      </c>
      <c r="D158" s="59">
        <f>STDEVP(D155:D156)</f>
        <v>0</v>
      </c>
      <c r="E158" s="60"/>
      <c r="F158" s="59" t="s">
        <v>40</v>
      </c>
      <c r="G158" s="59">
        <f>STDEVP(G155:G156)</f>
        <v>0</v>
      </c>
      <c r="H158" s="59">
        <f>STDEVP(H155:H156)</f>
        <v>0</v>
      </c>
      <c r="I158" s="59"/>
      <c r="J158" s="59" t="s">
        <v>40</v>
      </c>
      <c r="K158" s="59">
        <f>STDEVP(K155:K156)</f>
        <v>0</v>
      </c>
      <c r="L158" s="59">
        <f>STDEVP(L155:L156)</f>
        <v>0</v>
      </c>
      <c r="M158" s="9"/>
      <c r="N158" s="45"/>
      <c r="O158" s="45"/>
      <c r="P158" s="45"/>
      <c r="Q158" s="45"/>
      <c r="R158" s="45"/>
      <c r="S158" s="45"/>
      <c r="T158" s="45"/>
      <c r="U158" s="45"/>
      <c r="X158" s="59"/>
      <c r="Y158" s="59" t="s">
        <v>40</v>
      </c>
      <c r="Z158" s="59">
        <f>STDEVP(Z155:Z156)</f>
        <v>0</v>
      </c>
      <c r="AA158" s="59">
        <f>STDEVP(AA155:AA156)</f>
        <v>0</v>
      </c>
      <c r="AB158" s="60"/>
      <c r="AC158" s="59" t="s">
        <v>40</v>
      </c>
      <c r="AD158" s="59">
        <f>STDEVP(AD155:AD156)</f>
        <v>0</v>
      </c>
      <c r="AE158" s="59">
        <f>STDEVP(AE155:AE156)</f>
        <v>0</v>
      </c>
      <c r="AF158" s="59"/>
      <c r="AG158" s="59" t="s">
        <v>40</v>
      </c>
      <c r="AH158" s="59">
        <f>STDEVP(AH155:AH156)</f>
        <v>0</v>
      </c>
      <c r="AI158" s="59">
        <f>STDEVP(AI155:AI156)</f>
        <v>0</v>
      </c>
      <c r="AJ158" s="9"/>
      <c r="AK158" s="45"/>
      <c r="AL158" s="45"/>
      <c r="AM158" s="45"/>
      <c r="AN158" s="45"/>
      <c r="AO158" s="45"/>
      <c r="AP158" s="45"/>
      <c r="AQ158" s="45"/>
      <c r="AR158" s="45"/>
      <c r="AU158" s="59"/>
      <c r="AV158" s="59" t="s">
        <v>40</v>
      </c>
      <c r="AW158" s="59">
        <f>STDEVP(AW155:AW156)</f>
        <v>0</v>
      </c>
      <c r="AX158" s="59">
        <f>STDEVP(AX155:AX156)</f>
        <v>0</v>
      </c>
      <c r="AY158" s="60"/>
      <c r="AZ158" s="59" t="s">
        <v>40</v>
      </c>
      <c r="BA158" s="59">
        <f>STDEVP(BA155:BA156)</f>
        <v>0</v>
      </c>
      <c r="BB158" s="59">
        <f>STDEVP(BB155:BB156)</f>
        <v>0</v>
      </c>
      <c r="BC158" s="59"/>
      <c r="BD158" s="59" t="s">
        <v>40</v>
      </c>
      <c r="BE158" s="59">
        <f>STDEVP(BE155:BE156)</f>
        <v>0</v>
      </c>
      <c r="BF158" s="59">
        <f>STDEVP(BF155:BF156)</f>
        <v>0</v>
      </c>
      <c r="BG158" s="9"/>
      <c r="BH158" s="45"/>
      <c r="BI158" s="45"/>
      <c r="BJ158" s="45"/>
      <c r="BK158" s="45"/>
      <c r="BL158" s="45"/>
      <c r="BM158" s="45"/>
      <c r="BN158" s="45"/>
      <c r="BO158" s="45"/>
      <c r="BR158" s="59"/>
      <c r="BS158" s="59" t="s">
        <v>40</v>
      </c>
      <c r="BT158" s="59">
        <f>STDEVP(BT155:BT156)</f>
        <v>0</v>
      </c>
      <c r="BU158" s="59">
        <f>STDEVP(BU155:BU156)</f>
        <v>0</v>
      </c>
      <c r="BV158" s="60"/>
      <c r="BW158" s="59" t="s">
        <v>40</v>
      </c>
      <c r="BX158" s="59">
        <f>STDEVP(BX155:BX156)</f>
        <v>0</v>
      </c>
      <c r="BY158" s="59">
        <f>STDEVP(BY155:BY156)</f>
        <v>0</v>
      </c>
      <c r="BZ158" s="59"/>
      <c r="CA158" s="59" t="s">
        <v>40</v>
      </c>
      <c r="CB158" s="59">
        <f>STDEVP(CB155:CB156)</f>
        <v>0</v>
      </c>
      <c r="CC158" s="59">
        <f>STDEVP(CC155:CC156)</f>
        <v>0</v>
      </c>
      <c r="CD158" s="9"/>
      <c r="CE158" s="45"/>
      <c r="CF158" s="45"/>
      <c r="CG158" s="45"/>
      <c r="CH158" s="45"/>
      <c r="CI158" s="45"/>
      <c r="CJ158" s="45"/>
      <c r="CK158" s="45"/>
      <c r="CL158" s="45"/>
    </row>
    <row r="159" spans="1:90" x14ac:dyDescent="0.2">
      <c r="A159" s="59"/>
      <c r="B159" s="59" t="s">
        <v>41</v>
      </c>
      <c r="C159" s="59">
        <f>C158/SQRT(4)</f>
        <v>0</v>
      </c>
      <c r="D159" s="59">
        <f t="shared" ref="D159" si="233">D158/SQRT(4)</f>
        <v>0</v>
      </c>
      <c r="E159" s="60"/>
      <c r="F159" s="59" t="s">
        <v>41</v>
      </c>
      <c r="G159" s="59">
        <f>G158/SQRT(4)</f>
        <v>0</v>
      </c>
      <c r="H159" s="59">
        <f t="shared" ref="H159" si="234">H158/SQRT(4)</f>
        <v>0</v>
      </c>
      <c r="I159" s="59"/>
      <c r="J159" s="59" t="s">
        <v>41</v>
      </c>
      <c r="K159" s="59">
        <f>K158/SQRT(4)</f>
        <v>0</v>
      </c>
      <c r="L159" s="59">
        <f t="shared" ref="L159" si="235">L158/SQRT(4)</f>
        <v>0</v>
      </c>
      <c r="M159" s="9"/>
      <c r="N159" s="45"/>
      <c r="O159" s="45"/>
      <c r="P159" s="45"/>
      <c r="Q159" s="45"/>
      <c r="R159" s="45"/>
      <c r="S159" s="45"/>
      <c r="T159" s="45"/>
      <c r="U159" s="45"/>
      <c r="X159" s="59"/>
      <c r="Y159" s="59" t="s">
        <v>41</v>
      </c>
      <c r="Z159" s="59">
        <f>Z158/SQRT(4)</f>
        <v>0</v>
      </c>
      <c r="AA159" s="59">
        <f t="shared" ref="AA159" si="236">AA158/SQRT(4)</f>
        <v>0</v>
      </c>
      <c r="AB159" s="60"/>
      <c r="AC159" s="59" t="s">
        <v>41</v>
      </c>
      <c r="AD159" s="59">
        <f>AD158/SQRT(4)</f>
        <v>0</v>
      </c>
      <c r="AE159" s="59">
        <f t="shared" ref="AE159" si="237">AE158/SQRT(4)</f>
        <v>0</v>
      </c>
      <c r="AF159" s="59"/>
      <c r="AG159" s="59" t="s">
        <v>41</v>
      </c>
      <c r="AH159" s="59">
        <f>AH158/SQRT(4)</f>
        <v>0</v>
      </c>
      <c r="AI159" s="59">
        <f t="shared" ref="AI159" si="238">AI158/SQRT(4)</f>
        <v>0</v>
      </c>
      <c r="AJ159" s="9"/>
      <c r="AK159" s="45"/>
      <c r="AL159" s="45"/>
      <c r="AM159" s="45"/>
      <c r="AN159" s="45"/>
      <c r="AO159" s="45"/>
      <c r="AP159" s="45"/>
      <c r="AQ159" s="45"/>
      <c r="AR159" s="45"/>
      <c r="AU159" s="59"/>
      <c r="AV159" s="59" t="s">
        <v>41</v>
      </c>
      <c r="AW159" s="59">
        <f>AW158/SQRT(4)</f>
        <v>0</v>
      </c>
      <c r="AX159" s="59">
        <f t="shared" ref="AX159" si="239">AX158/SQRT(4)</f>
        <v>0</v>
      </c>
      <c r="AY159" s="60"/>
      <c r="AZ159" s="59" t="s">
        <v>41</v>
      </c>
      <c r="BA159" s="59">
        <f>BA158/SQRT(4)</f>
        <v>0</v>
      </c>
      <c r="BB159" s="59">
        <f t="shared" ref="BB159" si="240">BB158/SQRT(4)</f>
        <v>0</v>
      </c>
      <c r="BC159" s="59"/>
      <c r="BD159" s="59" t="s">
        <v>41</v>
      </c>
      <c r="BE159" s="59">
        <f>BE158/SQRT(4)</f>
        <v>0</v>
      </c>
      <c r="BF159" s="59">
        <f t="shared" ref="BF159" si="241">BF158/SQRT(4)</f>
        <v>0</v>
      </c>
      <c r="BG159" s="9"/>
      <c r="BH159" s="45"/>
      <c r="BI159" s="45"/>
      <c r="BJ159" s="45"/>
      <c r="BK159" s="45"/>
      <c r="BL159" s="45"/>
      <c r="BM159" s="45"/>
      <c r="BN159" s="45"/>
      <c r="BO159" s="45"/>
      <c r="BR159" s="59"/>
      <c r="BS159" s="59" t="s">
        <v>41</v>
      </c>
      <c r="BT159" s="59">
        <f>BT158/SQRT(4)</f>
        <v>0</v>
      </c>
      <c r="BU159" s="59">
        <f t="shared" ref="BU159" si="242">BU158/SQRT(4)</f>
        <v>0</v>
      </c>
      <c r="BV159" s="60"/>
      <c r="BW159" s="59" t="s">
        <v>41</v>
      </c>
      <c r="BX159" s="59">
        <f>BX158/SQRT(4)</f>
        <v>0</v>
      </c>
      <c r="BY159" s="59">
        <f t="shared" ref="BY159" si="243">BY158/SQRT(4)</f>
        <v>0</v>
      </c>
      <c r="BZ159" s="59"/>
      <c r="CA159" s="59" t="s">
        <v>41</v>
      </c>
      <c r="CB159" s="59">
        <f>CB158/SQRT(4)</f>
        <v>0</v>
      </c>
      <c r="CC159" s="59">
        <f t="shared" ref="CC159" si="244">CC158/SQRT(4)</f>
        <v>0</v>
      </c>
      <c r="CD159" s="9"/>
      <c r="CE159" s="45"/>
      <c r="CF159" s="45"/>
      <c r="CG159" s="45"/>
      <c r="CH159" s="45"/>
      <c r="CI159" s="45"/>
      <c r="CJ159" s="45"/>
      <c r="CK159" s="45"/>
      <c r="CL159" s="45"/>
    </row>
    <row r="160" spans="1:90" x14ac:dyDescent="0.2">
      <c r="A160" s="44"/>
      <c r="B160" s="62"/>
      <c r="C160" s="62"/>
      <c r="D160" s="62"/>
      <c r="E160" s="62"/>
      <c r="F160" s="62"/>
      <c r="G160" s="62"/>
      <c r="H160" s="62"/>
      <c r="I160" s="44"/>
      <c r="J160" s="44"/>
      <c r="K160" s="44"/>
      <c r="L160" s="44"/>
      <c r="M160" s="9"/>
      <c r="N160" s="45"/>
      <c r="O160" s="45"/>
      <c r="P160" s="45"/>
      <c r="Q160" s="45"/>
      <c r="R160" s="45"/>
      <c r="S160" s="45"/>
      <c r="T160" s="45"/>
      <c r="U160" s="45"/>
      <c r="X160" s="44"/>
      <c r="Y160" s="62"/>
      <c r="Z160" s="62"/>
      <c r="AA160" s="62"/>
      <c r="AB160" s="62"/>
      <c r="AC160" s="62"/>
      <c r="AD160" s="62"/>
      <c r="AE160" s="62"/>
      <c r="AF160" s="44"/>
      <c r="AG160" s="44"/>
      <c r="AH160" s="44"/>
      <c r="AI160" s="44"/>
      <c r="AJ160" s="44"/>
      <c r="AK160" s="45"/>
      <c r="AL160" s="45"/>
      <c r="AM160" s="45"/>
      <c r="AN160" s="45"/>
      <c r="AO160" s="45"/>
      <c r="AP160" s="45"/>
      <c r="AQ160" s="45"/>
      <c r="AR160" s="45"/>
      <c r="AU160" s="9"/>
      <c r="AV160" s="11"/>
      <c r="AW160" s="11"/>
      <c r="AX160" s="11"/>
      <c r="AY160" s="11"/>
      <c r="AZ160" s="11"/>
      <c r="BA160" s="11"/>
      <c r="BB160" s="11"/>
      <c r="BC160" s="9"/>
      <c r="BD160" s="9"/>
      <c r="BE160" s="9"/>
      <c r="BF160" s="9"/>
      <c r="BG160" s="44"/>
      <c r="BH160" s="45"/>
      <c r="BI160" s="45"/>
      <c r="BJ160" s="45"/>
      <c r="BK160" s="45"/>
      <c r="BL160" s="45"/>
      <c r="BM160" s="45"/>
      <c r="BN160" s="45"/>
      <c r="BO160" s="45"/>
      <c r="BR160" s="9"/>
      <c r="BS160" s="11"/>
      <c r="BT160" s="11"/>
      <c r="BU160" s="11"/>
      <c r="BV160" s="11"/>
      <c r="BW160" s="11"/>
      <c r="BX160" s="11"/>
      <c r="BY160" s="11"/>
      <c r="BZ160" s="9"/>
      <c r="CA160" s="9"/>
      <c r="CB160" s="9"/>
      <c r="CC160" s="9"/>
      <c r="CD160" s="9"/>
      <c r="CE160" s="45"/>
      <c r="CF160" s="45"/>
      <c r="CG160" s="45"/>
      <c r="CH160" s="45"/>
      <c r="CI160" s="45"/>
      <c r="CJ160" s="45"/>
      <c r="CK160" s="45"/>
      <c r="CL160" s="45"/>
    </row>
    <row r="161" spans="13:90" x14ac:dyDescent="0.4">
      <c r="M161" s="9"/>
      <c r="N161" s="45"/>
      <c r="O161" s="45"/>
      <c r="P161" s="45"/>
      <c r="Q161" s="45"/>
      <c r="R161" s="45"/>
      <c r="S161" s="45"/>
      <c r="T161" s="45"/>
      <c r="U161" s="45"/>
      <c r="AJ161" s="44"/>
      <c r="AK161" s="45"/>
      <c r="AL161" s="45"/>
      <c r="AM161" s="45"/>
      <c r="AN161" s="45"/>
      <c r="AO161" s="45"/>
      <c r="AP161" s="45"/>
      <c r="AQ161" s="45"/>
      <c r="AR161" s="45"/>
      <c r="BG161" s="44"/>
      <c r="BH161" s="45"/>
      <c r="BI161" s="45"/>
      <c r="BJ161" s="45"/>
      <c r="BK161" s="45"/>
      <c r="BL161" s="45"/>
      <c r="BM161" s="45"/>
      <c r="BN161" s="45"/>
      <c r="BO161" s="45"/>
      <c r="CD161" s="9"/>
      <c r="CE161" s="45"/>
      <c r="CF161" s="45"/>
      <c r="CG161" s="45"/>
      <c r="CH161" s="45"/>
      <c r="CI161" s="45"/>
      <c r="CJ161" s="45"/>
      <c r="CK161" s="45"/>
      <c r="CL161" s="45"/>
    </row>
    <row r="162" spans="13:90" x14ac:dyDescent="0.4">
      <c r="M162" s="9"/>
      <c r="N162" s="45"/>
      <c r="O162" s="45"/>
      <c r="P162" s="45"/>
      <c r="Q162" s="45"/>
      <c r="R162" s="45"/>
      <c r="S162" s="45"/>
      <c r="T162" s="45"/>
      <c r="U162" s="45"/>
      <c r="AJ162" s="44"/>
      <c r="AK162" s="45"/>
      <c r="AL162" s="45"/>
      <c r="AM162" s="45"/>
      <c r="AN162" s="45"/>
      <c r="AO162" s="45"/>
      <c r="AP162" s="45"/>
      <c r="AQ162" s="45"/>
      <c r="AR162" s="45"/>
      <c r="BG162" s="44"/>
      <c r="BH162" s="45"/>
      <c r="BI162" s="45"/>
      <c r="BJ162" s="45"/>
      <c r="BK162" s="45"/>
      <c r="BL162" s="45"/>
      <c r="BM162" s="45"/>
      <c r="BN162" s="45"/>
      <c r="BO162" s="45"/>
      <c r="CD162" s="9"/>
      <c r="CE162" s="45"/>
      <c r="CF162" s="45"/>
      <c r="CG162" s="45"/>
      <c r="CH162" s="45"/>
      <c r="CI162" s="45"/>
      <c r="CJ162" s="45"/>
      <c r="CK162" s="45"/>
      <c r="CL162" s="45"/>
    </row>
    <row r="163" spans="13:90" x14ac:dyDescent="0.4">
      <c r="M163" s="9"/>
      <c r="N163" s="45"/>
      <c r="O163" s="45"/>
      <c r="P163" s="45"/>
      <c r="Q163" s="45"/>
      <c r="R163" s="45"/>
      <c r="S163" s="45"/>
      <c r="T163" s="45"/>
      <c r="U163" s="45"/>
      <c r="AJ163" s="44"/>
      <c r="AK163" s="45"/>
      <c r="AL163" s="45"/>
      <c r="AM163" s="45"/>
      <c r="AN163" s="45"/>
      <c r="AO163" s="45"/>
      <c r="AP163" s="45"/>
      <c r="AQ163" s="45"/>
      <c r="AR163" s="45"/>
      <c r="BG163" s="44"/>
      <c r="BH163" s="45"/>
      <c r="BI163" s="45"/>
      <c r="BJ163" s="45"/>
      <c r="BK163" s="45"/>
      <c r="BL163" s="45"/>
      <c r="BM163" s="45"/>
      <c r="BN163" s="45"/>
      <c r="BO163" s="45"/>
      <c r="CD163" s="9"/>
      <c r="CE163" s="45"/>
      <c r="CF163" s="45"/>
      <c r="CG163" s="45"/>
      <c r="CH163" s="45"/>
      <c r="CI163" s="45"/>
      <c r="CJ163" s="45"/>
      <c r="CK163" s="45"/>
      <c r="CL163" s="45"/>
    </row>
    <row r="164" spans="13:90" x14ac:dyDescent="0.4">
      <c r="M164" s="9"/>
      <c r="N164" s="45"/>
      <c r="O164" s="45"/>
      <c r="P164" s="45"/>
      <c r="Q164" s="45"/>
      <c r="R164" s="45"/>
      <c r="S164" s="45"/>
      <c r="T164" s="45"/>
      <c r="U164" s="45"/>
      <c r="AJ164" s="44"/>
      <c r="AK164" s="45"/>
      <c r="AL164" s="45"/>
      <c r="AM164" s="45"/>
      <c r="AN164" s="45"/>
      <c r="AO164" s="45"/>
      <c r="AP164" s="45"/>
      <c r="AQ164" s="45"/>
      <c r="AR164" s="45"/>
      <c r="BG164" s="44"/>
      <c r="BH164" s="45"/>
      <c r="BI164" s="45"/>
      <c r="BJ164" s="45"/>
      <c r="BK164" s="45"/>
      <c r="BL164" s="45"/>
      <c r="BM164" s="45"/>
      <c r="BN164" s="45"/>
      <c r="BO164" s="45"/>
      <c r="CD164" s="9"/>
      <c r="CE164" s="45"/>
      <c r="CF164" s="45"/>
      <c r="CG164" s="45"/>
      <c r="CH164" s="45"/>
      <c r="CI164" s="45"/>
      <c r="CJ164" s="45"/>
      <c r="CK164" s="45"/>
      <c r="CL164" s="45"/>
    </row>
    <row r="165" spans="13:90" x14ac:dyDescent="0.4">
      <c r="M165" s="9"/>
      <c r="N165" s="45"/>
      <c r="O165" s="45"/>
      <c r="P165" s="45"/>
      <c r="Q165" s="45"/>
      <c r="R165" s="45"/>
      <c r="S165" s="45"/>
      <c r="T165" s="45"/>
      <c r="U165" s="45"/>
      <c r="AJ165" s="44"/>
      <c r="AK165" s="45"/>
      <c r="AL165" s="45"/>
      <c r="AM165" s="45"/>
      <c r="AN165" s="45"/>
      <c r="AO165" s="45"/>
      <c r="AP165" s="45"/>
      <c r="AQ165" s="45"/>
      <c r="AR165" s="45"/>
      <c r="BG165" s="44"/>
      <c r="BH165" s="45"/>
      <c r="BI165" s="45"/>
      <c r="BJ165" s="45"/>
      <c r="BK165" s="45"/>
      <c r="BL165" s="45"/>
      <c r="BM165" s="45"/>
      <c r="BN165" s="45"/>
      <c r="BO165" s="45"/>
      <c r="CD165" s="9"/>
      <c r="CE165" s="45"/>
      <c r="CF165" s="45"/>
      <c r="CG165" s="45"/>
      <c r="CH165" s="45"/>
      <c r="CI165" s="45"/>
      <c r="CJ165" s="45"/>
      <c r="CK165" s="45"/>
      <c r="CL165" s="45"/>
    </row>
    <row r="166" spans="13:90" x14ac:dyDescent="0.4">
      <c r="M166" s="9"/>
      <c r="N166" s="45"/>
      <c r="O166" s="45"/>
      <c r="P166" s="45"/>
      <c r="Q166" s="45"/>
      <c r="R166" s="45"/>
      <c r="S166" s="45"/>
      <c r="T166" s="45"/>
      <c r="U166" s="45"/>
      <c r="AJ166" s="44"/>
      <c r="AK166" s="45"/>
      <c r="AL166" s="45"/>
      <c r="AM166" s="45"/>
      <c r="AN166" s="45"/>
      <c r="AO166" s="45"/>
      <c r="AP166" s="45"/>
      <c r="AQ166" s="45"/>
      <c r="AR166" s="45"/>
      <c r="BG166" s="44"/>
      <c r="BH166" s="45"/>
      <c r="BI166" s="45"/>
      <c r="BJ166" s="45"/>
      <c r="BK166" s="45"/>
      <c r="BL166" s="45"/>
      <c r="BM166" s="45"/>
      <c r="BN166" s="45"/>
      <c r="BO166" s="45"/>
      <c r="CD166" s="9"/>
      <c r="CE166" s="45"/>
      <c r="CF166" s="45"/>
      <c r="CG166" s="45"/>
      <c r="CH166" s="45"/>
      <c r="CI166" s="45"/>
      <c r="CJ166" s="45"/>
      <c r="CK166" s="45"/>
      <c r="CL166" s="45"/>
    </row>
    <row r="167" spans="13:90" x14ac:dyDescent="0.4">
      <c r="M167" s="46"/>
      <c r="N167" s="45"/>
      <c r="O167" s="45"/>
      <c r="P167" s="45"/>
      <c r="Q167" s="45"/>
      <c r="R167" s="45"/>
      <c r="S167" s="45"/>
      <c r="T167" s="45"/>
      <c r="U167" s="45"/>
      <c r="AJ167" s="45"/>
      <c r="AK167" s="45"/>
      <c r="AL167" s="45"/>
      <c r="AM167" s="45"/>
      <c r="AN167" s="45"/>
      <c r="AO167" s="45"/>
      <c r="AP167" s="45"/>
      <c r="AQ167" s="45"/>
      <c r="AR167" s="45"/>
      <c r="BG167" s="45"/>
      <c r="BH167" s="45"/>
      <c r="BI167" s="45"/>
      <c r="BJ167" s="45"/>
      <c r="BK167" s="45"/>
      <c r="BL167" s="45"/>
      <c r="BM167" s="45"/>
      <c r="BN167" s="45"/>
      <c r="BO167" s="45"/>
      <c r="CD167" s="46"/>
      <c r="CE167" s="45"/>
      <c r="CF167" s="45"/>
      <c r="CG167" s="45"/>
      <c r="CH167" s="45"/>
      <c r="CI167" s="45"/>
      <c r="CJ167" s="45"/>
      <c r="CK167" s="45"/>
      <c r="CL167" s="45"/>
    </row>
    <row r="168" spans="13:90" x14ac:dyDescent="0.4">
      <c r="M168" s="9"/>
      <c r="N168" s="45"/>
      <c r="O168" s="45"/>
      <c r="P168" s="45"/>
      <c r="Q168" s="45"/>
      <c r="R168" s="45"/>
      <c r="S168" s="45"/>
      <c r="T168" s="45"/>
      <c r="U168" s="45"/>
      <c r="AJ168" s="9"/>
      <c r="AK168" s="45"/>
      <c r="AL168" s="45"/>
      <c r="AM168" s="45"/>
      <c r="AN168" s="45"/>
      <c r="AO168" s="45"/>
      <c r="AP168" s="45"/>
      <c r="AQ168" s="45"/>
      <c r="AR168" s="45"/>
      <c r="BG168" s="9"/>
      <c r="BH168" s="45"/>
      <c r="BI168" s="45"/>
      <c r="BJ168" s="45"/>
      <c r="BK168" s="45"/>
      <c r="BL168" s="45"/>
      <c r="BM168" s="45"/>
      <c r="BN168" s="45"/>
      <c r="BO168" s="45"/>
      <c r="CD168" s="9"/>
      <c r="CE168" s="45"/>
      <c r="CF168" s="45"/>
      <c r="CG168" s="45"/>
      <c r="CH168" s="45"/>
      <c r="CI168" s="45"/>
      <c r="CJ168" s="45"/>
      <c r="CK168" s="45"/>
      <c r="CL168" s="45"/>
    </row>
    <row r="169" spans="13:90" x14ac:dyDescent="0.4">
      <c r="M169" s="9"/>
      <c r="N169" s="45"/>
      <c r="O169" s="45"/>
      <c r="P169" s="45"/>
      <c r="Q169" s="45"/>
      <c r="R169" s="45"/>
      <c r="S169" s="45"/>
      <c r="T169" s="45"/>
      <c r="U169" s="45"/>
      <c r="AJ169" s="44"/>
      <c r="AK169" s="45"/>
      <c r="AL169" s="45"/>
      <c r="AM169" s="45"/>
      <c r="AN169" s="45"/>
      <c r="AO169" s="45"/>
      <c r="AP169" s="45"/>
      <c r="AQ169" s="45"/>
      <c r="AR169" s="45"/>
      <c r="BG169" s="44"/>
      <c r="BH169" s="45"/>
      <c r="BI169" s="45"/>
      <c r="BJ169" s="45"/>
      <c r="BK169" s="45"/>
      <c r="BL169" s="45"/>
      <c r="BM169" s="45"/>
      <c r="BN169" s="45"/>
      <c r="BO169" s="45"/>
      <c r="CD169" s="9"/>
      <c r="CE169" s="45"/>
      <c r="CF169" s="45"/>
      <c r="CG169" s="45"/>
      <c r="CH169" s="45"/>
      <c r="CI169" s="45"/>
      <c r="CJ169" s="45"/>
      <c r="CK169" s="45"/>
      <c r="CL169" s="45"/>
    </row>
    <row r="170" spans="13:90" x14ac:dyDescent="0.4">
      <c r="M170" s="9"/>
      <c r="N170" s="45"/>
      <c r="O170" s="45"/>
      <c r="P170" s="45"/>
      <c r="Q170" s="45"/>
      <c r="R170" s="45"/>
      <c r="S170" s="45"/>
      <c r="T170" s="45"/>
      <c r="U170" s="45"/>
      <c r="AJ170" s="9"/>
      <c r="AK170" s="45"/>
      <c r="AL170" s="45"/>
      <c r="AM170" s="45"/>
      <c r="AN170" s="45"/>
      <c r="AO170" s="45"/>
      <c r="AP170" s="45"/>
      <c r="AQ170" s="45"/>
      <c r="AR170" s="45"/>
      <c r="BG170" s="9"/>
      <c r="BH170" s="45"/>
      <c r="BI170" s="45"/>
      <c r="BJ170" s="45"/>
      <c r="BK170" s="45"/>
      <c r="BL170" s="45"/>
      <c r="BM170" s="45"/>
      <c r="BN170" s="45"/>
      <c r="BO170" s="45"/>
      <c r="CD170" s="9"/>
      <c r="CE170" s="45"/>
      <c r="CF170" s="45"/>
      <c r="CG170" s="45"/>
      <c r="CH170" s="45"/>
      <c r="CI170" s="45"/>
      <c r="CJ170" s="45"/>
      <c r="CK170" s="45"/>
      <c r="CL170" s="45"/>
    </row>
    <row r="171" spans="13:90" x14ac:dyDescent="0.4">
      <c r="M171" s="9"/>
      <c r="N171" s="45"/>
      <c r="O171" s="45"/>
      <c r="P171" s="45"/>
      <c r="Q171" s="45"/>
      <c r="R171" s="45"/>
      <c r="S171" s="45"/>
      <c r="T171" s="45"/>
      <c r="U171" s="45"/>
      <c r="AJ171" s="9"/>
      <c r="AK171" s="45"/>
      <c r="AL171" s="45"/>
      <c r="AM171" s="45"/>
      <c r="AN171" s="45"/>
      <c r="AO171" s="45"/>
      <c r="AP171" s="45"/>
      <c r="AQ171" s="45"/>
      <c r="AR171" s="45"/>
      <c r="BG171" s="9"/>
      <c r="BH171" s="45"/>
      <c r="BI171" s="45"/>
      <c r="BJ171" s="45"/>
      <c r="BK171" s="45"/>
      <c r="BL171" s="45"/>
      <c r="BM171" s="45"/>
      <c r="BN171" s="45"/>
      <c r="BO171" s="45"/>
      <c r="CD171" s="9"/>
      <c r="CE171" s="45"/>
      <c r="CF171" s="45"/>
      <c r="CG171" s="45"/>
      <c r="CH171" s="45"/>
      <c r="CI171" s="45"/>
      <c r="CJ171" s="45"/>
      <c r="CK171" s="45"/>
      <c r="CL171" s="45"/>
    </row>
    <row r="172" spans="13:90" x14ac:dyDescent="0.4">
      <c r="M172" s="9"/>
      <c r="N172" s="45"/>
      <c r="O172" s="45"/>
      <c r="P172" s="45"/>
      <c r="Q172" s="45"/>
      <c r="R172" s="45"/>
      <c r="S172" s="45"/>
      <c r="T172" s="45"/>
      <c r="U172" s="45"/>
      <c r="AJ172" s="9"/>
      <c r="AK172" s="45"/>
      <c r="AL172" s="45"/>
      <c r="AM172" s="45"/>
      <c r="AN172" s="45"/>
      <c r="AO172" s="45"/>
      <c r="AP172" s="45"/>
      <c r="AQ172" s="45"/>
      <c r="AR172" s="45"/>
      <c r="BG172" s="9"/>
      <c r="BH172" s="45"/>
      <c r="BI172" s="45"/>
      <c r="BJ172" s="45"/>
      <c r="BK172" s="45"/>
      <c r="BL172" s="45"/>
      <c r="BM172" s="45"/>
      <c r="BN172" s="45"/>
      <c r="BO172" s="45"/>
      <c r="CD172" s="9"/>
      <c r="CE172" s="45"/>
      <c r="CF172" s="45"/>
      <c r="CG172" s="45"/>
      <c r="CH172" s="45"/>
      <c r="CI172" s="45"/>
      <c r="CJ172" s="45"/>
      <c r="CK172" s="45"/>
      <c r="CL172" s="45"/>
    </row>
    <row r="173" spans="13:90" x14ac:dyDescent="0.4">
      <c r="M173" s="9"/>
      <c r="N173" s="45"/>
      <c r="O173" s="45"/>
      <c r="P173" s="45"/>
      <c r="Q173" s="45"/>
      <c r="R173" s="45"/>
      <c r="S173" s="45"/>
      <c r="T173" s="45"/>
      <c r="U173" s="45"/>
      <c r="AJ173" s="9"/>
      <c r="AK173" s="45"/>
      <c r="AL173" s="45"/>
      <c r="AM173" s="45"/>
      <c r="AN173" s="45"/>
      <c r="AO173" s="45"/>
      <c r="AP173" s="45"/>
      <c r="AQ173" s="45"/>
      <c r="AR173" s="45"/>
      <c r="BG173" s="9"/>
      <c r="BH173" s="45"/>
      <c r="BI173" s="45"/>
      <c r="BJ173" s="45"/>
      <c r="BK173" s="45"/>
      <c r="BL173" s="45"/>
      <c r="BM173" s="45"/>
      <c r="BN173" s="45"/>
      <c r="BO173" s="45"/>
      <c r="CD173" s="9"/>
      <c r="CE173" s="45"/>
      <c r="CF173" s="45"/>
      <c r="CG173" s="45"/>
      <c r="CH173" s="45"/>
      <c r="CI173" s="45"/>
      <c r="CJ173" s="45"/>
      <c r="CK173" s="45"/>
      <c r="CL173" s="45"/>
    </row>
    <row r="174" spans="13:90" x14ac:dyDescent="0.4">
      <c r="M174" s="44"/>
      <c r="N174" s="45"/>
      <c r="O174" s="45"/>
      <c r="P174" s="45"/>
      <c r="Q174" s="45"/>
      <c r="R174" s="45"/>
      <c r="S174" s="45"/>
      <c r="T174" s="45"/>
      <c r="U174" s="45"/>
      <c r="AJ174" s="44"/>
      <c r="AK174" s="45"/>
      <c r="AL174" s="45"/>
      <c r="AM174" s="45"/>
      <c r="AN174" s="45"/>
      <c r="AO174" s="45"/>
      <c r="AP174" s="45"/>
      <c r="AQ174" s="45"/>
      <c r="AR174" s="45"/>
      <c r="BG174" s="44"/>
      <c r="BH174" s="45"/>
      <c r="BI174" s="45"/>
      <c r="BJ174" s="45"/>
      <c r="BK174" s="45"/>
      <c r="BL174" s="45"/>
      <c r="BM174" s="45"/>
      <c r="BN174" s="45"/>
      <c r="BO174" s="45"/>
      <c r="CD174" s="9"/>
      <c r="CE174" s="45"/>
      <c r="CF174" s="45"/>
      <c r="CG174" s="45"/>
      <c r="CH174" s="45"/>
      <c r="CI174" s="45"/>
      <c r="CJ174" s="45"/>
      <c r="CK174" s="45"/>
      <c r="CL174" s="4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Fig 1</vt:lpstr>
      <vt:lpstr>Fig 2</vt:lpstr>
      <vt:lpstr>Fig 3A</vt:lpstr>
      <vt:lpstr>Fig 3B</vt:lpstr>
      <vt:lpstr>Fig 3C-F</vt:lpstr>
      <vt:lpstr>Fig 4</vt:lpstr>
      <vt:lpstr>Fig 5AB</vt:lpstr>
      <vt:lpstr>Fig 5C-F</vt:lpstr>
      <vt:lpstr>Fig 5GH</vt:lpstr>
      <vt:lpstr>Fig 5I-K gene expression</vt:lpstr>
      <vt:lpstr>Fig 5I ChIP</vt:lpstr>
      <vt:lpstr>Fig 5J ChIP</vt:lpstr>
      <vt:lpstr>Fig 5K ChIP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 Kawano</dc:creator>
  <cp:lastModifiedBy>Fumi Kawano</cp:lastModifiedBy>
  <dcterms:created xsi:type="dcterms:W3CDTF">2024-02-20T11:25:02Z</dcterms:created>
  <dcterms:modified xsi:type="dcterms:W3CDTF">2024-02-21T05:58:58Z</dcterms:modified>
</cp:coreProperties>
</file>