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9440" windowHeight="11160" activeTab="2"/>
  </bookViews>
  <sheets>
    <sheet name="Sheet1" sheetId="1" r:id="rId1"/>
    <sheet name="Sheet2" sheetId="2" r:id="rId2"/>
    <sheet name="Treatment" sheetId="3" r:id="rId3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/>
  <c r="F2"/>
  <c r="G2"/>
  <c r="P8" i="2"/>
  <c r="Q8"/>
  <c r="Q5"/>
  <c r="P20"/>
  <c r="P17"/>
  <c r="P14"/>
  <c r="P11"/>
  <c r="P5"/>
  <c r="P2"/>
  <c r="Q20"/>
  <c r="Q17"/>
  <c r="Q14"/>
  <c r="Q11"/>
  <c r="Q2"/>
  <c r="D3" i="1"/>
  <c r="F3" s="1"/>
  <c r="G3" s="1"/>
  <c r="D4"/>
  <c r="F4" s="1"/>
  <c r="G4" s="1"/>
  <c r="D5"/>
  <c r="F5" s="1"/>
  <c r="G5" s="1"/>
  <c r="D6"/>
  <c r="F6" s="1"/>
  <c r="G6" s="1"/>
  <c r="D7"/>
  <c r="F7" s="1"/>
  <c r="G7" s="1"/>
  <c r="D8"/>
  <c r="F8" s="1"/>
  <c r="G8" s="1"/>
  <c r="D9"/>
  <c r="D10"/>
  <c r="D11"/>
  <c r="F11" s="1"/>
  <c r="G11" s="1"/>
  <c r="D12"/>
  <c r="F12" s="1"/>
  <c r="G12" s="1"/>
  <c r="D13"/>
  <c r="F13" s="1"/>
  <c r="G13" s="1"/>
  <c r="D14"/>
  <c r="F14" s="1"/>
  <c r="G14" s="1"/>
  <c r="D15"/>
  <c r="F15" s="1"/>
  <c r="G15" s="1"/>
  <c r="D16"/>
  <c r="F16" s="1"/>
  <c r="G16" s="1"/>
  <c r="D17"/>
  <c r="F17" s="1"/>
  <c r="G17" s="1"/>
  <c r="D18"/>
  <c r="F18" s="1"/>
  <c r="G18" s="1"/>
  <c r="D19"/>
  <c r="F19" s="1"/>
  <c r="G19" s="1"/>
  <c r="D20"/>
  <c r="F20" s="1"/>
  <c r="G20" s="1"/>
  <c r="D21"/>
  <c r="F21" s="1"/>
  <c r="G21" s="1"/>
  <c r="D22"/>
  <c r="F22" s="1"/>
  <c r="G22" s="1"/>
  <c r="F10" l="1"/>
  <c r="G10" s="1"/>
  <c r="F9"/>
  <c r="G9" s="1"/>
</calcChain>
</file>

<file path=xl/sharedStrings.xml><?xml version="1.0" encoding="utf-8"?>
<sst xmlns="http://schemas.openxmlformats.org/spreadsheetml/2006/main" count="48" uniqueCount="25">
  <si>
    <t xml:space="preserve">Groups </t>
  </si>
  <si>
    <t>control</t>
  </si>
  <si>
    <t xml:space="preserve">   ∆ - CT calibrator</t>
  </si>
  <si>
    <t xml:space="preserve">     ∆ ∆ CT</t>
  </si>
  <si>
    <t>GROUPS</t>
  </si>
  <si>
    <t>A</t>
  </si>
  <si>
    <t>B</t>
  </si>
  <si>
    <t>2^-DDCT</t>
  </si>
  <si>
    <t>MEAN</t>
  </si>
  <si>
    <t>SD</t>
  </si>
  <si>
    <t>Cq GADPH (G)</t>
  </si>
  <si>
    <t>C</t>
  </si>
  <si>
    <t>D</t>
  </si>
  <si>
    <t>E</t>
  </si>
  <si>
    <t>F</t>
  </si>
  <si>
    <t>G</t>
  </si>
  <si>
    <t>∆ - CT sample</t>
  </si>
  <si>
    <t>Fold differeance (2 ^ - ∆ ∆ CT)</t>
  </si>
  <si>
    <t>Control</t>
  </si>
  <si>
    <t>BBN</t>
  </si>
  <si>
    <t>Artemisinin</t>
  </si>
  <si>
    <t>BBN + Artemisinin</t>
  </si>
  <si>
    <t xml:space="preserve">BBN + Chemo. </t>
  </si>
  <si>
    <t>BBN + Artemisinin + Chemo.</t>
  </si>
  <si>
    <t>Cq P53 (H)</t>
  </si>
</sst>
</file>

<file path=xl/styles.xml><?xml version="1.0" encoding="utf-8"?>
<styleSheet xmlns="http://schemas.openxmlformats.org/spreadsheetml/2006/main">
  <fonts count="3"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  <scheme val="major"/>
    </font>
    <font>
      <b/>
      <sz val="11"/>
      <color theme="1"/>
      <name val="Arial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8F7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66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/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/>
    <xf numFmtId="0" fontId="1" fillId="10" borderId="1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2" fillId="18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" fillId="19" borderId="5" xfId="0" applyFont="1" applyFill="1" applyBorder="1" applyAlignment="1">
      <alignment horizontal="center"/>
    </xf>
    <xf numFmtId="0" fontId="1" fillId="17" borderId="5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18" borderId="5" xfId="0" applyFont="1" applyFill="1" applyBorder="1" applyAlignment="1">
      <alignment horizontal="center"/>
    </xf>
    <xf numFmtId="0" fontId="1" fillId="19" borderId="6" xfId="0" applyFont="1" applyFill="1" applyBorder="1" applyAlignment="1">
      <alignment horizontal="center"/>
    </xf>
    <xf numFmtId="0" fontId="1" fillId="17" borderId="6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18" borderId="6" xfId="0" applyFont="1" applyFill="1" applyBorder="1" applyAlignment="1">
      <alignment horizontal="center"/>
    </xf>
    <xf numFmtId="0" fontId="1" fillId="12" borderId="7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2" borderId="8" xfId="0" applyFont="1" applyFill="1" applyBorder="1" applyAlignment="1">
      <alignment horizontal="center"/>
    </xf>
    <xf numFmtId="0" fontId="1" fillId="15" borderId="9" xfId="0" applyFont="1" applyFill="1" applyBorder="1" applyAlignment="1">
      <alignment horizontal="center"/>
    </xf>
    <xf numFmtId="0" fontId="1" fillId="15" borderId="3" xfId="0" applyFont="1" applyFill="1" applyBorder="1" applyAlignment="1">
      <alignment horizontal="center"/>
    </xf>
    <xf numFmtId="0" fontId="1" fillId="15" borderId="10" xfId="0" applyFont="1" applyFill="1" applyBorder="1" applyAlignment="1">
      <alignment horizontal="center"/>
    </xf>
    <xf numFmtId="0" fontId="2" fillId="18" borderId="3" xfId="0" applyFont="1" applyFill="1" applyBorder="1" applyAlignment="1">
      <alignment horizontal="center" vertical="center"/>
    </xf>
    <xf numFmtId="0" fontId="2" fillId="18" borderId="2" xfId="0" applyFont="1" applyFill="1" applyBorder="1" applyAlignment="1">
      <alignment horizontal="center" vertical="center"/>
    </xf>
    <xf numFmtId="0" fontId="2" fillId="18" borderId="4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4" xfId="0" applyFont="1" applyFill="1" applyBorder="1" applyAlignment="1">
      <alignment horizontal="center" vertical="center"/>
    </xf>
    <xf numFmtId="0" fontId="2" fillId="15" borderId="3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2" fillId="15" borderId="4" xfId="0" applyFont="1" applyFill="1" applyBorder="1" applyAlignment="1">
      <alignment horizontal="center" vertical="center"/>
    </xf>
    <xf numFmtId="0" fontId="2" fillId="16" borderId="3" xfId="0" applyFont="1" applyFill="1" applyBorder="1" applyAlignment="1">
      <alignment horizontal="center" vertical="center"/>
    </xf>
    <xf numFmtId="0" fontId="2" fillId="16" borderId="2" xfId="0" applyFont="1" applyFill="1" applyBorder="1" applyAlignment="1">
      <alignment horizontal="center" vertical="center"/>
    </xf>
    <xf numFmtId="0" fontId="2" fillId="16" borderId="4" xfId="0" applyFont="1" applyFill="1" applyBorder="1" applyAlignment="1">
      <alignment horizontal="center" vertical="center"/>
    </xf>
    <xf numFmtId="0" fontId="2" fillId="17" borderId="3" xfId="0" applyFont="1" applyFill="1" applyBorder="1" applyAlignment="1">
      <alignment horizontal="center" vertical="center"/>
    </xf>
    <xf numFmtId="0" fontId="2" fillId="17" borderId="2" xfId="0" applyFont="1" applyFill="1" applyBorder="1" applyAlignment="1">
      <alignment horizontal="center" vertical="center"/>
    </xf>
    <xf numFmtId="0" fontId="2" fillId="17" borderId="4" xfId="0" applyFont="1" applyFill="1" applyBorder="1" applyAlignment="1">
      <alignment horizontal="center" vertical="center"/>
    </xf>
  </cellXfs>
  <cellStyles count="1">
    <cellStyle name="Normal" xfId="0" builtinId="0"/>
  </cellStyles>
  <dxfs count="4"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major"/>
      </font>
      <fill>
        <patternFill patternType="solid">
          <fgColor indexed="64"/>
          <bgColor rgb="FFFFFF00"/>
        </patternFill>
      </fill>
      <alignment horizontal="center" vertical="bottom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CCCC"/>
      <color rgb="FFCCFFFF"/>
      <color rgb="FFCC66FF"/>
      <color rgb="FFE8F727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ar-EG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600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P53 gene expressions</a:t>
            </a:r>
            <a:endParaRPr lang="en-US" sz="16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>
        <c:manualLayout>
          <c:layoutTarget val="inner"/>
          <c:xMode val="edge"/>
          <c:yMode val="edge"/>
          <c:x val="5.5891302805498574E-2"/>
          <c:y val="0.14556859149147039"/>
          <c:w val="0.93001178350285552"/>
          <c:h val="0.73464561132731565"/>
        </c:manualLayout>
      </c:layout>
      <c:barChart>
        <c:barDir val="col"/>
        <c:grouping val="clustered"/>
        <c:ser>
          <c:idx val="0"/>
          <c:order val="0"/>
          <c:tx>
            <c:strRef>
              <c:f>Treatment!$T$1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-2.1536702679520811E-17"/>
                  <c:y val="-9.6031842882360885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703-4D60-BA90-D44FA5998194}"/>
                </c:ext>
              </c:extLst>
            </c:dLbl>
            <c:dLbl>
              <c:idx val="1"/>
              <c:layout>
                <c:manualLayout>
                  <c:x val="-1.1873227306165824E-3"/>
                  <c:y val="-8.6620080501446858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03-4D60-BA90-D44FA5998194}"/>
                </c:ext>
              </c:extLst>
            </c:dLbl>
            <c:dLbl>
              <c:idx val="2"/>
              <c:layout>
                <c:manualLayout>
                  <c:x val="0"/>
                  <c:y val="-0.1150376742225910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703-4D60-BA90-D44FA5998194}"/>
                </c:ext>
              </c:extLst>
            </c:dLbl>
            <c:dLbl>
              <c:idx val="3"/>
              <c:layout>
                <c:manualLayout>
                  <c:x val="-1.1998101541624178E-3"/>
                  <c:y val="-0.10276211758230847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703-4D60-BA90-D44FA5998194}"/>
                </c:ext>
              </c:extLst>
            </c:dLbl>
            <c:dLbl>
              <c:idx val="4"/>
              <c:layout>
                <c:manualLayout>
                  <c:x val="-1.1873227306165824E-3"/>
                  <c:y val="-9.603184288236094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703-4D60-BA90-D44FA5998194}"/>
                </c:ext>
              </c:extLst>
            </c:dLbl>
            <c:dLbl>
              <c:idx val="5"/>
              <c:layout>
                <c:manualLayout>
                  <c:x val="-2.3745529617994914E-3"/>
                  <c:y val="-8.6711233790647824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03-4D60-BA90-D44FA59981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ar-EG"/>
              </a:p>
            </c:txPr>
            <c:dLblPos val="out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Treatment!$T$2:$T$7</c:f>
              <c:numCache>
                <c:formatCode>General</c:formatCode>
                <c:ptCount val="6"/>
                <c:pt idx="0">
                  <c:v>1</c:v>
                </c:pt>
                <c:pt idx="1">
                  <c:v>0.34647557899699793</c:v>
                </c:pt>
                <c:pt idx="2">
                  <c:v>1.2774400305636797</c:v>
                </c:pt>
                <c:pt idx="3">
                  <c:v>1.0281586840264085</c:v>
                </c:pt>
                <c:pt idx="4">
                  <c:v>0.47430288406692805</c:v>
                </c:pt>
                <c:pt idx="5">
                  <c:v>1.1880852153351877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341-49B1-A23D-6682D3C33952}"/>
            </c:ext>
          </c:extLst>
        </c:ser>
        <c:ser>
          <c:idx val="1"/>
          <c:order val="1"/>
          <c:tx>
            <c:strRef>
              <c:f>Treatment!$U$1</c:f>
              <c:strCache>
                <c:ptCount val="1"/>
                <c:pt idx="0">
                  <c:v>GROUPS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delete val="1"/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Treatment!$U$2:$U$7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341-49B1-A23D-6682D3C33952}"/>
            </c:ext>
          </c:extLst>
        </c:ser>
        <c:dLbls>
          <c:showVal val="1"/>
        </c:dLbls>
        <c:gapWidth val="219"/>
        <c:overlap val="-27"/>
        <c:axId val="65772928"/>
        <c:axId val="59909248"/>
      </c:barChart>
      <c:catAx>
        <c:axId val="6577292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59909248"/>
        <c:crosses val="autoZero"/>
        <c:auto val="1"/>
        <c:lblAlgn val="ctr"/>
        <c:lblOffset val="100"/>
      </c:catAx>
      <c:valAx>
        <c:axId val="59909248"/>
        <c:scaling>
          <c:orientation val="minMax"/>
          <c:min val="0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Gene expression</a:t>
                </a:r>
                <a:r>
                  <a:rPr lang="en-US" sz="1200" b="1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levels</a:t>
                </a:r>
                <a:endParaRPr lang="en-US" sz="12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6.1908945962478356E-3"/>
              <c:y val="0.31142459498543296"/>
            </c:manualLayout>
          </c:layout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65772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1114423</xdr:colOff>
      <xdr:row>4</xdr:row>
      <xdr:rowOff>38100</xdr:rowOff>
    </xdr:from>
    <xdr:to>
      <xdr:col>31</xdr:col>
      <xdr:colOff>152400</xdr:colOff>
      <xdr:row>25</xdr:row>
      <xdr:rowOff>57151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4D3533E-74CB-BA50-F6CF-CF75DD6B89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S1:U7" totalsRowShown="0" headerRowDxfId="3" headerRowBorderDxfId="2" tableBorderDxfId="1" totalsRowBorderDxfId="0">
  <autoFilter ref="S1:U7"/>
  <tableColumns count="3">
    <tableColumn id="1" name="SD"/>
    <tableColumn id="2" name="MEAN"/>
    <tableColumn id="3" name="GROUP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4.25"/>
  <cols>
    <col min="2" max="2" width="18.125" customWidth="1"/>
    <col min="3" max="3" width="17.25" customWidth="1"/>
    <col min="4" max="4" width="18.25" customWidth="1"/>
    <col min="5" max="5" width="27.125" customWidth="1"/>
    <col min="6" max="6" width="19" customWidth="1"/>
    <col min="7" max="7" width="35.625" customWidth="1"/>
  </cols>
  <sheetData>
    <row r="1" spans="1:7" ht="15.75">
      <c r="A1" s="1" t="s">
        <v>0</v>
      </c>
      <c r="B1" s="1" t="s">
        <v>10</v>
      </c>
      <c r="C1" s="1" t="s">
        <v>24</v>
      </c>
      <c r="D1" s="1" t="s">
        <v>16</v>
      </c>
      <c r="E1" s="1" t="s">
        <v>2</v>
      </c>
      <c r="F1" s="1" t="s">
        <v>3</v>
      </c>
      <c r="G1" s="1" t="s">
        <v>17</v>
      </c>
    </row>
    <row r="2" spans="1:7" ht="15.75">
      <c r="A2" s="2" t="s">
        <v>1</v>
      </c>
      <c r="B2" s="3">
        <v>23.44</v>
      </c>
      <c r="C2" s="3">
        <v>22.69</v>
      </c>
      <c r="D2" s="3">
        <f>C2-B2</f>
        <v>-0.75</v>
      </c>
      <c r="E2" s="3">
        <v>-0.75</v>
      </c>
      <c r="F2" s="2">
        <f>D2-E2</f>
        <v>0</v>
      </c>
      <c r="G2" s="2">
        <f>2^-F2</f>
        <v>1</v>
      </c>
    </row>
    <row r="3" spans="1:7" ht="15.75">
      <c r="A3" s="2"/>
      <c r="B3" s="3">
        <v>24.92</v>
      </c>
      <c r="C3" s="3">
        <v>22.72</v>
      </c>
      <c r="D3" s="3">
        <f t="shared" ref="D3:D22" si="0">C3-B3</f>
        <v>-2.2000000000000028</v>
      </c>
      <c r="E3" s="3">
        <v>-2.2000000000000028</v>
      </c>
      <c r="F3" s="2">
        <f t="shared" ref="F3:F4" si="1">D3-E3</f>
        <v>0</v>
      </c>
      <c r="G3" s="2">
        <f t="shared" ref="G3:G4" si="2">2^-F3</f>
        <v>1</v>
      </c>
    </row>
    <row r="4" spans="1:7" ht="15.75">
      <c r="A4" s="2"/>
      <c r="B4" s="3">
        <v>24.92</v>
      </c>
      <c r="C4" s="3">
        <v>22.76</v>
      </c>
      <c r="D4" s="3">
        <f t="shared" si="0"/>
        <v>-2.16</v>
      </c>
      <c r="E4" s="3">
        <v>-2.16</v>
      </c>
      <c r="F4" s="2">
        <f t="shared" si="1"/>
        <v>0</v>
      </c>
      <c r="G4" s="2">
        <f t="shared" si="2"/>
        <v>1</v>
      </c>
    </row>
    <row r="5" spans="1:7" ht="15.75">
      <c r="A5" s="4" t="s">
        <v>6</v>
      </c>
      <c r="B5" s="4">
        <v>25.74</v>
      </c>
      <c r="C5" s="4">
        <v>25.52</v>
      </c>
      <c r="D5" s="4">
        <f t="shared" si="0"/>
        <v>-0.21999999999999886</v>
      </c>
      <c r="E5" s="4">
        <v>-0.75</v>
      </c>
      <c r="F5" s="4">
        <f>D5-E5</f>
        <v>0.53000000000000114</v>
      </c>
      <c r="G5" s="4">
        <f>2^-F5</f>
        <v>0.69255473405546175</v>
      </c>
    </row>
    <row r="6" spans="1:7" ht="15.75">
      <c r="A6" s="4"/>
      <c r="B6" s="4">
        <v>25.74</v>
      </c>
      <c r="C6" s="4">
        <v>25.89</v>
      </c>
      <c r="D6" s="4">
        <f t="shared" si="0"/>
        <v>0.15000000000000213</v>
      </c>
      <c r="E6" s="4">
        <v>-2.2000000000000028</v>
      </c>
      <c r="F6" s="4">
        <f t="shared" ref="F6:F7" si="3">D6-E6</f>
        <v>2.350000000000005</v>
      </c>
      <c r="G6" s="4">
        <f t="shared" ref="G6:G7" si="4">2^-F6</f>
        <v>0.19614602447418703</v>
      </c>
    </row>
    <row r="7" spans="1:7" ht="15.75">
      <c r="A7" s="4"/>
      <c r="B7" s="4">
        <v>24.64</v>
      </c>
      <c r="C7" s="4">
        <v>25.21</v>
      </c>
      <c r="D7" s="4">
        <f t="shared" si="0"/>
        <v>0.57000000000000028</v>
      </c>
      <c r="E7" s="4">
        <v>-2.16</v>
      </c>
      <c r="F7" s="4">
        <f t="shared" si="3"/>
        <v>2.7300000000000004</v>
      </c>
      <c r="G7" s="4">
        <f t="shared" si="4"/>
        <v>0.15072597846134503</v>
      </c>
    </row>
    <row r="8" spans="1:7" ht="15.75">
      <c r="A8" s="5" t="s">
        <v>11</v>
      </c>
      <c r="B8" s="5">
        <v>22.3</v>
      </c>
      <c r="C8" s="5">
        <v>20.78</v>
      </c>
      <c r="D8" s="5">
        <f t="shared" si="0"/>
        <v>-1.5199999999999996</v>
      </c>
      <c r="E8" s="5">
        <v>-0.75</v>
      </c>
      <c r="F8" s="5">
        <f>D8-E8</f>
        <v>-0.76999999999999957</v>
      </c>
      <c r="G8" s="5">
        <f>2^-F8</f>
        <v>1.705269783535913</v>
      </c>
    </row>
    <row r="9" spans="1:7" ht="15.75">
      <c r="A9" s="5"/>
      <c r="B9" s="5">
        <v>22.96</v>
      </c>
      <c r="C9" s="5">
        <v>20.52</v>
      </c>
      <c r="D9" s="5">
        <f t="shared" si="0"/>
        <v>-2.4400000000000013</v>
      </c>
      <c r="E9" s="5">
        <v>-2.2000000000000028</v>
      </c>
      <c r="F9" s="5">
        <f t="shared" ref="F9:F10" si="5">D9-E9</f>
        <v>-0.23999999999999844</v>
      </c>
      <c r="G9" s="5">
        <f t="shared" ref="G9:G10" si="6">2^-F9</f>
        <v>1.1809926614295292</v>
      </c>
    </row>
    <row r="10" spans="1:7" ht="15.75">
      <c r="A10" s="5"/>
      <c r="B10" s="5">
        <v>22.55</v>
      </c>
      <c r="C10" s="5">
        <v>20.47</v>
      </c>
      <c r="D10" s="5">
        <f t="shared" si="0"/>
        <v>-2.0800000000000018</v>
      </c>
      <c r="E10" s="5">
        <v>-2.16</v>
      </c>
      <c r="F10" s="5">
        <f t="shared" si="5"/>
        <v>7.9999999999998295E-2</v>
      </c>
      <c r="G10" s="5">
        <f t="shared" si="6"/>
        <v>0.946057646725597</v>
      </c>
    </row>
    <row r="11" spans="1:7" ht="15.75">
      <c r="A11" s="6" t="s">
        <v>12</v>
      </c>
      <c r="B11" s="6">
        <v>22.99</v>
      </c>
      <c r="C11" s="6">
        <v>22.28</v>
      </c>
      <c r="D11" s="6">
        <f t="shared" si="0"/>
        <v>-0.7099999999999973</v>
      </c>
      <c r="E11" s="6">
        <v>-0.75</v>
      </c>
      <c r="F11" s="6">
        <f>D11-E11</f>
        <v>4.00000000000027E-2</v>
      </c>
      <c r="G11" s="6">
        <f>2^-F11</f>
        <v>0.97265494741228364</v>
      </c>
    </row>
    <row r="12" spans="1:7" ht="15.75">
      <c r="A12" s="6"/>
      <c r="B12" s="6">
        <v>24.96</v>
      </c>
      <c r="C12" s="6">
        <v>22.25</v>
      </c>
      <c r="D12" s="6">
        <f t="shared" si="0"/>
        <v>-2.7100000000000009</v>
      </c>
      <c r="E12" s="6">
        <v>-2.2000000000000028</v>
      </c>
      <c r="F12" s="6">
        <f t="shared" ref="F12:F13" si="7">D12-E12</f>
        <v>-0.50999999999999801</v>
      </c>
      <c r="G12" s="6">
        <f t="shared" ref="G12:G13" si="8">2^-F12</f>
        <v>1.4240501955970697</v>
      </c>
    </row>
    <row r="13" spans="1:7" ht="15.75">
      <c r="A13" s="6"/>
      <c r="B13" s="6">
        <v>23.89</v>
      </c>
      <c r="C13" s="6">
        <v>22.27</v>
      </c>
      <c r="D13" s="6">
        <f t="shared" si="0"/>
        <v>-1.620000000000001</v>
      </c>
      <c r="E13" s="6">
        <v>-2.16</v>
      </c>
      <c r="F13" s="6">
        <f t="shared" si="7"/>
        <v>0.53999999999999915</v>
      </c>
      <c r="G13" s="6">
        <f t="shared" si="8"/>
        <v>0.68777090906987226</v>
      </c>
    </row>
    <row r="14" spans="1:7" ht="15.75">
      <c r="A14" s="9" t="s">
        <v>13</v>
      </c>
      <c r="B14" s="9">
        <v>27.07</v>
      </c>
      <c r="C14" s="9">
        <v>26.41</v>
      </c>
      <c r="D14" s="9">
        <f t="shared" si="0"/>
        <v>-0.66000000000000014</v>
      </c>
      <c r="E14" s="9">
        <v>-0.75</v>
      </c>
      <c r="F14" s="9">
        <f>D14-E14</f>
        <v>8.9999999999999858E-2</v>
      </c>
      <c r="G14" s="9">
        <f>2^-F14</f>
        <v>0.93952274921401191</v>
      </c>
    </row>
    <row r="15" spans="1:7" ht="15.75">
      <c r="A15" s="9"/>
      <c r="B15" s="9">
        <v>26.79</v>
      </c>
      <c r="C15" s="9">
        <v>26.58</v>
      </c>
      <c r="D15" s="9">
        <f t="shared" si="0"/>
        <v>-0.21000000000000085</v>
      </c>
      <c r="E15" s="9">
        <v>-2.2000000000000028</v>
      </c>
      <c r="F15" s="9">
        <f t="shared" ref="F15:F16" si="9">D15-E15</f>
        <v>1.990000000000002</v>
      </c>
      <c r="G15" s="9">
        <f t="shared" ref="G15:G16" si="10">2^-F15</f>
        <v>0.25173888751417939</v>
      </c>
    </row>
    <row r="16" spans="1:7" ht="15.75">
      <c r="A16" s="10"/>
      <c r="B16" s="9">
        <v>27.07</v>
      </c>
      <c r="C16" s="9">
        <v>27.02</v>
      </c>
      <c r="D16" s="9">
        <f t="shared" si="0"/>
        <v>-5.0000000000000711E-2</v>
      </c>
      <c r="E16" s="9">
        <v>-2.16</v>
      </c>
      <c r="F16" s="9">
        <f t="shared" si="9"/>
        <v>2.1099999999999994</v>
      </c>
      <c r="G16" s="9">
        <f t="shared" si="10"/>
        <v>0.23164701547259281</v>
      </c>
    </row>
    <row r="17" spans="1:7" ht="15.75">
      <c r="A17" s="11" t="s">
        <v>14</v>
      </c>
      <c r="B17" s="11">
        <v>26.79</v>
      </c>
      <c r="C17" s="11">
        <v>25.18</v>
      </c>
      <c r="D17" s="11">
        <f t="shared" si="0"/>
        <v>-1.6099999999999994</v>
      </c>
      <c r="E17" s="11">
        <v>-0.75</v>
      </c>
      <c r="F17" s="11">
        <f>D17-E17</f>
        <v>-0.85999999999999943</v>
      </c>
      <c r="G17" s="11">
        <f>2^-F17</f>
        <v>1.8150383106343209</v>
      </c>
    </row>
    <row r="18" spans="1:7" ht="15.75">
      <c r="A18" s="11"/>
      <c r="B18" s="11">
        <v>27.26</v>
      </c>
      <c r="C18" s="11">
        <v>25.05</v>
      </c>
      <c r="D18" s="11">
        <f t="shared" si="0"/>
        <v>-2.2100000000000009</v>
      </c>
      <c r="E18" s="11">
        <v>-2.2000000000000028</v>
      </c>
      <c r="F18" s="11">
        <f t="shared" ref="F18:F19" si="11">D18-E18</f>
        <v>-9.9999999999980105E-3</v>
      </c>
      <c r="G18" s="11">
        <f t="shared" ref="G18:G19" si="12">2^-F18</f>
        <v>1.0069555500567173</v>
      </c>
    </row>
    <row r="19" spans="1:7" ht="15.75">
      <c r="A19" s="11"/>
      <c r="B19" s="11">
        <v>27</v>
      </c>
      <c r="C19" s="11">
        <v>25.27</v>
      </c>
      <c r="D19" s="11">
        <f t="shared" si="0"/>
        <v>-1.7300000000000004</v>
      </c>
      <c r="E19" s="11">
        <v>-2.16</v>
      </c>
      <c r="F19" s="11">
        <f t="shared" si="11"/>
        <v>0.42999999999999972</v>
      </c>
      <c r="G19" s="11">
        <f t="shared" si="12"/>
        <v>0.74226178531452469</v>
      </c>
    </row>
    <row r="20" spans="1:7" ht="15.75">
      <c r="A20" s="7" t="s">
        <v>15</v>
      </c>
      <c r="B20" s="7">
        <v>23.16</v>
      </c>
      <c r="C20" s="7">
        <v>21.81</v>
      </c>
      <c r="D20" s="7">
        <f t="shared" si="0"/>
        <v>-1.3500000000000014</v>
      </c>
      <c r="E20" s="7">
        <v>-0.75</v>
      </c>
      <c r="F20" s="7">
        <f>D20-E20</f>
        <v>-0.60000000000000142</v>
      </c>
      <c r="G20" s="7">
        <f>2^-F20</f>
        <v>1.5157165665103995</v>
      </c>
    </row>
    <row r="21" spans="1:7" ht="15.75">
      <c r="A21" s="7"/>
      <c r="B21" s="7">
        <v>24.36</v>
      </c>
      <c r="C21" s="7">
        <v>22.15</v>
      </c>
      <c r="D21" s="7">
        <f t="shared" si="0"/>
        <v>-2.2100000000000009</v>
      </c>
      <c r="E21" s="7">
        <v>-2.2000000000000028</v>
      </c>
      <c r="F21" s="7">
        <f t="shared" ref="F21:F22" si="13">D21-E21</f>
        <v>-9.9999999999980105E-3</v>
      </c>
      <c r="G21" s="7">
        <f t="shared" ref="G21:G22" si="14">2^-F21</f>
        <v>1.0069555500567173</v>
      </c>
    </row>
    <row r="22" spans="1:7" ht="15.75">
      <c r="A22" s="8"/>
      <c r="B22" s="7">
        <v>23.56</v>
      </c>
      <c r="C22" s="7">
        <v>22.21</v>
      </c>
      <c r="D22" s="7">
        <f t="shared" si="0"/>
        <v>-1.3499999999999979</v>
      </c>
      <c r="E22" s="7">
        <v>-2.16</v>
      </c>
      <c r="F22" s="7">
        <f t="shared" si="13"/>
        <v>0.81000000000000227</v>
      </c>
      <c r="G22" s="7">
        <f t="shared" si="14"/>
        <v>0.57038185793421092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P1:S23"/>
  <sheetViews>
    <sheetView rightToLeft="1" topLeftCell="K1" workbookViewId="0">
      <selection activeCell="S1" sqref="P1:S22"/>
    </sheetView>
  </sheetViews>
  <sheetFormatPr defaultRowHeight="14.25"/>
  <cols>
    <col min="6" max="6" width="21.25" customWidth="1"/>
    <col min="13" max="13" width="9" customWidth="1"/>
    <col min="14" max="14" width="7.875" customWidth="1"/>
    <col min="15" max="15" width="0.25" customWidth="1"/>
    <col min="16" max="16" width="18.75" customWidth="1"/>
    <col min="17" max="17" width="14.875" customWidth="1"/>
    <col min="18" max="18" width="21.75" customWidth="1"/>
    <col min="19" max="19" width="14" customWidth="1"/>
  </cols>
  <sheetData>
    <row r="1" spans="16:19" ht="15">
      <c r="P1" s="13" t="s">
        <v>9</v>
      </c>
      <c r="Q1" s="13" t="s">
        <v>8</v>
      </c>
      <c r="R1" s="13" t="s">
        <v>7</v>
      </c>
      <c r="S1" s="13" t="s">
        <v>4</v>
      </c>
    </row>
    <row r="2" spans="16:19" ht="15.75">
      <c r="P2" s="47">
        <f>STDEVA(R2:R4)</f>
        <v>0</v>
      </c>
      <c r="Q2" s="47">
        <f>AVERAGE(R2:R4)</f>
        <v>1</v>
      </c>
      <c r="R2" s="14">
        <v>1</v>
      </c>
      <c r="S2" s="15" t="s">
        <v>5</v>
      </c>
    </row>
    <row r="3" spans="16:19" ht="15.75">
      <c r="P3" s="48"/>
      <c r="Q3" s="48"/>
      <c r="R3" s="14">
        <v>1</v>
      </c>
      <c r="S3" s="15" t="s">
        <v>5</v>
      </c>
    </row>
    <row r="4" spans="16:19" ht="15.75">
      <c r="P4" s="49"/>
      <c r="Q4" s="49"/>
      <c r="R4" s="14">
        <v>1</v>
      </c>
      <c r="S4" s="15" t="s">
        <v>5</v>
      </c>
    </row>
    <row r="5" spans="16:19" ht="15.75">
      <c r="P5" s="50">
        <f>STDEVA(R5:R7)</f>
        <v>0.3005725059273342</v>
      </c>
      <c r="Q5" s="50">
        <f>AVERAGE(R5:R7)</f>
        <v>0.34647557899699793</v>
      </c>
      <c r="R5" s="11">
        <v>0.69255473405546175</v>
      </c>
      <c r="S5" s="16" t="s">
        <v>6</v>
      </c>
    </row>
    <row r="6" spans="16:19" ht="15.75">
      <c r="P6" s="51"/>
      <c r="Q6" s="51"/>
      <c r="R6" s="11">
        <v>0.19614602447418703</v>
      </c>
      <c r="S6" s="16" t="s">
        <v>6</v>
      </c>
    </row>
    <row r="7" spans="16:19" ht="15.75">
      <c r="P7" s="52"/>
      <c r="Q7" s="52"/>
      <c r="R7" s="11">
        <v>0.15072597846134503</v>
      </c>
      <c r="S7" s="16" t="s">
        <v>6</v>
      </c>
    </row>
    <row r="8" spans="16:19" ht="15.75">
      <c r="P8" s="53">
        <f>STDEVA(R8:R10)</f>
        <v>0.38868668414250535</v>
      </c>
      <c r="Q8" s="53">
        <f>AVERAGE(R8:R10)</f>
        <v>1.2774400305636797</v>
      </c>
      <c r="R8" s="17">
        <v>1.705269783535913</v>
      </c>
      <c r="S8" s="18" t="s">
        <v>11</v>
      </c>
    </row>
    <row r="9" spans="16:19" ht="15.75">
      <c r="P9" s="54"/>
      <c r="Q9" s="54"/>
      <c r="R9" s="17">
        <v>1.1809926614295292</v>
      </c>
      <c r="S9" s="18" t="s">
        <v>11</v>
      </c>
    </row>
    <row r="10" spans="16:19" ht="15.75">
      <c r="P10" s="55"/>
      <c r="Q10" s="55"/>
      <c r="R10" s="17">
        <v>0.946057646725597</v>
      </c>
      <c r="S10" s="18" t="s">
        <v>11</v>
      </c>
    </row>
    <row r="11" spans="16:19" ht="15.75">
      <c r="P11" s="56">
        <f>STDEVA(R11:R13)</f>
        <v>0.37126445497225707</v>
      </c>
      <c r="Q11" s="56">
        <f>AVERAGE(R11:R13)</f>
        <v>1.0281586840264085</v>
      </c>
      <c r="R11" s="19">
        <v>0.97265494741228364</v>
      </c>
      <c r="S11" s="20" t="s">
        <v>12</v>
      </c>
    </row>
    <row r="12" spans="16:19" ht="15.75">
      <c r="P12" s="57"/>
      <c r="Q12" s="57"/>
      <c r="R12" s="19">
        <v>1.4240501955970697</v>
      </c>
      <c r="S12" s="20" t="s">
        <v>12</v>
      </c>
    </row>
    <row r="13" spans="16:19" ht="15.75">
      <c r="P13" s="58"/>
      <c r="Q13" s="58"/>
      <c r="R13" s="19">
        <v>0.68777090906987226</v>
      </c>
      <c r="S13" s="20" t="s">
        <v>12</v>
      </c>
    </row>
    <row r="14" spans="16:19" ht="15.75">
      <c r="P14" s="59">
        <f>STDEVA(R14:R16)</f>
        <v>0.40301744754555852</v>
      </c>
      <c r="Q14" s="59">
        <f>AVERAGE(R14:R16)</f>
        <v>0.47430288406692805</v>
      </c>
      <c r="R14" s="21">
        <v>0.93952274921401191</v>
      </c>
      <c r="S14" s="22" t="s">
        <v>13</v>
      </c>
    </row>
    <row r="15" spans="16:19" ht="15.75">
      <c r="P15" s="60"/>
      <c r="Q15" s="60"/>
      <c r="R15" s="21">
        <v>0.25173888751417939</v>
      </c>
      <c r="S15" s="22" t="s">
        <v>13</v>
      </c>
    </row>
    <row r="16" spans="16:19" ht="15.75">
      <c r="P16" s="61"/>
      <c r="Q16" s="61"/>
      <c r="R16" s="21">
        <v>0.23164701547259281</v>
      </c>
      <c r="S16" s="22" t="s">
        <v>13</v>
      </c>
    </row>
    <row r="17" spans="16:19" ht="15.75">
      <c r="P17" s="62">
        <f>STDEVA(R17:R19)</f>
        <v>0.55885448468471777</v>
      </c>
      <c r="Q17" s="62">
        <f>AVERAGE(R17:R19)</f>
        <v>1.1880852153351877</v>
      </c>
      <c r="R17" s="23">
        <v>1.8150383106343209</v>
      </c>
      <c r="S17" s="24" t="s">
        <v>14</v>
      </c>
    </row>
    <row r="18" spans="16:19" ht="15.75">
      <c r="P18" s="63"/>
      <c r="Q18" s="63"/>
      <c r="R18" s="23">
        <v>1.0069555500567173</v>
      </c>
      <c r="S18" s="24" t="s">
        <v>14</v>
      </c>
    </row>
    <row r="19" spans="16:19" ht="15.75">
      <c r="P19" s="64"/>
      <c r="Q19" s="64"/>
      <c r="R19" s="23">
        <v>0.74226178531452469</v>
      </c>
      <c r="S19" s="24" t="s">
        <v>14</v>
      </c>
    </row>
    <row r="20" spans="16:19" ht="15.75">
      <c r="P20" s="44">
        <f>STDEVA(R20:R22)</f>
        <v>0.47312649326145467</v>
      </c>
      <c r="Q20" s="44">
        <f>AVERAGEA(R20:R22)</f>
        <v>1.0310179915004427</v>
      </c>
      <c r="R20" s="25">
        <v>1.5157165665103995</v>
      </c>
      <c r="S20" s="26" t="s">
        <v>15</v>
      </c>
    </row>
    <row r="21" spans="16:19" ht="15.75">
      <c r="P21" s="45"/>
      <c r="Q21" s="45"/>
      <c r="R21" s="25">
        <v>1.0069555500567173</v>
      </c>
      <c r="S21" s="26" t="s">
        <v>15</v>
      </c>
    </row>
    <row r="22" spans="16:19" ht="15.75">
      <c r="P22" s="46"/>
      <c r="Q22" s="46"/>
      <c r="R22" s="25">
        <v>0.57038185793421092</v>
      </c>
      <c r="S22" s="26" t="s">
        <v>15</v>
      </c>
    </row>
    <row r="23" spans="16:19" ht="15.75">
      <c r="R23" s="12"/>
    </row>
  </sheetData>
  <mergeCells count="14">
    <mergeCell ref="Q20:Q22"/>
    <mergeCell ref="P2:P4"/>
    <mergeCell ref="P5:P7"/>
    <mergeCell ref="P8:P10"/>
    <mergeCell ref="P11:P13"/>
    <mergeCell ref="P14:P16"/>
    <mergeCell ref="P17:P19"/>
    <mergeCell ref="P20:P22"/>
    <mergeCell ref="Q2:Q4"/>
    <mergeCell ref="Q5:Q7"/>
    <mergeCell ref="Q8:Q10"/>
    <mergeCell ref="Q11:Q13"/>
    <mergeCell ref="Q14:Q16"/>
    <mergeCell ref="Q17:Q1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N1:U7"/>
  <sheetViews>
    <sheetView rightToLeft="1" tabSelected="1" topLeftCell="S1" workbookViewId="0">
      <selection activeCell="T1" sqref="T1"/>
    </sheetView>
  </sheetViews>
  <sheetFormatPr defaultRowHeight="14.25"/>
  <cols>
    <col min="13" max="13" width="7.25" customWidth="1"/>
    <col min="14" max="14" width="9" hidden="1" customWidth="1"/>
    <col min="16" max="16" width="5.875" customWidth="1"/>
    <col min="17" max="17" width="13.75" customWidth="1"/>
    <col min="18" max="18" width="64" customWidth="1"/>
    <col min="19" max="19" width="24.125" customWidth="1"/>
    <col min="20" max="20" width="22.625" customWidth="1"/>
    <col min="21" max="21" width="31.875" customWidth="1"/>
    <col min="22" max="22" width="15.75" customWidth="1"/>
  </cols>
  <sheetData>
    <row r="1" spans="19:21" ht="15.75">
      <c r="S1" s="38" t="s">
        <v>9</v>
      </c>
      <c r="T1" s="39" t="s">
        <v>8</v>
      </c>
      <c r="U1" s="40" t="s">
        <v>4</v>
      </c>
    </row>
    <row r="2" spans="19:21" ht="15.75">
      <c r="S2" s="28">
        <v>0</v>
      </c>
      <c r="T2" s="27">
        <v>1</v>
      </c>
      <c r="U2" s="33" t="s">
        <v>18</v>
      </c>
    </row>
    <row r="3" spans="19:21" ht="15.75">
      <c r="S3" s="29">
        <v>0.3005725059273342</v>
      </c>
      <c r="T3" s="23">
        <v>0.34647557899699793</v>
      </c>
      <c r="U3" s="34" t="s">
        <v>19</v>
      </c>
    </row>
    <row r="4" spans="19:21" ht="15.75">
      <c r="S4" s="30">
        <v>0.38868668414250535</v>
      </c>
      <c r="T4" s="3">
        <v>1.2774400305636797</v>
      </c>
      <c r="U4" s="35" t="s">
        <v>20</v>
      </c>
    </row>
    <row r="5" spans="19:21" ht="15.75">
      <c r="S5" s="31">
        <v>0.37126445497225707</v>
      </c>
      <c r="T5" s="4">
        <v>1.0281586840264085</v>
      </c>
      <c r="U5" s="36" t="s">
        <v>21</v>
      </c>
    </row>
    <row r="6" spans="19:21" ht="15.75">
      <c r="S6" s="32">
        <v>0.40301744754555852</v>
      </c>
      <c r="T6" s="25">
        <v>0.47430288406692805</v>
      </c>
      <c r="U6" s="37" t="s">
        <v>22</v>
      </c>
    </row>
    <row r="7" spans="19:21" ht="15.75">
      <c r="S7" s="41">
        <v>0.55885448468471777</v>
      </c>
      <c r="T7" s="42">
        <v>1.1880852153351877</v>
      </c>
      <c r="U7" s="43" t="s">
        <v>23</v>
      </c>
    </row>
  </sheetData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Treatment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sawsowa</dc:creator>
  <cp:lastModifiedBy>GIGABYTE_01154062352</cp:lastModifiedBy>
  <dcterms:created xsi:type="dcterms:W3CDTF">2015-06-05T18:17:20Z</dcterms:created>
  <dcterms:modified xsi:type="dcterms:W3CDTF">2024-02-19T21:16:01Z</dcterms:modified>
</cp:coreProperties>
</file>