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/>
  </bookViews>
  <sheets>
    <sheet name="Patient's CC Difficulty Score " sheetId="3" r:id="rId1"/>
    <sheet name="CC  Scores calculation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<sst xmlns="http://schemas.openxmlformats.org/spreadsheetml/2006/main" count="219" uniqueCount="130">
  <si>
    <r>
      <t xml:space="preserve">Patient's CC Difficulty Score 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Length of Treatment, Number of Refinements and Post-U1-NA°</t>
    </r>
  </si>
  <si>
    <t>pre-CC Difficulty Scores</t>
  </si>
  <si>
    <t>Refinements number</t>
  </si>
  <si>
    <t>Treatment length (mo)</t>
  </si>
  <si>
    <t>Post-U1NA</t>
  </si>
  <si>
    <t>Pre-treatment CAT–CAT  Difficulty Scores  index calculation</t>
  </si>
  <si>
    <t>Name</t>
  </si>
  <si>
    <t xml:space="preserve">OJ  </t>
  </si>
  <si>
    <t>OB</t>
  </si>
  <si>
    <t>Crowding</t>
  </si>
  <si>
    <t>Molar
relationship</t>
  </si>
  <si>
    <t>Posterior teeth(Openbite/Crossbite/Scissorbite)</t>
  </si>
  <si>
    <t>Spacing</t>
  </si>
  <si>
    <r>
      <t>Other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Anomaly/Midline deviation (x mm)/Premolar rotation/Lateralincisor rotation</t>
    </r>
    <r>
      <rPr>
        <sz val="10"/>
        <color theme="1"/>
        <rFont val="宋体"/>
        <charset val="134"/>
      </rPr>
      <t>）</t>
    </r>
  </si>
  <si>
    <t>ANB</t>
  </si>
  <si>
    <t>U1-SN</t>
  </si>
  <si>
    <t>SN-MP</t>
  </si>
  <si>
    <t>Other(Impaction/Supernumerary/Missing/Transposition/Root resorption)</t>
  </si>
  <si>
    <t>E-line</t>
  </si>
  <si>
    <t>total score(Gummy smile or Other Clinical examinations not fully reflected, not included)</t>
  </si>
  <si>
    <t>Junzhi Yang</t>
  </si>
  <si>
    <t>＞7mm</t>
  </si>
  <si>
    <t>Distalization3-5mm</t>
  </si>
  <si>
    <t>2.4/2.5</t>
  </si>
  <si>
    <t>Congyin Liu</t>
  </si>
  <si>
    <t>Distalization＜2mm</t>
  </si>
  <si>
    <t>3.4/3.2</t>
  </si>
  <si>
    <t xml:space="preserve">Jin Zhu </t>
  </si>
  <si>
    <t>Maintenance</t>
  </si>
  <si>
    <t>2/5.5</t>
  </si>
  <si>
    <t>Jing Li</t>
  </si>
  <si>
    <t>0-3mm</t>
  </si>
  <si>
    <t>0/5.2</t>
  </si>
  <si>
    <t>Shu Tan</t>
  </si>
  <si>
    <t>2-4mm</t>
  </si>
  <si>
    <t>Hanlin Liu</t>
  </si>
  <si>
    <t>5-7mm</t>
  </si>
  <si>
    <t>0.9/1.3</t>
  </si>
  <si>
    <t>Linman Yu</t>
  </si>
  <si>
    <t>3.8/3.9</t>
  </si>
  <si>
    <t>Fang He</t>
  </si>
  <si>
    <t>0/4.4</t>
  </si>
  <si>
    <t>Chaoyin Tian</t>
  </si>
  <si>
    <t>3.5/4.0</t>
  </si>
  <si>
    <t>Shuo Liu</t>
  </si>
  <si>
    <t>2.9/6.1</t>
  </si>
  <si>
    <t>Xue Deng</t>
  </si>
  <si>
    <t>0.9/1.2</t>
  </si>
  <si>
    <t>Manling Xiong</t>
  </si>
  <si>
    <t>4mm</t>
  </si>
  <si>
    <t>Li Pen</t>
  </si>
  <si>
    <t>Distalization＞5mm</t>
  </si>
  <si>
    <t>5.3/5.6</t>
  </si>
  <si>
    <t>3分</t>
  </si>
  <si>
    <t>Tian Tang</t>
  </si>
  <si>
    <t>0.4/2.7</t>
  </si>
  <si>
    <t>0分</t>
  </si>
  <si>
    <t>Minlang Deng</t>
  </si>
  <si>
    <t>0.1/1.5</t>
  </si>
  <si>
    <t>Yi Huang</t>
  </si>
  <si>
    <t>5.8/9.7</t>
  </si>
  <si>
    <t>Yafei Li</t>
  </si>
  <si>
    <t>2.2/4.6</t>
  </si>
  <si>
    <t>Wanyu Liu</t>
  </si>
  <si>
    <t>4.2/6.2</t>
  </si>
  <si>
    <t>Yi Wen</t>
  </si>
  <si>
    <t>LIi Chen</t>
  </si>
  <si>
    <t>Leyan Li</t>
  </si>
  <si>
    <t>0.6/-1.4</t>
  </si>
  <si>
    <t>Yu Yuan</t>
  </si>
  <si>
    <t>3/4.3</t>
  </si>
  <si>
    <t>Meiqian Jin</t>
  </si>
  <si>
    <t>0.1/3.2</t>
  </si>
  <si>
    <t>Ya Liu</t>
  </si>
  <si>
    <t>4.1/9</t>
  </si>
  <si>
    <t>Yao Lu</t>
  </si>
  <si>
    <t>Yinjie Wang</t>
  </si>
  <si>
    <t>0.6/-0.1</t>
  </si>
  <si>
    <t>Lei Yao</t>
  </si>
  <si>
    <t>Kailun Gong</t>
  </si>
  <si>
    <t>3.3/4.9</t>
  </si>
  <si>
    <t>Lei Qiu</t>
  </si>
  <si>
    <t>3-5mm</t>
  </si>
  <si>
    <t>4.2/7.5</t>
  </si>
  <si>
    <t>Wei Wang</t>
  </si>
  <si>
    <t>1.5/3.3</t>
  </si>
  <si>
    <t xml:space="preserve">Hao Liu </t>
  </si>
  <si>
    <t>Yingli Yang</t>
  </si>
  <si>
    <t>2/3.2</t>
  </si>
  <si>
    <t>Haijiang Shun</t>
  </si>
  <si>
    <t>Yanling Yang</t>
  </si>
  <si>
    <t>3.2/5.5</t>
  </si>
  <si>
    <t>Fan Zeng</t>
  </si>
  <si>
    <t>1.7/4.3</t>
  </si>
  <si>
    <t>Sixian He</t>
  </si>
  <si>
    <t>Ying Ji</t>
  </si>
  <si>
    <t>Pei Luo</t>
  </si>
  <si>
    <t>0.4/2.6</t>
  </si>
  <si>
    <t>Xinyi Zhou</t>
  </si>
  <si>
    <t>上3下</t>
  </si>
  <si>
    <t>3.2/5.6</t>
  </si>
  <si>
    <t xml:space="preserve">wangxiaoyihong </t>
  </si>
  <si>
    <t>上6下8</t>
  </si>
  <si>
    <t>3.5/4.9</t>
  </si>
  <si>
    <t xml:space="preserve">Lu Huang </t>
  </si>
  <si>
    <t>上2下8</t>
  </si>
  <si>
    <t>1.7/1.9</t>
  </si>
  <si>
    <t xml:space="preserve">Guojuan He </t>
  </si>
  <si>
    <t>上2下6</t>
  </si>
  <si>
    <t>2.3/7.3</t>
  </si>
  <si>
    <t>Yiyuan Diao</t>
  </si>
  <si>
    <t>3.6/2.9</t>
  </si>
  <si>
    <t>Qiaoyin Pang</t>
  </si>
  <si>
    <t>2/5.9</t>
  </si>
  <si>
    <t>Yuhe Tu</t>
  </si>
  <si>
    <t>间隙1.2</t>
  </si>
  <si>
    <t>3.6/4.7</t>
  </si>
  <si>
    <t xml:space="preserve">Jianmin Wang </t>
  </si>
  <si>
    <t>Xia Wang</t>
  </si>
  <si>
    <t>右侧远中尖对尖</t>
  </si>
  <si>
    <t>Yuchen Pan</t>
  </si>
  <si>
    <t>6.2/2.4</t>
  </si>
  <si>
    <t>Yujiao Ma</t>
  </si>
  <si>
    <t>7/1.9</t>
  </si>
  <si>
    <t>Xiang Zuo</t>
  </si>
  <si>
    <t>Qiaolu Zhou</t>
  </si>
  <si>
    <t>3..7</t>
  </si>
  <si>
    <t>3.8/1.2</t>
  </si>
  <si>
    <t>Mei Lu</t>
  </si>
  <si>
    <t>1.1/-1.5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</si>
</sst>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indexed="8"/>
      <name val="等线"/>
      <charset val="134"/>
    </font>
    <font>
      <sz val="10"/>
      <name val="Arial"/>
      <charset val="0"/>
    </font>
    <font>
      <sz val="10"/>
      <color rgb="FF000000"/>
      <name val="Calibri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0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58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Fill="1" applyAlignment="1"/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workbookViewId="0">
      <selection activeCell="A1" sqref="A1"/>
    </sheetView>
  </sheetViews>
  <sheetFormatPr defaultColWidth="8.88888888888889" defaultRowHeight="14.4" outlineLevelCol="6"/>
  <cols>
    <col min="1" max="1" width="8.88888888888889" style="1"/>
    <col min="2" max="3" width="8.88888888888889" style="15"/>
    <col min="4" max="4" width="9" style="15" customWidth="1"/>
  </cols>
  <sheetData>
    <row r="1" ht="15.6" spans="1:7">
      <c r="A1" s="16" t="s">
        <v>0</v>
      </c>
      <c r="B1" s="16"/>
      <c r="C1" s="16"/>
      <c r="D1" s="16"/>
      <c r="E1" s="17"/>
      <c r="F1" s="17"/>
      <c r="G1" s="17"/>
    </row>
    <row r="2" spans="1:4">
      <c r="A2" s="5" t="s">
        <v>1</v>
      </c>
      <c r="B2" s="15" t="s">
        <v>2</v>
      </c>
      <c r="C2" s="15" t="s">
        <v>3</v>
      </c>
      <c r="D2" s="15" t="s">
        <v>4</v>
      </c>
    </row>
    <row r="3" spans="1:4">
      <c r="A3" s="18">
        <v>35</v>
      </c>
      <c r="B3" s="19">
        <v>1</v>
      </c>
      <c r="C3" s="15">
        <v>27</v>
      </c>
      <c r="D3" s="15">
        <v>27.3</v>
      </c>
    </row>
    <row r="4" spans="1:4">
      <c r="A4" s="18">
        <v>40</v>
      </c>
      <c r="B4" s="19">
        <v>1</v>
      </c>
      <c r="C4" s="15">
        <v>40</v>
      </c>
      <c r="D4" s="15">
        <v>11.1</v>
      </c>
    </row>
    <row r="5" spans="1:4">
      <c r="A5" s="18">
        <v>20</v>
      </c>
      <c r="B5" s="19">
        <v>1</v>
      </c>
      <c r="C5" s="15">
        <v>30</v>
      </c>
      <c r="D5" s="15">
        <v>19.2</v>
      </c>
    </row>
    <row r="6" spans="1:4">
      <c r="A6" s="18">
        <v>25</v>
      </c>
      <c r="B6" s="19">
        <v>3</v>
      </c>
      <c r="C6" s="15">
        <v>56</v>
      </c>
      <c r="D6" s="15">
        <v>17</v>
      </c>
    </row>
    <row r="7" spans="1:4">
      <c r="A7" s="18">
        <v>27</v>
      </c>
      <c r="B7" s="19">
        <v>1</v>
      </c>
      <c r="C7" s="15">
        <v>34</v>
      </c>
      <c r="D7" s="15">
        <v>25.5</v>
      </c>
    </row>
    <row r="8" spans="1:4">
      <c r="A8" s="18">
        <v>23</v>
      </c>
      <c r="B8" s="19">
        <v>2</v>
      </c>
      <c r="C8" s="15">
        <v>36</v>
      </c>
      <c r="D8" s="15">
        <v>22.7</v>
      </c>
    </row>
    <row r="9" spans="1:4">
      <c r="A9" s="18">
        <v>25</v>
      </c>
      <c r="B9" s="19">
        <v>1</v>
      </c>
      <c r="C9" s="15">
        <v>38</v>
      </c>
      <c r="D9" s="15">
        <v>17.5</v>
      </c>
    </row>
    <row r="10" spans="1:4">
      <c r="A10" s="18">
        <v>46</v>
      </c>
      <c r="B10" s="19">
        <v>1</v>
      </c>
      <c r="C10" s="15">
        <v>36</v>
      </c>
      <c r="D10" s="15">
        <v>20.1</v>
      </c>
    </row>
    <row r="11" spans="1:4">
      <c r="A11" s="18">
        <v>40</v>
      </c>
      <c r="B11" s="19">
        <v>2</v>
      </c>
      <c r="C11" s="15">
        <v>32</v>
      </c>
      <c r="D11" s="15">
        <v>13.1</v>
      </c>
    </row>
    <row r="12" spans="1:4">
      <c r="A12" s="18">
        <v>30</v>
      </c>
      <c r="B12" s="15">
        <v>3</v>
      </c>
      <c r="C12" s="20">
        <v>50</v>
      </c>
      <c r="D12" s="20">
        <v>9.8</v>
      </c>
    </row>
    <row r="13" spans="1:4">
      <c r="A13" s="18">
        <v>8</v>
      </c>
      <c r="B13" s="19">
        <v>2</v>
      </c>
      <c r="C13" s="15">
        <v>56</v>
      </c>
      <c r="D13" s="15">
        <v>13.2</v>
      </c>
    </row>
    <row r="14" spans="1:4">
      <c r="A14" s="18">
        <v>34</v>
      </c>
      <c r="B14" s="19">
        <v>1</v>
      </c>
      <c r="C14" s="15">
        <v>35</v>
      </c>
      <c r="D14" s="15">
        <v>31.2</v>
      </c>
    </row>
    <row r="15" spans="1:4">
      <c r="A15" s="18">
        <v>53</v>
      </c>
      <c r="B15" s="19">
        <v>2</v>
      </c>
      <c r="C15" s="15">
        <v>58</v>
      </c>
      <c r="D15" s="15">
        <v>1.1</v>
      </c>
    </row>
    <row r="16" spans="1:4">
      <c r="A16" s="18">
        <v>22</v>
      </c>
      <c r="B16" s="19">
        <v>2</v>
      </c>
      <c r="C16" s="15">
        <v>34</v>
      </c>
      <c r="D16" s="15">
        <v>14.5</v>
      </c>
    </row>
    <row r="17" spans="1:4">
      <c r="A17" s="18">
        <v>9</v>
      </c>
      <c r="B17" s="19">
        <v>3</v>
      </c>
      <c r="C17" s="15">
        <v>48</v>
      </c>
      <c r="D17" s="15">
        <v>14.5</v>
      </c>
    </row>
    <row r="18" spans="1:4">
      <c r="A18" s="18">
        <v>22</v>
      </c>
      <c r="B18" s="19">
        <v>3</v>
      </c>
      <c r="C18" s="15">
        <v>65</v>
      </c>
      <c r="D18" s="15">
        <v>15.4</v>
      </c>
    </row>
    <row r="19" spans="1:4">
      <c r="A19" s="18">
        <v>33</v>
      </c>
      <c r="B19" s="19">
        <v>4</v>
      </c>
      <c r="C19" s="15">
        <v>60</v>
      </c>
      <c r="D19" s="15">
        <v>8.4</v>
      </c>
    </row>
    <row r="20" spans="1:4">
      <c r="A20" s="18">
        <v>59</v>
      </c>
      <c r="B20" s="19">
        <v>2</v>
      </c>
      <c r="C20" s="15">
        <v>30</v>
      </c>
      <c r="D20" s="15">
        <v>6.9</v>
      </c>
    </row>
    <row r="21" spans="1:4">
      <c r="A21" s="18">
        <v>37</v>
      </c>
      <c r="B21" s="19">
        <v>5</v>
      </c>
      <c r="C21" s="15">
        <v>35</v>
      </c>
      <c r="D21" s="15">
        <v>6.8</v>
      </c>
    </row>
    <row r="22" spans="1:4">
      <c r="A22" s="18">
        <v>40</v>
      </c>
      <c r="B22" s="19">
        <v>4</v>
      </c>
      <c r="C22" s="15">
        <v>48</v>
      </c>
      <c r="D22" s="15">
        <v>11.8</v>
      </c>
    </row>
    <row r="23" spans="1:4">
      <c r="A23" s="18">
        <v>53</v>
      </c>
      <c r="B23" s="19">
        <v>2</v>
      </c>
      <c r="C23" s="15">
        <v>34</v>
      </c>
      <c r="D23" s="15">
        <v>22.6</v>
      </c>
    </row>
    <row r="24" spans="1:4">
      <c r="A24" s="18">
        <v>19</v>
      </c>
      <c r="B24" s="15">
        <v>2</v>
      </c>
      <c r="C24" s="20">
        <v>42</v>
      </c>
      <c r="D24" s="20">
        <v>17.6</v>
      </c>
    </row>
    <row r="25" spans="1:4">
      <c r="A25" s="18">
        <v>34</v>
      </c>
      <c r="B25" s="15">
        <v>1</v>
      </c>
      <c r="C25" s="15">
        <v>40</v>
      </c>
      <c r="D25" s="15">
        <v>22.8</v>
      </c>
    </row>
    <row r="26" spans="1:4">
      <c r="A26" s="18">
        <v>35</v>
      </c>
      <c r="B26" s="15">
        <v>2</v>
      </c>
      <c r="C26" s="15">
        <v>47</v>
      </c>
      <c r="D26" s="15">
        <v>2.6</v>
      </c>
    </row>
    <row r="27" spans="1:4">
      <c r="A27" s="18">
        <v>16</v>
      </c>
      <c r="B27" s="15">
        <v>4</v>
      </c>
      <c r="C27" s="15">
        <v>71</v>
      </c>
      <c r="D27" s="15">
        <v>13.4</v>
      </c>
    </row>
    <row r="28" spans="1:4">
      <c r="A28" s="18">
        <v>20</v>
      </c>
      <c r="B28" s="15">
        <v>2</v>
      </c>
      <c r="C28" s="15">
        <v>34</v>
      </c>
      <c r="D28" s="15">
        <v>19.4</v>
      </c>
    </row>
    <row r="29" spans="1:4">
      <c r="A29" s="18">
        <v>40</v>
      </c>
      <c r="B29" s="15">
        <v>3</v>
      </c>
      <c r="C29" s="15">
        <v>39</v>
      </c>
      <c r="D29" s="15">
        <v>11.4</v>
      </c>
    </row>
    <row r="30" spans="1:4">
      <c r="A30" s="18">
        <v>22</v>
      </c>
      <c r="B30" s="15">
        <v>2</v>
      </c>
      <c r="C30" s="15">
        <v>81</v>
      </c>
      <c r="D30" s="20">
        <v>8.9</v>
      </c>
    </row>
    <row r="31" spans="1:4">
      <c r="A31" s="18">
        <v>34</v>
      </c>
      <c r="B31" s="15">
        <v>3</v>
      </c>
      <c r="C31" s="15">
        <v>51</v>
      </c>
      <c r="D31" s="15">
        <v>13.3</v>
      </c>
    </row>
    <row r="32" spans="1:4">
      <c r="A32" s="18">
        <v>23</v>
      </c>
      <c r="B32" s="15">
        <v>7</v>
      </c>
      <c r="C32" s="15">
        <v>69</v>
      </c>
      <c r="D32" s="15">
        <v>5.6</v>
      </c>
    </row>
    <row r="33" spans="1:4">
      <c r="A33" s="18">
        <v>15</v>
      </c>
      <c r="B33" s="15">
        <v>5</v>
      </c>
      <c r="C33" s="15">
        <v>56</v>
      </c>
      <c r="D33" s="15">
        <v>9.5</v>
      </c>
    </row>
    <row r="34" spans="1:4">
      <c r="A34" s="18">
        <v>20</v>
      </c>
      <c r="B34" s="15">
        <v>5</v>
      </c>
      <c r="C34" s="15">
        <v>64</v>
      </c>
      <c r="D34" s="15">
        <v>13.2</v>
      </c>
    </row>
    <row r="35" spans="1:4">
      <c r="A35" s="18">
        <v>49</v>
      </c>
      <c r="B35" s="15">
        <v>4</v>
      </c>
      <c r="C35" s="15">
        <v>36</v>
      </c>
      <c r="D35" s="15">
        <v>11.9</v>
      </c>
    </row>
    <row r="36" spans="1:4">
      <c r="A36" s="18">
        <v>29</v>
      </c>
      <c r="B36" s="15">
        <v>1</v>
      </c>
      <c r="C36" s="15">
        <v>35</v>
      </c>
      <c r="D36" s="15">
        <v>22.2</v>
      </c>
    </row>
    <row r="37" spans="1:4">
      <c r="A37" s="18">
        <v>45</v>
      </c>
      <c r="B37" s="15">
        <v>2</v>
      </c>
      <c r="C37" s="15">
        <v>30</v>
      </c>
      <c r="D37" s="15">
        <v>16.9</v>
      </c>
    </row>
    <row r="38" spans="1:4">
      <c r="A38" s="18">
        <v>36</v>
      </c>
      <c r="B38" s="15">
        <v>3</v>
      </c>
      <c r="C38" s="15">
        <v>40</v>
      </c>
      <c r="D38" s="15">
        <v>18.7</v>
      </c>
    </row>
    <row r="39" spans="1:4">
      <c r="A39" s="18">
        <v>39</v>
      </c>
      <c r="B39" s="15">
        <v>2</v>
      </c>
      <c r="C39" s="15">
        <v>48</v>
      </c>
      <c r="D39" s="15">
        <v>17.4</v>
      </c>
    </row>
    <row r="40" spans="1:4">
      <c r="A40" s="18">
        <v>46</v>
      </c>
      <c r="B40" s="15">
        <v>3</v>
      </c>
      <c r="C40" s="15">
        <v>57</v>
      </c>
      <c r="D40" s="15">
        <v>5.2</v>
      </c>
    </row>
    <row r="41" spans="1:4">
      <c r="A41" s="18">
        <v>48</v>
      </c>
      <c r="B41" s="15">
        <v>5</v>
      </c>
      <c r="C41" s="15">
        <v>48</v>
      </c>
      <c r="D41" s="15">
        <v>25</v>
      </c>
    </row>
    <row r="42" spans="1:4">
      <c r="A42" s="18">
        <v>56</v>
      </c>
      <c r="B42" s="15">
        <v>2</v>
      </c>
      <c r="C42" s="15">
        <v>40</v>
      </c>
      <c r="D42" s="15">
        <v>19.9</v>
      </c>
    </row>
    <row r="43" spans="1:4">
      <c r="A43" s="18">
        <v>34</v>
      </c>
      <c r="B43" s="15">
        <v>2</v>
      </c>
      <c r="C43" s="15">
        <v>51</v>
      </c>
      <c r="D43" s="15">
        <v>11.3</v>
      </c>
    </row>
    <row r="44" spans="1:4">
      <c r="A44" s="18">
        <v>42</v>
      </c>
      <c r="B44" s="15">
        <v>4</v>
      </c>
      <c r="C44" s="15">
        <v>59</v>
      </c>
      <c r="D44" s="15">
        <v>10.7</v>
      </c>
    </row>
    <row r="45" spans="1:4">
      <c r="A45" s="18">
        <v>38</v>
      </c>
      <c r="B45" s="15">
        <v>2</v>
      </c>
      <c r="C45" s="15">
        <v>37</v>
      </c>
      <c r="D45" s="15">
        <v>19.1</v>
      </c>
    </row>
    <row r="46" spans="1:4">
      <c r="A46" s="18">
        <v>21</v>
      </c>
      <c r="B46" s="15">
        <v>1</v>
      </c>
      <c r="C46" s="15">
        <v>31</v>
      </c>
      <c r="D46" s="15">
        <v>17.7</v>
      </c>
    </row>
    <row r="47" spans="1:4">
      <c r="A47" s="18">
        <v>42</v>
      </c>
      <c r="B47" s="15">
        <v>1</v>
      </c>
      <c r="C47" s="15">
        <v>41</v>
      </c>
      <c r="D47" s="15">
        <v>19.5</v>
      </c>
    </row>
    <row r="48" spans="1:4">
      <c r="A48" s="18">
        <v>30</v>
      </c>
      <c r="B48" s="15">
        <v>3</v>
      </c>
      <c r="C48" s="15">
        <v>50</v>
      </c>
      <c r="D48" s="15">
        <v>11.9</v>
      </c>
    </row>
    <row r="49" spans="1:4">
      <c r="A49" s="18">
        <v>25</v>
      </c>
      <c r="B49" s="15">
        <v>2</v>
      </c>
      <c r="C49" s="15">
        <v>30</v>
      </c>
      <c r="D49" s="15">
        <v>12.4</v>
      </c>
    </row>
    <row r="50" spans="1:4">
      <c r="A50" s="18">
        <v>37</v>
      </c>
      <c r="B50" s="15">
        <v>1</v>
      </c>
      <c r="C50" s="15">
        <v>40</v>
      </c>
      <c r="D50" s="15">
        <v>18.1</v>
      </c>
    </row>
    <row r="51" spans="1:4">
      <c r="A51" s="18">
        <v>35</v>
      </c>
      <c r="B51" s="15">
        <v>1</v>
      </c>
      <c r="C51" s="15">
        <v>41</v>
      </c>
      <c r="D51" s="15">
        <v>13.7</v>
      </c>
    </row>
    <row r="52" spans="1:4">
      <c r="A52" s="18">
        <v>15</v>
      </c>
      <c r="B52" s="15">
        <v>6</v>
      </c>
      <c r="C52" s="15">
        <v>56</v>
      </c>
      <c r="D52" s="15">
        <v>16.9</v>
      </c>
    </row>
    <row r="53" spans="1:4">
      <c r="A53" s="18">
        <v>22</v>
      </c>
      <c r="B53" s="15">
        <v>2</v>
      </c>
      <c r="C53" s="20">
        <v>38</v>
      </c>
      <c r="D53" s="15">
        <v>5.6</v>
      </c>
    </row>
    <row r="54" spans="1:4">
      <c r="A54" s="18">
        <v>21</v>
      </c>
      <c r="B54" s="15">
        <v>5</v>
      </c>
      <c r="C54" s="20">
        <v>47</v>
      </c>
      <c r="D54" s="15">
        <v>4.2</v>
      </c>
    </row>
    <row r="100" spans="1:1">
      <c r="A100" s="15"/>
    </row>
    <row r="101" spans="1:1">
      <c r="A101" s="15"/>
    </row>
    <row r="102" spans="1:1">
      <c r="A102" s="15"/>
    </row>
    <row r="103" spans="1:1">
      <c r="A103" s="1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workbookViewId="0">
      <selection activeCell="A1" sqref="A1:N1"/>
    </sheetView>
  </sheetViews>
  <sheetFormatPr defaultColWidth="8.88888888888889" defaultRowHeight="14.4"/>
  <cols>
    <col min="1" max="11" width="8.88888888888889" style="2"/>
    <col min="12" max="12" width="9.44444444444444" style="2" customWidth="1"/>
    <col min="13" max="16382" width="8.88888888888889" style="2"/>
  </cols>
  <sheetData>
    <row r="1" ht="15.6" spans="1:14">
      <c r="A1" s="3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92.4" spans="1:14">
      <c r="A2" s="5" t="s">
        <v>6</v>
      </c>
      <c r="B2" s="5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  <c r="H2" s="5" t="s">
        <v>13</v>
      </c>
      <c r="I2" s="5" t="s">
        <v>14</v>
      </c>
      <c r="J2" s="5" t="s">
        <v>15</v>
      </c>
      <c r="K2" s="5" t="s">
        <v>16</v>
      </c>
      <c r="L2" s="6" t="s">
        <v>17</v>
      </c>
      <c r="M2" s="5" t="s">
        <v>18</v>
      </c>
      <c r="N2" s="5" t="s">
        <v>19</v>
      </c>
    </row>
    <row r="3" spans="1:13">
      <c r="A3" s="7" t="s">
        <v>20</v>
      </c>
      <c r="B3" s="2">
        <v>2.7</v>
      </c>
      <c r="C3" s="2">
        <v>3.3</v>
      </c>
      <c r="D3" s="2" t="s">
        <v>21</v>
      </c>
      <c r="E3" s="2" t="s">
        <v>22</v>
      </c>
      <c r="I3" s="2">
        <v>4</v>
      </c>
      <c r="J3" s="2">
        <v>114.3</v>
      </c>
      <c r="K3" s="2">
        <v>26.4</v>
      </c>
      <c r="M3" s="2" t="s">
        <v>23</v>
      </c>
    </row>
    <row r="4" spans="1:15">
      <c r="A4" s="7"/>
      <c r="B4" s="2">
        <v>0</v>
      </c>
      <c r="C4" s="2">
        <v>6</v>
      </c>
      <c r="D4" s="2">
        <v>4</v>
      </c>
      <c r="E4" s="2">
        <v>3</v>
      </c>
      <c r="F4" s="2">
        <v>0</v>
      </c>
      <c r="G4" s="2">
        <v>0</v>
      </c>
      <c r="H4" s="2">
        <v>6</v>
      </c>
      <c r="I4" s="2">
        <v>2</v>
      </c>
      <c r="J4" s="2">
        <v>6</v>
      </c>
      <c r="K4" s="2">
        <v>2</v>
      </c>
      <c r="L4" s="2">
        <v>0</v>
      </c>
      <c r="M4" s="2">
        <v>6</v>
      </c>
      <c r="N4" s="2">
        <f>SUM(A4:M4)</f>
        <v>35</v>
      </c>
      <c r="O4" s="10"/>
    </row>
    <row r="5" spans="1:15">
      <c r="A5" s="7" t="s">
        <v>24</v>
      </c>
      <c r="B5" s="2">
        <v>3.7</v>
      </c>
      <c r="C5" s="2">
        <v>4.9</v>
      </c>
      <c r="D5" s="2" t="s">
        <v>21</v>
      </c>
      <c r="E5" s="2" t="s">
        <v>25</v>
      </c>
      <c r="H5" s="2">
        <v>2</v>
      </c>
      <c r="I5" s="2">
        <v>5.2</v>
      </c>
      <c r="J5" s="2">
        <v>91.6</v>
      </c>
      <c r="K5" s="2">
        <v>35.8</v>
      </c>
      <c r="M5" s="2" t="s">
        <v>26</v>
      </c>
      <c r="O5" s="10"/>
    </row>
    <row r="6" spans="1:15">
      <c r="A6" s="7"/>
      <c r="B6" s="2">
        <v>4</v>
      </c>
      <c r="C6" s="2">
        <v>6</v>
      </c>
      <c r="D6" s="2">
        <v>4</v>
      </c>
      <c r="E6" s="2">
        <v>0</v>
      </c>
      <c r="F6" s="2">
        <v>12</v>
      </c>
      <c r="G6" s="2">
        <v>0</v>
      </c>
      <c r="H6" s="2">
        <v>4</v>
      </c>
      <c r="I6" s="2">
        <v>2</v>
      </c>
      <c r="J6" s="2">
        <v>2</v>
      </c>
      <c r="K6" s="2">
        <v>0</v>
      </c>
      <c r="L6" s="2">
        <v>0</v>
      </c>
      <c r="M6" s="2">
        <v>6</v>
      </c>
      <c r="N6" s="2">
        <f>SUM(B6:M6)</f>
        <v>40</v>
      </c>
      <c r="O6" s="10"/>
    </row>
    <row r="7" spans="1:15">
      <c r="A7" s="7" t="s">
        <v>27</v>
      </c>
      <c r="B7" s="2">
        <v>4.3</v>
      </c>
      <c r="C7" s="2">
        <v>1.9</v>
      </c>
      <c r="D7" s="2" t="s">
        <v>21</v>
      </c>
      <c r="E7" s="2" t="s">
        <v>28</v>
      </c>
      <c r="H7" s="2">
        <v>1</v>
      </c>
      <c r="I7" s="2">
        <v>3.6</v>
      </c>
      <c r="J7" s="2">
        <v>105.7</v>
      </c>
      <c r="K7" s="2">
        <v>33.6</v>
      </c>
      <c r="M7" s="2" t="s">
        <v>29</v>
      </c>
      <c r="O7" s="10"/>
    </row>
    <row r="8" spans="1:15">
      <c r="A8" s="7"/>
      <c r="B8" s="2">
        <v>4</v>
      </c>
      <c r="C8" s="2">
        <v>0</v>
      </c>
      <c r="D8" s="2">
        <v>4</v>
      </c>
      <c r="E8" s="2">
        <v>0</v>
      </c>
      <c r="F8" s="2">
        <v>0</v>
      </c>
      <c r="G8" s="2">
        <v>0</v>
      </c>
      <c r="H8" s="2">
        <v>2</v>
      </c>
      <c r="I8" s="2">
        <v>0</v>
      </c>
      <c r="J8" s="2">
        <v>0</v>
      </c>
      <c r="K8" s="2">
        <v>0</v>
      </c>
      <c r="L8" s="2">
        <v>0</v>
      </c>
      <c r="M8" s="2">
        <v>10</v>
      </c>
      <c r="N8" s="2">
        <f>SUM(B8:M8)</f>
        <v>20</v>
      </c>
      <c r="O8" s="10"/>
    </row>
    <row r="9" spans="1:15">
      <c r="A9" s="7" t="s">
        <v>30</v>
      </c>
      <c r="B9" s="2">
        <v>3.3</v>
      </c>
      <c r="C9" s="2">
        <v>0.9</v>
      </c>
      <c r="D9" s="2" t="s">
        <v>31</v>
      </c>
      <c r="E9" s="2" t="s">
        <v>25</v>
      </c>
      <c r="H9" s="2">
        <v>1</v>
      </c>
      <c r="I9" s="2">
        <v>2.8</v>
      </c>
      <c r="J9" s="2">
        <v>111.2</v>
      </c>
      <c r="K9" s="2">
        <v>45.5</v>
      </c>
      <c r="M9" s="2" t="s">
        <v>32</v>
      </c>
      <c r="O9" s="10"/>
    </row>
    <row r="10" spans="1:15">
      <c r="A10" s="7"/>
      <c r="B10" s="2">
        <v>4</v>
      </c>
      <c r="C10" s="2">
        <v>3</v>
      </c>
      <c r="D10" s="2">
        <v>0</v>
      </c>
      <c r="E10" s="2">
        <v>0</v>
      </c>
      <c r="F10" s="2">
        <v>0</v>
      </c>
      <c r="G10" s="2">
        <v>0</v>
      </c>
      <c r="I10" s="2">
        <v>0</v>
      </c>
      <c r="J10" s="2">
        <v>6</v>
      </c>
      <c r="K10" s="2">
        <v>2</v>
      </c>
      <c r="L10" s="2">
        <v>0</v>
      </c>
      <c r="M10" s="2">
        <v>10</v>
      </c>
      <c r="N10" s="2">
        <f>SUM(B10:M10)</f>
        <v>25</v>
      </c>
      <c r="O10" s="10"/>
    </row>
    <row r="11" spans="1:15">
      <c r="A11" s="7" t="s">
        <v>33</v>
      </c>
      <c r="B11" s="2">
        <v>3.1</v>
      </c>
      <c r="C11" s="2">
        <v>2.3</v>
      </c>
      <c r="D11" s="2" t="s">
        <v>34</v>
      </c>
      <c r="E11" s="2" t="s">
        <v>22</v>
      </c>
      <c r="H11" s="2">
        <v>0</v>
      </c>
      <c r="I11" s="2">
        <v>2.6</v>
      </c>
      <c r="J11" s="2">
        <v>111.1</v>
      </c>
      <c r="K11" s="2">
        <v>29.4</v>
      </c>
      <c r="M11" s="2">
        <f>-2.7/-1.7</f>
        <v>1.58823529411765</v>
      </c>
      <c r="O11" s="10"/>
    </row>
    <row r="12" spans="1:15">
      <c r="A12" s="7"/>
      <c r="B12" s="2">
        <v>4</v>
      </c>
      <c r="C12" s="2">
        <v>0</v>
      </c>
      <c r="D12" s="2">
        <v>2</v>
      </c>
      <c r="E12" s="2">
        <v>3</v>
      </c>
      <c r="F12" s="2">
        <v>6</v>
      </c>
      <c r="G12" s="2">
        <v>0</v>
      </c>
      <c r="H12" s="2">
        <v>0</v>
      </c>
      <c r="I12" s="2">
        <v>0</v>
      </c>
      <c r="J12" s="2">
        <v>6</v>
      </c>
      <c r="K12" s="2">
        <v>2</v>
      </c>
      <c r="L12" s="2">
        <v>0</v>
      </c>
      <c r="M12" s="2">
        <v>4</v>
      </c>
      <c r="N12" s="2">
        <f>SUM(B12:M12)</f>
        <v>27</v>
      </c>
      <c r="O12" s="10"/>
    </row>
    <row r="13" spans="1:15">
      <c r="A13" s="7" t="s">
        <v>35</v>
      </c>
      <c r="B13" s="2">
        <v>5.7</v>
      </c>
      <c r="C13" s="2">
        <v>2.6</v>
      </c>
      <c r="D13" s="2" t="s">
        <v>36</v>
      </c>
      <c r="E13" s="2" t="s">
        <v>28</v>
      </c>
      <c r="I13" s="2">
        <v>2.3</v>
      </c>
      <c r="J13" s="2">
        <v>115.8</v>
      </c>
      <c r="K13" s="2">
        <v>34.6</v>
      </c>
      <c r="M13" s="2" t="s">
        <v>37</v>
      </c>
      <c r="O13" s="10"/>
    </row>
    <row r="14" spans="1:15">
      <c r="A14" s="7"/>
      <c r="B14" s="2">
        <v>4</v>
      </c>
      <c r="C14" s="2">
        <v>0</v>
      </c>
      <c r="D14" s="2">
        <v>3</v>
      </c>
      <c r="E14" s="2">
        <v>0</v>
      </c>
      <c r="F14" s="2">
        <v>0</v>
      </c>
      <c r="G14" s="2">
        <v>0</v>
      </c>
      <c r="H14" s="2">
        <v>10</v>
      </c>
      <c r="I14" s="2">
        <v>0</v>
      </c>
      <c r="J14" s="2">
        <v>6</v>
      </c>
      <c r="K14" s="2">
        <v>0</v>
      </c>
      <c r="L14" s="2">
        <v>0</v>
      </c>
      <c r="M14" s="2">
        <v>0</v>
      </c>
      <c r="N14" s="2">
        <f>SUM(B14:M14)</f>
        <v>23</v>
      </c>
      <c r="O14" s="10"/>
    </row>
    <row r="15" spans="1:15">
      <c r="A15" s="7" t="s">
        <v>38</v>
      </c>
      <c r="B15" s="2">
        <v>3.9</v>
      </c>
      <c r="C15" s="2">
        <v>1.2</v>
      </c>
      <c r="D15" s="2" t="s">
        <v>36</v>
      </c>
      <c r="E15" s="2" t="s">
        <v>28</v>
      </c>
      <c r="H15" s="2">
        <v>3</v>
      </c>
      <c r="I15" s="2">
        <v>6.2</v>
      </c>
      <c r="J15" s="2">
        <v>107.3</v>
      </c>
      <c r="K15" s="2">
        <v>39</v>
      </c>
      <c r="L15" s="2"/>
      <c r="M15" s="2" t="s">
        <v>39</v>
      </c>
      <c r="O15" s="10"/>
    </row>
    <row r="16" spans="1:15">
      <c r="A16" s="7"/>
      <c r="B16" s="2">
        <v>4</v>
      </c>
      <c r="C16" s="2">
        <v>0</v>
      </c>
      <c r="D16" s="2">
        <v>3</v>
      </c>
      <c r="E16" s="2">
        <v>0</v>
      </c>
      <c r="F16" s="2">
        <v>0</v>
      </c>
      <c r="G16" s="2">
        <v>0</v>
      </c>
      <c r="H16" s="2">
        <v>6</v>
      </c>
      <c r="I16" s="2">
        <v>6</v>
      </c>
      <c r="J16" s="2">
        <v>0</v>
      </c>
      <c r="K16" s="2">
        <v>0</v>
      </c>
      <c r="L16" s="2">
        <v>0</v>
      </c>
      <c r="M16" s="2">
        <v>6</v>
      </c>
      <c r="N16" s="2">
        <f>SUM(B16:M16)</f>
        <v>25</v>
      </c>
      <c r="O16" s="10"/>
    </row>
    <row r="17" spans="1:15">
      <c r="A17" s="7" t="s">
        <v>40</v>
      </c>
      <c r="B17" s="2">
        <v>2.2</v>
      </c>
      <c r="C17" s="2">
        <v>0.4</v>
      </c>
      <c r="D17" s="2" t="s">
        <v>34</v>
      </c>
      <c r="E17" s="2" t="s">
        <v>28</v>
      </c>
      <c r="I17" s="2">
        <v>4</v>
      </c>
      <c r="J17" s="2">
        <v>124.6</v>
      </c>
      <c r="K17" s="2">
        <v>38.5</v>
      </c>
      <c r="M17" s="2" t="s">
        <v>41</v>
      </c>
      <c r="O17" s="10"/>
    </row>
    <row r="18" spans="1:15">
      <c r="A18" s="7"/>
      <c r="B18" s="2">
        <v>0</v>
      </c>
      <c r="C18" s="2">
        <v>3</v>
      </c>
      <c r="D18" s="2">
        <v>2</v>
      </c>
      <c r="E18" s="2">
        <v>0</v>
      </c>
      <c r="F18" s="2">
        <v>8</v>
      </c>
      <c r="G18" s="2">
        <v>0</v>
      </c>
      <c r="H18" s="2">
        <v>11</v>
      </c>
      <c r="I18" s="2">
        <v>2</v>
      </c>
      <c r="J18" s="2">
        <v>10</v>
      </c>
      <c r="K18" s="2">
        <v>0</v>
      </c>
      <c r="L18" s="2">
        <v>0</v>
      </c>
      <c r="M18" s="2">
        <v>10</v>
      </c>
      <c r="N18" s="2">
        <f>SUM(B18:M18)</f>
        <v>46</v>
      </c>
      <c r="O18" s="10"/>
    </row>
    <row r="19" spans="1:15">
      <c r="A19" s="7" t="s">
        <v>42</v>
      </c>
      <c r="B19" s="2">
        <v>5.3</v>
      </c>
      <c r="C19" s="2">
        <v>3.1</v>
      </c>
      <c r="D19" s="2" t="s">
        <v>21</v>
      </c>
      <c r="E19" s="2" t="s">
        <v>25</v>
      </c>
      <c r="H19" s="2">
        <v>6</v>
      </c>
      <c r="I19" s="2">
        <v>6.3</v>
      </c>
      <c r="J19" s="2">
        <v>105.7</v>
      </c>
      <c r="K19" s="2">
        <v>38</v>
      </c>
      <c r="M19" s="2" t="s">
        <v>43</v>
      </c>
      <c r="O19" s="10"/>
    </row>
    <row r="20" spans="1:15">
      <c r="A20" s="7"/>
      <c r="B20" s="2">
        <v>6</v>
      </c>
      <c r="C20" s="2">
        <v>6</v>
      </c>
      <c r="D20" s="2">
        <v>4</v>
      </c>
      <c r="E20" s="2">
        <v>0</v>
      </c>
      <c r="F20" s="2">
        <v>0</v>
      </c>
      <c r="G20" s="2">
        <v>0</v>
      </c>
      <c r="H20" s="2">
        <v>12</v>
      </c>
      <c r="I20" s="11">
        <v>6</v>
      </c>
      <c r="J20" s="12">
        <v>0</v>
      </c>
      <c r="K20" s="12">
        <v>0</v>
      </c>
      <c r="L20" s="2">
        <v>0</v>
      </c>
      <c r="M20" s="2">
        <v>6</v>
      </c>
      <c r="N20" s="2">
        <f>SUM(B20:M20)</f>
        <v>40</v>
      </c>
      <c r="O20" s="10"/>
    </row>
    <row r="21" spans="1:15">
      <c r="A21" s="7" t="s">
        <v>44</v>
      </c>
      <c r="B21" s="2">
        <v>1.4</v>
      </c>
      <c r="C21" s="2">
        <v>0.1</v>
      </c>
      <c r="D21" s="2" t="s">
        <v>31</v>
      </c>
      <c r="E21" s="2" t="s">
        <v>28</v>
      </c>
      <c r="G21" s="2">
        <v>1.3</v>
      </c>
      <c r="H21" s="2">
        <v>0</v>
      </c>
      <c r="I21" s="11">
        <v>4.2</v>
      </c>
      <c r="J21" s="12">
        <v>119</v>
      </c>
      <c r="K21" s="12">
        <v>28.7</v>
      </c>
      <c r="M21" s="2" t="s">
        <v>45</v>
      </c>
      <c r="O21" s="10"/>
    </row>
    <row r="22" spans="1:15">
      <c r="A22" s="7"/>
      <c r="B22" s="2">
        <v>0</v>
      </c>
      <c r="C22" s="2">
        <v>3</v>
      </c>
      <c r="D22" s="2">
        <v>0</v>
      </c>
      <c r="E22" s="2">
        <v>0</v>
      </c>
      <c r="F22" s="2">
        <v>6</v>
      </c>
      <c r="G22" s="2">
        <v>1</v>
      </c>
      <c r="I22" s="12">
        <v>2</v>
      </c>
      <c r="J22" s="12">
        <v>6</v>
      </c>
      <c r="K22" s="12">
        <v>2</v>
      </c>
      <c r="L22" s="2">
        <v>0</v>
      </c>
      <c r="M22" s="2">
        <v>10</v>
      </c>
      <c r="N22" s="2">
        <f>SUM(B22:M22)</f>
        <v>30</v>
      </c>
      <c r="O22" s="10"/>
    </row>
    <row r="23" spans="1:15">
      <c r="A23" s="7" t="s">
        <v>46</v>
      </c>
      <c r="B23" s="2">
        <v>3.5</v>
      </c>
      <c r="C23" s="2">
        <v>2.4</v>
      </c>
      <c r="D23" s="2" t="s">
        <v>31</v>
      </c>
      <c r="E23" s="2" t="s">
        <v>25</v>
      </c>
      <c r="F23" s="2">
        <v>0</v>
      </c>
      <c r="H23" s="2">
        <v>0</v>
      </c>
      <c r="I23" s="12">
        <v>5</v>
      </c>
      <c r="J23" s="12">
        <v>99.7</v>
      </c>
      <c r="K23" s="12">
        <v>38.6</v>
      </c>
      <c r="M23" s="2" t="s">
        <v>47</v>
      </c>
      <c r="O23" s="10"/>
    </row>
    <row r="24" spans="2:15">
      <c r="B24" s="2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I24" s="2">
        <v>2</v>
      </c>
      <c r="J24" s="2">
        <v>2</v>
      </c>
      <c r="K24" s="2">
        <v>0</v>
      </c>
      <c r="L24" s="2">
        <v>0</v>
      </c>
      <c r="M24" s="2">
        <v>0</v>
      </c>
      <c r="N24" s="2">
        <f>SUM(B24:M24)</f>
        <v>8</v>
      </c>
      <c r="O24" s="10"/>
    </row>
    <row r="25" spans="1:15">
      <c r="A25" s="2" t="s">
        <v>48</v>
      </c>
      <c r="B25" s="2">
        <v>6.7</v>
      </c>
      <c r="C25" s="2">
        <v>4.1</v>
      </c>
      <c r="D25" s="8" t="s">
        <v>21</v>
      </c>
      <c r="E25" s="2" t="s">
        <v>28</v>
      </c>
      <c r="I25" s="2">
        <v>3.9</v>
      </c>
      <c r="J25" s="2">
        <v>115.7</v>
      </c>
      <c r="K25" s="2">
        <v>26.6</v>
      </c>
      <c r="M25" s="2">
        <f>-0.1/1.7</f>
        <v>-0.0588235294117647</v>
      </c>
      <c r="O25" s="10"/>
    </row>
    <row r="26" spans="2:15">
      <c r="B26" s="2">
        <v>6</v>
      </c>
      <c r="C26" s="2">
        <v>6</v>
      </c>
      <c r="D26" s="8" t="s">
        <v>49</v>
      </c>
      <c r="E26" s="2">
        <v>0</v>
      </c>
      <c r="F26" s="2">
        <v>0</v>
      </c>
      <c r="G26" s="2">
        <v>0</v>
      </c>
      <c r="H26" s="2">
        <v>14</v>
      </c>
      <c r="I26" s="2">
        <v>0</v>
      </c>
      <c r="J26" s="2">
        <v>6</v>
      </c>
      <c r="K26" s="2">
        <v>2</v>
      </c>
      <c r="L26" s="2">
        <v>0</v>
      </c>
      <c r="M26" s="2">
        <v>0</v>
      </c>
      <c r="N26" s="2">
        <f>SUM(B26:M26)</f>
        <v>34</v>
      </c>
      <c r="O26" s="10"/>
    </row>
    <row r="27" spans="1:15">
      <c r="A27" s="2" t="s">
        <v>50</v>
      </c>
      <c r="B27" s="2">
        <v>7.9</v>
      </c>
      <c r="C27" s="2">
        <v>3.5</v>
      </c>
      <c r="D27" s="8" t="s">
        <v>36</v>
      </c>
      <c r="E27" s="2" t="s">
        <v>51</v>
      </c>
      <c r="I27" s="2">
        <v>12.5</v>
      </c>
      <c r="J27" s="2">
        <v>100</v>
      </c>
      <c r="K27" s="2">
        <v>51.8</v>
      </c>
      <c r="M27" s="2" t="s">
        <v>52</v>
      </c>
      <c r="O27" s="10"/>
    </row>
    <row r="28" spans="2:15">
      <c r="B28" s="2">
        <v>8</v>
      </c>
      <c r="C28" s="2">
        <v>6</v>
      </c>
      <c r="D28" s="8" t="s">
        <v>53</v>
      </c>
      <c r="E28" s="2">
        <v>7</v>
      </c>
      <c r="F28" s="2">
        <v>0</v>
      </c>
      <c r="G28" s="2">
        <v>0</v>
      </c>
      <c r="H28" s="2">
        <v>8</v>
      </c>
      <c r="I28" s="2">
        <v>8</v>
      </c>
      <c r="J28" s="2">
        <v>0</v>
      </c>
      <c r="K28" s="2">
        <v>6</v>
      </c>
      <c r="L28" s="2">
        <v>0</v>
      </c>
      <c r="M28" s="2">
        <v>10</v>
      </c>
      <c r="N28" s="2">
        <f>SUM(B28:M28)</f>
        <v>53</v>
      </c>
      <c r="O28" s="10"/>
    </row>
    <row r="29" spans="1:15">
      <c r="A29" s="2" t="s">
        <v>54</v>
      </c>
      <c r="B29" s="2">
        <v>3.3</v>
      </c>
      <c r="C29" s="2">
        <v>2.1</v>
      </c>
      <c r="D29" s="8" t="s">
        <v>31</v>
      </c>
      <c r="E29" s="2" t="s">
        <v>28</v>
      </c>
      <c r="H29" s="2">
        <v>5</v>
      </c>
      <c r="I29" s="2">
        <v>5.2</v>
      </c>
      <c r="J29" s="2">
        <v>106.7</v>
      </c>
      <c r="K29" s="2">
        <v>36.8</v>
      </c>
      <c r="M29" s="2" t="s">
        <v>55</v>
      </c>
      <c r="O29" s="10"/>
    </row>
    <row r="30" spans="1:15">
      <c r="A30" s="9"/>
      <c r="B30" s="2">
        <v>4</v>
      </c>
      <c r="C30" s="2">
        <v>0</v>
      </c>
      <c r="D30" s="8" t="s">
        <v>56</v>
      </c>
      <c r="E30" s="2">
        <v>0</v>
      </c>
      <c r="F30" s="2">
        <v>0</v>
      </c>
      <c r="G30" s="2">
        <v>0</v>
      </c>
      <c r="H30" s="2">
        <v>10</v>
      </c>
      <c r="I30" s="2">
        <v>2</v>
      </c>
      <c r="J30" s="2">
        <v>0</v>
      </c>
      <c r="K30" s="2">
        <v>0</v>
      </c>
      <c r="L30" s="2">
        <v>0</v>
      </c>
      <c r="M30" s="2">
        <v>6</v>
      </c>
      <c r="N30" s="2">
        <f>SUM(B30:M30)</f>
        <v>22</v>
      </c>
      <c r="O30" s="10"/>
    </row>
    <row r="31" spans="1:15">
      <c r="A31" s="7" t="s">
        <v>57</v>
      </c>
      <c r="B31" s="2">
        <v>2.9</v>
      </c>
      <c r="C31" s="2">
        <v>1.7</v>
      </c>
      <c r="D31" s="8" t="s">
        <v>36</v>
      </c>
      <c r="E31" s="2" t="s">
        <v>25</v>
      </c>
      <c r="I31" s="2">
        <v>3.2</v>
      </c>
      <c r="J31" s="2">
        <v>108.6</v>
      </c>
      <c r="K31" s="2">
        <v>30</v>
      </c>
      <c r="M31" s="2" t="s">
        <v>58</v>
      </c>
      <c r="O31" s="10"/>
    </row>
    <row r="32" spans="1:15">
      <c r="A32" s="7"/>
      <c r="B32" s="2">
        <v>0</v>
      </c>
      <c r="C32" s="2">
        <v>0</v>
      </c>
      <c r="D32" s="2">
        <v>3</v>
      </c>
      <c r="E32" s="2">
        <v>0</v>
      </c>
      <c r="F32" s="2">
        <v>0</v>
      </c>
      <c r="G32" s="2">
        <v>0</v>
      </c>
      <c r="H32" s="2">
        <v>6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f>SUM(B32:M32)</f>
        <v>9</v>
      </c>
      <c r="O32" s="10"/>
    </row>
    <row r="33" spans="1:15">
      <c r="A33" s="7" t="s">
        <v>59</v>
      </c>
      <c r="B33" s="2">
        <v>3.5</v>
      </c>
      <c r="C33" s="2">
        <v>1.9</v>
      </c>
      <c r="D33" s="2" t="s">
        <v>31</v>
      </c>
      <c r="E33" s="2" t="s">
        <v>28</v>
      </c>
      <c r="I33" s="2">
        <v>6.8</v>
      </c>
      <c r="J33" s="2">
        <v>107.6</v>
      </c>
      <c r="K33" s="2">
        <v>48.9</v>
      </c>
      <c r="M33" s="2" t="s">
        <v>60</v>
      </c>
      <c r="O33" s="10"/>
    </row>
    <row r="34" spans="1:15">
      <c r="A34" s="7"/>
      <c r="B34" s="2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I34" s="2">
        <v>6</v>
      </c>
      <c r="J34" s="2">
        <v>0</v>
      </c>
      <c r="K34" s="2">
        <v>2</v>
      </c>
      <c r="L34" s="2">
        <v>0</v>
      </c>
      <c r="M34" s="2">
        <v>10</v>
      </c>
      <c r="N34" s="2">
        <f>SUM(B34:M34)</f>
        <v>22</v>
      </c>
      <c r="O34" s="10"/>
    </row>
    <row r="35" spans="1:15">
      <c r="A35" s="7" t="s">
        <v>61</v>
      </c>
      <c r="B35" s="2">
        <v>6.5</v>
      </c>
      <c r="C35" s="2">
        <v>3.6</v>
      </c>
      <c r="D35" s="2" t="s">
        <v>31</v>
      </c>
      <c r="E35" s="2" t="s">
        <v>25</v>
      </c>
      <c r="H35" s="2">
        <v>1</v>
      </c>
      <c r="I35" s="2">
        <v>5.2</v>
      </c>
      <c r="J35" s="2">
        <v>111.6</v>
      </c>
      <c r="K35" s="2">
        <v>36.9</v>
      </c>
      <c r="M35" s="2" t="s">
        <v>62</v>
      </c>
      <c r="O35" s="10"/>
    </row>
    <row r="36" spans="1:15">
      <c r="A36" s="7"/>
      <c r="B36" s="2">
        <v>6</v>
      </c>
      <c r="C36" s="2">
        <v>6</v>
      </c>
      <c r="D36" s="2">
        <v>0</v>
      </c>
      <c r="E36" s="2">
        <v>0</v>
      </c>
      <c r="F36" s="2">
        <v>0</v>
      </c>
      <c r="G36" s="2">
        <v>0</v>
      </c>
      <c r="H36" s="2">
        <v>3</v>
      </c>
      <c r="I36" s="2">
        <v>2</v>
      </c>
      <c r="J36" s="2">
        <v>6</v>
      </c>
      <c r="K36" s="2">
        <v>0</v>
      </c>
      <c r="L36" s="2">
        <v>0</v>
      </c>
      <c r="M36" s="2">
        <v>10</v>
      </c>
      <c r="N36" s="2">
        <f>SUM(B36:M36)</f>
        <v>33</v>
      </c>
      <c r="O36" s="10"/>
    </row>
    <row r="37" spans="1:15">
      <c r="A37" s="7" t="s">
        <v>63</v>
      </c>
      <c r="B37" s="2">
        <v>8.8</v>
      </c>
      <c r="C37" s="2">
        <v>0.1</v>
      </c>
      <c r="D37" s="2" t="s">
        <v>21</v>
      </c>
      <c r="E37" s="2" t="s">
        <v>28</v>
      </c>
      <c r="I37" s="2">
        <v>8.1</v>
      </c>
      <c r="J37" s="2">
        <v>93.1</v>
      </c>
      <c r="K37" s="2">
        <v>55.1</v>
      </c>
      <c r="M37" s="2" t="s">
        <v>64</v>
      </c>
      <c r="O37" s="10"/>
    </row>
    <row r="38" spans="1:15">
      <c r="A38" s="7"/>
      <c r="B38" s="2">
        <v>8</v>
      </c>
      <c r="C38" s="2">
        <v>3</v>
      </c>
      <c r="D38" s="2">
        <v>4</v>
      </c>
      <c r="E38" s="2">
        <v>0</v>
      </c>
      <c r="F38" s="2">
        <v>0</v>
      </c>
      <c r="G38" s="2">
        <v>0</v>
      </c>
      <c r="H38" s="2">
        <v>18</v>
      </c>
      <c r="I38" s="2">
        <v>8</v>
      </c>
      <c r="J38" s="2">
        <v>2</v>
      </c>
      <c r="K38" s="2">
        <v>6</v>
      </c>
      <c r="L38" s="2">
        <v>0</v>
      </c>
      <c r="M38" s="2">
        <v>10</v>
      </c>
      <c r="N38" s="2">
        <f>SUM(B38:M38)</f>
        <v>59</v>
      </c>
      <c r="O38" s="10"/>
    </row>
    <row r="39" spans="1:15">
      <c r="A39" s="7" t="s">
        <v>65</v>
      </c>
      <c r="B39" s="2">
        <v>4.4</v>
      </c>
      <c r="C39" s="2">
        <v>1.4</v>
      </c>
      <c r="D39" s="2" t="s">
        <v>49</v>
      </c>
      <c r="E39" s="2" t="s">
        <v>22</v>
      </c>
      <c r="H39" s="2">
        <v>6</v>
      </c>
      <c r="I39" s="2">
        <v>7.1</v>
      </c>
      <c r="J39" s="2">
        <v>98.1</v>
      </c>
      <c r="K39" s="2">
        <v>44.7</v>
      </c>
      <c r="M39" s="2">
        <f>-0.8/3.6</f>
        <v>-0.222222222222222</v>
      </c>
      <c r="O39" s="10"/>
    </row>
    <row r="40" spans="1:15">
      <c r="A40" s="7"/>
      <c r="B40" s="2">
        <v>4</v>
      </c>
      <c r="C40" s="2">
        <v>0</v>
      </c>
      <c r="D40" s="2">
        <v>2</v>
      </c>
      <c r="E40" s="2">
        <v>3</v>
      </c>
      <c r="F40" s="2">
        <v>0</v>
      </c>
      <c r="G40" s="2">
        <v>0</v>
      </c>
      <c r="H40" s="2">
        <v>12</v>
      </c>
      <c r="I40" s="2">
        <v>6</v>
      </c>
      <c r="J40" s="2">
        <v>2</v>
      </c>
      <c r="K40" s="2">
        <v>2</v>
      </c>
      <c r="L40" s="2">
        <v>0</v>
      </c>
      <c r="M40" s="2">
        <v>6</v>
      </c>
      <c r="N40" s="2">
        <f>SUM(B40:M40)</f>
        <v>37</v>
      </c>
      <c r="O40" s="10"/>
    </row>
    <row r="41" spans="1:15">
      <c r="A41" s="7" t="s">
        <v>66</v>
      </c>
      <c r="B41" s="2">
        <v>4.2</v>
      </c>
      <c r="C41" s="2">
        <v>2.4</v>
      </c>
      <c r="D41" s="2">
        <v>4</v>
      </c>
      <c r="E41" s="2" t="s">
        <v>28</v>
      </c>
      <c r="H41" s="2">
        <v>11</v>
      </c>
      <c r="I41" s="2">
        <v>2.2</v>
      </c>
      <c r="J41" s="2">
        <v>120</v>
      </c>
      <c r="K41" s="2">
        <v>33</v>
      </c>
      <c r="M41" s="2">
        <f>-1/2.1</f>
        <v>-0.476190476190476</v>
      </c>
      <c r="O41" s="10"/>
    </row>
    <row r="42" spans="1:15">
      <c r="A42" s="7"/>
      <c r="B42" s="2">
        <v>4</v>
      </c>
      <c r="C42" s="2">
        <v>0</v>
      </c>
      <c r="D42" s="2">
        <v>2</v>
      </c>
      <c r="E42" s="2">
        <v>0</v>
      </c>
      <c r="F42" s="2">
        <v>0</v>
      </c>
      <c r="G42" s="2">
        <v>0</v>
      </c>
      <c r="H42" s="2">
        <v>22</v>
      </c>
      <c r="I42" s="2">
        <v>0</v>
      </c>
      <c r="J42" s="2">
        <v>6</v>
      </c>
      <c r="K42" s="2">
        <v>0</v>
      </c>
      <c r="L42" s="2">
        <v>0</v>
      </c>
      <c r="M42" s="2">
        <v>6</v>
      </c>
      <c r="N42" s="2">
        <f>SUM(B42:M42)</f>
        <v>40</v>
      </c>
      <c r="O42" s="10"/>
    </row>
    <row r="43" spans="1:15">
      <c r="A43" s="7" t="s">
        <v>67</v>
      </c>
      <c r="B43" s="2">
        <v>9.1</v>
      </c>
      <c r="C43" s="2">
        <v>5.3</v>
      </c>
      <c r="D43" s="2" t="s">
        <v>21</v>
      </c>
      <c r="E43" s="2" t="s">
        <v>25</v>
      </c>
      <c r="H43" s="2">
        <v>5</v>
      </c>
      <c r="I43" s="2">
        <v>3.8</v>
      </c>
      <c r="J43" s="2">
        <v>121</v>
      </c>
      <c r="K43" s="2">
        <v>26.8</v>
      </c>
      <c r="M43" s="2" t="s">
        <v>68</v>
      </c>
      <c r="O43" s="10"/>
    </row>
    <row r="44" spans="2:15">
      <c r="B44" s="2">
        <v>10</v>
      </c>
      <c r="C44" s="2">
        <v>9</v>
      </c>
      <c r="D44" s="2">
        <v>4</v>
      </c>
      <c r="E44" s="2">
        <v>0</v>
      </c>
      <c r="F44" s="2">
        <v>6</v>
      </c>
      <c r="G44" s="2">
        <v>0</v>
      </c>
      <c r="H44" s="2">
        <v>10</v>
      </c>
      <c r="I44" s="12">
        <v>0</v>
      </c>
      <c r="J44" s="12">
        <v>10</v>
      </c>
      <c r="K44" s="12">
        <v>2</v>
      </c>
      <c r="L44" s="2">
        <v>2</v>
      </c>
      <c r="M44" s="2">
        <v>0</v>
      </c>
      <c r="N44" s="2">
        <f>SUM(B44:M44)</f>
        <v>53</v>
      </c>
      <c r="O44" s="10"/>
    </row>
    <row r="45" spans="1:15">
      <c r="A45" s="2" t="s">
        <v>69</v>
      </c>
      <c r="B45" s="2">
        <v>3.1</v>
      </c>
      <c r="C45" s="2">
        <v>0.8</v>
      </c>
      <c r="D45" s="2" t="s">
        <v>31</v>
      </c>
      <c r="E45" s="2" t="s">
        <v>28</v>
      </c>
      <c r="H45" s="2">
        <v>0</v>
      </c>
      <c r="I45" s="12">
        <v>5.4</v>
      </c>
      <c r="J45" s="12">
        <v>101.5</v>
      </c>
      <c r="K45" s="12">
        <v>39.2</v>
      </c>
      <c r="M45" s="2" t="s">
        <v>70</v>
      </c>
      <c r="O45" s="10"/>
    </row>
    <row r="46" spans="1:15">
      <c r="A46" s="9"/>
      <c r="B46" s="2">
        <v>4</v>
      </c>
      <c r="C46" s="2">
        <v>3</v>
      </c>
      <c r="D46" s="2">
        <v>0</v>
      </c>
      <c r="E46" s="2">
        <v>0</v>
      </c>
      <c r="F46" s="2">
        <v>0</v>
      </c>
      <c r="G46" s="2">
        <v>0</v>
      </c>
      <c r="I46" s="2">
        <v>2</v>
      </c>
      <c r="J46" s="2">
        <v>0</v>
      </c>
      <c r="K46" s="2">
        <v>0</v>
      </c>
      <c r="L46" s="2">
        <v>0</v>
      </c>
      <c r="M46" s="2">
        <v>10</v>
      </c>
      <c r="N46" s="2">
        <f>SUM(B46:M46)</f>
        <v>19</v>
      </c>
      <c r="O46" s="10"/>
    </row>
    <row r="47" spans="1:15">
      <c r="A47" s="7" t="s">
        <v>71</v>
      </c>
      <c r="B47" s="2">
        <v>3.8</v>
      </c>
      <c r="C47" s="2">
        <v>4.1</v>
      </c>
      <c r="D47" s="2" t="s">
        <v>21</v>
      </c>
      <c r="E47" s="2" t="s">
        <v>28</v>
      </c>
      <c r="H47" s="2">
        <v>2</v>
      </c>
      <c r="I47" s="2">
        <v>5.1</v>
      </c>
      <c r="J47" s="2">
        <v>110.6</v>
      </c>
      <c r="K47" s="2">
        <v>43.9</v>
      </c>
      <c r="M47" s="2" t="s">
        <v>72</v>
      </c>
      <c r="O47" s="10"/>
    </row>
    <row r="48" spans="1:15">
      <c r="A48" s="7"/>
      <c r="B48" s="2">
        <v>4</v>
      </c>
      <c r="C48" s="2">
        <v>6</v>
      </c>
      <c r="D48" s="2">
        <v>4</v>
      </c>
      <c r="E48" s="2">
        <v>0</v>
      </c>
      <c r="F48" s="2">
        <v>0</v>
      </c>
      <c r="G48" s="2">
        <v>0</v>
      </c>
      <c r="H48" s="2">
        <v>4</v>
      </c>
      <c r="I48" s="2">
        <v>2</v>
      </c>
      <c r="J48" s="2">
        <v>6</v>
      </c>
      <c r="K48" s="2">
        <v>2</v>
      </c>
      <c r="L48" s="2">
        <v>0</v>
      </c>
      <c r="M48" s="2">
        <v>6</v>
      </c>
      <c r="N48" s="2">
        <f>SUM(B48:M48)</f>
        <v>34</v>
      </c>
      <c r="O48" s="10"/>
    </row>
    <row r="49" spans="1:15">
      <c r="A49" s="7" t="s">
        <v>73</v>
      </c>
      <c r="B49" s="2">
        <v>5.8</v>
      </c>
      <c r="C49" s="2">
        <v>0.3</v>
      </c>
      <c r="D49" s="2" t="s">
        <v>31</v>
      </c>
      <c r="E49" s="2" t="s">
        <v>28</v>
      </c>
      <c r="H49" s="2">
        <v>1</v>
      </c>
      <c r="I49" s="2">
        <v>9.1</v>
      </c>
      <c r="J49" s="2">
        <v>87.7</v>
      </c>
      <c r="K49" s="2">
        <v>44.6</v>
      </c>
      <c r="M49" s="2" t="s">
        <v>74</v>
      </c>
      <c r="O49" s="10"/>
    </row>
    <row r="50" spans="1:15">
      <c r="A50" s="7"/>
      <c r="B50" s="2">
        <v>6</v>
      </c>
      <c r="C50" s="2">
        <v>3</v>
      </c>
      <c r="D50" s="2">
        <v>0</v>
      </c>
      <c r="E50" s="2">
        <v>0</v>
      </c>
      <c r="F50" s="2">
        <v>0</v>
      </c>
      <c r="G50" s="2">
        <v>0</v>
      </c>
      <c r="H50" s="2">
        <v>2</v>
      </c>
      <c r="I50" s="2">
        <v>8</v>
      </c>
      <c r="J50" s="2">
        <v>4</v>
      </c>
      <c r="K50" s="2">
        <v>2</v>
      </c>
      <c r="L50" s="2">
        <v>0</v>
      </c>
      <c r="M50" s="2">
        <v>10</v>
      </c>
      <c r="N50" s="2">
        <f>SUM(B50:M50)</f>
        <v>35</v>
      </c>
      <c r="O50" s="10"/>
    </row>
    <row r="51" spans="1:15">
      <c r="A51" s="7" t="s">
        <v>75</v>
      </c>
      <c r="B51" s="2">
        <v>3.7</v>
      </c>
      <c r="C51" s="2">
        <v>2.8</v>
      </c>
      <c r="D51" s="2" t="s">
        <v>31</v>
      </c>
      <c r="E51" s="2" t="s">
        <v>28</v>
      </c>
      <c r="H51" s="2">
        <v>3</v>
      </c>
      <c r="I51" s="2">
        <v>3.5</v>
      </c>
      <c r="J51" s="2">
        <v>112.9</v>
      </c>
      <c r="K51" s="2">
        <v>31</v>
      </c>
      <c r="M51" s="2">
        <f>-1.4/-1.3</f>
        <v>1.07692307692308</v>
      </c>
      <c r="O51" s="10"/>
    </row>
    <row r="52" spans="1:15">
      <c r="A52" s="7"/>
      <c r="B52" s="2">
        <v>4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6</v>
      </c>
      <c r="I52" s="2">
        <v>0</v>
      </c>
      <c r="J52" s="2">
        <v>6</v>
      </c>
      <c r="K52" s="2">
        <v>0</v>
      </c>
      <c r="L52" s="2">
        <v>0</v>
      </c>
      <c r="M52" s="2">
        <v>0</v>
      </c>
      <c r="N52" s="2">
        <f>SUM(B52:M52)</f>
        <v>16</v>
      </c>
      <c r="O52" s="10"/>
    </row>
    <row r="53" spans="1:15">
      <c r="A53" s="7" t="s">
        <v>76</v>
      </c>
      <c r="B53" s="2">
        <v>1.9</v>
      </c>
      <c r="C53" s="2">
        <v>3.6</v>
      </c>
      <c r="D53" s="2" t="s">
        <v>21</v>
      </c>
      <c r="E53" s="2" t="s">
        <v>25</v>
      </c>
      <c r="H53" s="2">
        <v>11</v>
      </c>
      <c r="I53" s="2">
        <v>3.8</v>
      </c>
      <c r="J53" s="2">
        <v>95.7</v>
      </c>
      <c r="K53" s="2">
        <v>36.7</v>
      </c>
      <c r="M53" s="2" t="s">
        <v>77</v>
      </c>
      <c r="O53" s="10"/>
    </row>
    <row r="54" spans="1:15">
      <c r="A54" s="7"/>
      <c r="B54" s="2">
        <v>0</v>
      </c>
      <c r="C54" s="2">
        <v>6</v>
      </c>
      <c r="D54" s="2">
        <v>4</v>
      </c>
      <c r="E54" s="2">
        <v>0</v>
      </c>
      <c r="F54" s="2">
        <v>6</v>
      </c>
      <c r="G54" s="2">
        <v>0</v>
      </c>
      <c r="H54" s="2">
        <v>2</v>
      </c>
      <c r="I54" s="2">
        <v>0</v>
      </c>
      <c r="J54" s="2">
        <v>2</v>
      </c>
      <c r="K54" s="2">
        <v>0</v>
      </c>
      <c r="L54" s="2">
        <v>0</v>
      </c>
      <c r="M54" s="2">
        <v>0</v>
      </c>
      <c r="N54" s="2">
        <f>SUM(B54:M54)</f>
        <v>20</v>
      </c>
      <c r="O54" s="10"/>
    </row>
    <row r="55" spans="1:15">
      <c r="A55" s="7" t="s">
        <v>78</v>
      </c>
      <c r="B55" s="2">
        <v>4.6</v>
      </c>
      <c r="C55" s="2">
        <v>4</v>
      </c>
      <c r="D55" s="2" t="s">
        <v>21</v>
      </c>
      <c r="E55" s="2" t="s">
        <v>28</v>
      </c>
      <c r="H55" s="2">
        <v>9</v>
      </c>
      <c r="I55" s="2">
        <v>7.2</v>
      </c>
      <c r="J55" s="2">
        <v>94.8</v>
      </c>
      <c r="K55" s="2">
        <v>32.9</v>
      </c>
      <c r="M55" s="2">
        <f>-1.1/0.7</f>
        <v>-1.57142857142857</v>
      </c>
      <c r="O55" s="10"/>
    </row>
    <row r="56" spans="2:14">
      <c r="B56" s="2">
        <v>4</v>
      </c>
      <c r="C56" s="2">
        <v>6</v>
      </c>
      <c r="D56" s="2">
        <v>4</v>
      </c>
      <c r="E56" s="2">
        <v>0</v>
      </c>
      <c r="F56" s="2">
        <v>0</v>
      </c>
      <c r="G56" s="2">
        <v>0</v>
      </c>
      <c r="H56" s="2">
        <v>18</v>
      </c>
      <c r="I56" s="2">
        <v>6</v>
      </c>
      <c r="J56" s="2">
        <v>2</v>
      </c>
      <c r="K56" s="2">
        <v>0</v>
      </c>
      <c r="L56" s="2">
        <v>0</v>
      </c>
      <c r="M56" s="2">
        <v>0</v>
      </c>
      <c r="N56" s="2">
        <f>SUM(B56:M56)</f>
        <v>40</v>
      </c>
    </row>
    <row r="57" spans="1:13">
      <c r="A57" s="2" t="s">
        <v>79</v>
      </c>
      <c r="B57" s="2">
        <v>1.7</v>
      </c>
      <c r="C57" s="2">
        <v>1.7</v>
      </c>
      <c r="D57" s="2" t="s">
        <v>31</v>
      </c>
      <c r="E57" s="2" t="s">
        <v>28</v>
      </c>
      <c r="H57" s="2">
        <v>1</v>
      </c>
      <c r="I57" s="13">
        <v>5.1</v>
      </c>
      <c r="J57" s="13">
        <v>111.5</v>
      </c>
      <c r="K57" s="13">
        <v>41.6</v>
      </c>
      <c r="L57" s="14"/>
      <c r="M57" s="2" t="s">
        <v>80</v>
      </c>
    </row>
    <row r="58" spans="2:14"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2</v>
      </c>
      <c r="I58" s="14">
        <v>2</v>
      </c>
      <c r="J58" s="14">
        <v>6</v>
      </c>
      <c r="K58" s="14">
        <v>2</v>
      </c>
      <c r="L58" s="14">
        <v>0</v>
      </c>
      <c r="M58" s="2">
        <v>10</v>
      </c>
      <c r="N58" s="2">
        <f>SUM(B58:M58)</f>
        <v>22</v>
      </c>
    </row>
    <row r="59" spans="1:13">
      <c r="A59" s="2" t="s">
        <v>81</v>
      </c>
      <c r="B59" s="2">
        <v>6</v>
      </c>
      <c r="C59" s="2">
        <v>3.9</v>
      </c>
      <c r="D59" s="2" t="s">
        <v>82</v>
      </c>
      <c r="E59" s="2" t="s">
        <v>28</v>
      </c>
      <c r="H59" s="2">
        <v>2</v>
      </c>
      <c r="I59" s="2">
        <v>7.3</v>
      </c>
      <c r="J59" s="2">
        <v>107.4</v>
      </c>
      <c r="K59" s="2">
        <v>38.7</v>
      </c>
      <c r="M59" s="2" t="s">
        <v>83</v>
      </c>
    </row>
    <row r="60" spans="2:14">
      <c r="B60" s="2">
        <v>6</v>
      </c>
      <c r="C60" s="2">
        <v>6</v>
      </c>
      <c r="D60" s="2">
        <v>2</v>
      </c>
      <c r="E60" s="2">
        <v>0</v>
      </c>
      <c r="F60" s="2">
        <v>0</v>
      </c>
      <c r="G60" s="2">
        <v>0</v>
      </c>
      <c r="H60" s="2">
        <v>4</v>
      </c>
      <c r="I60" s="2">
        <v>6</v>
      </c>
      <c r="J60" s="2">
        <v>0</v>
      </c>
      <c r="K60" s="2">
        <v>0</v>
      </c>
      <c r="L60" s="2">
        <v>0</v>
      </c>
      <c r="M60" s="2">
        <v>10</v>
      </c>
      <c r="N60" s="2">
        <f>SUM(B60:M60)</f>
        <v>34</v>
      </c>
    </row>
    <row r="61" spans="1:13">
      <c r="A61" s="2" t="s">
        <v>84</v>
      </c>
      <c r="B61" s="2">
        <v>2.4</v>
      </c>
      <c r="C61" s="2">
        <v>0.2</v>
      </c>
      <c r="D61" s="2" t="s">
        <v>31</v>
      </c>
      <c r="E61" s="2" t="s">
        <v>25</v>
      </c>
      <c r="H61" s="2">
        <v>1</v>
      </c>
      <c r="I61" s="2">
        <v>6.3</v>
      </c>
      <c r="J61" s="2">
        <v>112.4</v>
      </c>
      <c r="K61" s="2">
        <v>37.4</v>
      </c>
      <c r="M61" s="2" t="s">
        <v>85</v>
      </c>
    </row>
    <row r="62" spans="2:14">
      <c r="B62" s="2">
        <v>0</v>
      </c>
      <c r="C62" s="2">
        <v>3</v>
      </c>
      <c r="D62" s="2">
        <v>0</v>
      </c>
      <c r="E62" s="2">
        <v>0</v>
      </c>
      <c r="F62" s="2">
        <v>0</v>
      </c>
      <c r="G62" s="2">
        <v>0</v>
      </c>
      <c r="H62" s="2">
        <v>2</v>
      </c>
      <c r="I62" s="2">
        <v>6</v>
      </c>
      <c r="J62" s="2">
        <v>6</v>
      </c>
      <c r="K62" s="2">
        <v>0</v>
      </c>
      <c r="L62" s="2">
        <v>0</v>
      </c>
      <c r="M62" s="2">
        <v>6</v>
      </c>
      <c r="N62" s="2">
        <f>SUM(B62:M62)</f>
        <v>23</v>
      </c>
    </row>
    <row r="63" spans="1:13">
      <c r="A63" s="2" t="s">
        <v>86</v>
      </c>
      <c r="B63" s="2">
        <v>3.6</v>
      </c>
      <c r="C63" s="2">
        <v>2.4</v>
      </c>
      <c r="D63" s="2" t="s">
        <v>36</v>
      </c>
      <c r="E63" s="2" t="s">
        <v>28</v>
      </c>
      <c r="H63" s="2">
        <v>4</v>
      </c>
      <c r="I63" s="2">
        <v>3.2</v>
      </c>
      <c r="J63" s="2">
        <v>108.7</v>
      </c>
      <c r="K63" s="2">
        <v>36</v>
      </c>
      <c r="M63" s="2">
        <f>-1.9/1.7</f>
        <v>-1.11764705882353</v>
      </c>
    </row>
    <row r="64" spans="2:14">
      <c r="B64" s="2">
        <v>4</v>
      </c>
      <c r="C64" s="2">
        <v>0</v>
      </c>
      <c r="D64" s="2">
        <v>3</v>
      </c>
      <c r="E64" s="2">
        <v>0</v>
      </c>
      <c r="F64" s="2">
        <v>0</v>
      </c>
      <c r="G64" s="2">
        <v>0</v>
      </c>
      <c r="H64" s="2">
        <v>8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f>SUM(B64:M64)</f>
        <v>15</v>
      </c>
    </row>
    <row r="65" spans="1:13">
      <c r="A65" s="2" t="s">
        <v>87</v>
      </c>
      <c r="B65" s="2">
        <v>4.2</v>
      </c>
      <c r="C65" s="2">
        <v>2.1</v>
      </c>
      <c r="D65" s="2" t="s">
        <v>31</v>
      </c>
      <c r="E65" s="2" t="s">
        <v>28</v>
      </c>
      <c r="H65" s="2">
        <v>2</v>
      </c>
      <c r="I65" s="2">
        <v>3.2</v>
      </c>
      <c r="J65" s="2">
        <v>111.1</v>
      </c>
      <c r="K65" s="2">
        <v>31.9</v>
      </c>
      <c r="M65" s="2" t="s">
        <v>88</v>
      </c>
    </row>
    <row r="66" spans="2:14">
      <c r="B66" s="2">
        <v>4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4</v>
      </c>
      <c r="I66" s="2">
        <v>0</v>
      </c>
      <c r="J66" s="2">
        <v>6</v>
      </c>
      <c r="K66" s="2">
        <v>0</v>
      </c>
      <c r="L66" s="2">
        <v>0</v>
      </c>
      <c r="M66" s="2">
        <v>6</v>
      </c>
      <c r="N66" s="2">
        <f>SUM(B66:M66)</f>
        <v>20</v>
      </c>
    </row>
    <row r="67" spans="1:13">
      <c r="A67" s="2" t="s">
        <v>89</v>
      </c>
      <c r="B67" s="2">
        <v>4.6</v>
      </c>
      <c r="C67" s="2">
        <v>4.5</v>
      </c>
      <c r="D67" s="2" t="s">
        <v>36</v>
      </c>
      <c r="E67" s="2" t="s">
        <v>25</v>
      </c>
      <c r="H67" s="2">
        <v>11</v>
      </c>
      <c r="I67" s="2">
        <v>5.9</v>
      </c>
      <c r="J67" s="2">
        <v>119.5</v>
      </c>
      <c r="K67" s="2">
        <v>31.5</v>
      </c>
      <c r="M67" s="2" t="s">
        <v>88</v>
      </c>
    </row>
    <row r="68" spans="1:14">
      <c r="A68" s="9"/>
      <c r="B68" s="2">
        <v>4</v>
      </c>
      <c r="C68" s="2">
        <v>6</v>
      </c>
      <c r="D68" s="2">
        <v>3</v>
      </c>
      <c r="E68" s="2">
        <v>0</v>
      </c>
      <c r="F68" s="2">
        <v>0</v>
      </c>
      <c r="G68" s="2">
        <v>0</v>
      </c>
      <c r="H68" s="2">
        <v>22</v>
      </c>
      <c r="I68" s="2">
        <v>2</v>
      </c>
      <c r="J68" s="2">
        <v>6</v>
      </c>
      <c r="K68" s="2">
        <v>0</v>
      </c>
      <c r="L68" s="2">
        <v>0</v>
      </c>
      <c r="M68" s="2">
        <v>6</v>
      </c>
      <c r="N68" s="2">
        <f>SUM(B68:M68)</f>
        <v>49</v>
      </c>
    </row>
    <row r="69" spans="1:13">
      <c r="A69" s="7" t="s">
        <v>90</v>
      </c>
      <c r="B69" s="2">
        <v>7.7</v>
      </c>
      <c r="C69" s="2">
        <v>4.8</v>
      </c>
      <c r="D69" s="2" t="s">
        <v>36</v>
      </c>
      <c r="E69" s="2" t="s">
        <v>28</v>
      </c>
      <c r="H69" s="2">
        <v>2</v>
      </c>
      <c r="I69" s="2">
        <v>4.8</v>
      </c>
      <c r="J69" s="2">
        <v>104.5</v>
      </c>
      <c r="K69" s="2">
        <v>36.5</v>
      </c>
      <c r="M69" s="2" t="s">
        <v>91</v>
      </c>
    </row>
    <row r="70" spans="1:14">
      <c r="A70" s="7"/>
      <c r="B70" s="2">
        <v>8</v>
      </c>
      <c r="C70" s="2">
        <v>6</v>
      </c>
      <c r="D70" s="2">
        <v>3</v>
      </c>
      <c r="E70" s="2">
        <v>0</v>
      </c>
      <c r="F70" s="2">
        <v>0</v>
      </c>
      <c r="G70" s="2">
        <v>0</v>
      </c>
      <c r="H70" s="2">
        <v>4</v>
      </c>
      <c r="I70" s="2">
        <v>2</v>
      </c>
      <c r="J70" s="2">
        <v>0</v>
      </c>
      <c r="K70" s="2">
        <v>0</v>
      </c>
      <c r="L70" s="2">
        <v>0</v>
      </c>
      <c r="M70" s="2">
        <v>6</v>
      </c>
      <c r="N70" s="2">
        <f>SUM(B70:M70)</f>
        <v>29</v>
      </c>
    </row>
    <row r="71" spans="1:13">
      <c r="A71" s="7" t="s">
        <v>92</v>
      </c>
      <c r="B71" s="2">
        <v>2.9</v>
      </c>
      <c r="C71" s="2">
        <v>0.5</v>
      </c>
      <c r="D71" s="2" t="s">
        <v>21</v>
      </c>
      <c r="E71" s="2" t="s">
        <v>28</v>
      </c>
      <c r="I71" s="2">
        <v>5.5</v>
      </c>
      <c r="J71" s="2">
        <v>101.2</v>
      </c>
      <c r="K71" s="2">
        <v>33.2</v>
      </c>
      <c r="M71" s="2" t="s">
        <v>93</v>
      </c>
    </row>
    <row r="72" spans="2:14">
      <c r="B72" s="2">
        <v>0</v>
      </c>
      <c r="C72" s="2">
        <v>3</v>
      </c>
      <c r="D72" s="2">
        <v>4</v>
      </c>
      <c r="E72" s="2">
        <v>0</v>
      </c>
      <c r="F72" s="2">
        <v>28</v>
      </c>
      <c r="G72" s="2">
        <v>0</v>
      </c>
      <c r="H72" s="2">
        <v>2</v>
      </c>
      <c r="I72" s="2">
        <v>2</v>
      </c>
      <c r="J72" s="2">
        <v>0</v>
      </c>
      <c r="K72" s="2">
        <v>0</v>
      </c>
      <c r="L72" s="2">
        <v>0</v>
      </c>
      <c r="M72" s="2">
        <v>6</v>
      </c>
      <c r="N72" s="2">
        <f>SUM(B72:M72)</f>
        <v>45</v>
      </c>
    </row>
    <row r="73" spans="1:13">
      <c r="A73" s="2" t="s">
        <v>94</v>
      </c>
      <c r="B73" s="2">
        <v>8.3</v>
      </c>
      <c r="C73" s="2">
        <v>3.2</v>
      </c>
      <c r="D73" s="2" t="s">
        <v>49</v>
      </c>
      <c r="E73" s="2" t="s">
        <v>25</v>
      </c>
      <c r="H73" s="2">
        <v>3</v>
      </c>
      <c r="I73" s="12">
        <v>5.2</v>
      </c>
      <c r="J73" s="12">
        <v>125.4</v>
      </c>
      <c r="K73" s="12">
        <v>21.3</v>
      </c>
      <c r="M73" s="2">
        <f>-0.8/-1.7</f>
        <v>0.470588235294118</v>
      </c>
    </row>
    <row r="74" spans="2:14">
      <c r="B74" s="2">
        <v>8</v>
      </c>
      <c r="C74" s="2">
        <v>6</v>
      </c>
      <c r="D74" s="2">
        <v>2</v>
      </c>
      <c r="E74" s="2">
        <v>0</v>
      </c>
      <c r="F74" s="2">
        <v>0</v>
      </c>
      <c r="G74" s="2">
        <v>0</v>
      </c>
      <c r="H74" s="2">
        <v>6</v>
      </c>
      <c r="I74" s="2">
        <v>2</v>
      </c>
      <c r="J74" s="2">
        <v>10</v>
      </c>
      <c r="K74" s="2">
        <v>2</v>
      </c>
      <c r="L74" s="2">
        <v>0</v>
      </c>
      <c r="M74" s="2">
        <v>0</v>
      </c>
      <c r="N74" s="2">
        <f>SUM(B74:M74)</f>
        <v>36</v>
      </c>
    </row>
    <row r="75" spans="1:13">
      <c r="A75" s="2" t="s">
        <v>95</v>
      </c>
      <c r="B75" s="2">
        <v>8</v>
      </c>
      <c r="C75" s="2">
        <v>4.9</v>
      </c>
      <c r="D75" s="2" t="s">
        <v>31</v>
      </c>
      <c r="E75" s="2" t="s">
        <v>22</v>
      </c>
      <c r="I75" s="2">
        <v>8</v>
      </c>
      <c r="J75" s="2">
        <v>124.2</v>
      </c>
      <c r="K75" s="2">
        <v>23.8</v>
      </c>
      <c r="M75" s="2">
        <f>-0.7/0.4</f>
        <v>-1.75</v>
      </c>
    </row>
    <row r="76" spans="2:14">
      <c r="B76" s="2">
        <v>8</v>
      </c>
      <c r="C76" s="2">
        <v>6</v>
      </c>
      <c r="D76" s="2">
        <v>0</v>
      </c>
      <c r="E76" s="2">
        <v>3</v>
      </c>
      <c r="F76" s="2">
        <v>0</v>
      </c>
      <c r="G76" s="2">
        <v>0</v>
      </c>
      <c r="H76" s="2">
        <v>4</v>
      </c>
      <c r="I76" s="2">
        <v>6</v>
      </c>
      <c r="J76" s="2">
        <v>10</v>
      </c>
      <c r="K76" s="2">
        <v>2</v>
      </c>
      <c r="L76" s="2">
        <v>0</v>
      </c>
      <c r="M76" s="2">
        <v>0</v>
      </c>
      <c r="N76" s="2">
        <f>SUM(B76:M76)</f>
        <v>39</v>
      </c>
    </row>
    <row r="77" spans="1:13">
      <c r="A77" s="2" t="s">
        <v>96</v>
      </c>
      <c r="B77" s="2">
        <v>5.4</v>
      </c>
      <c r="C77" s="2">
        <v>5.1</v>
      </c>
      <c r="D77" s="2" t="s">
        <v>31</v>
      </c>
      <c r="E77" s="2" t="s">
        <v>22</v>
      </c>
      <c r="I77" s="2">
        <v>4.8</v>
      </c>
      <c r="J77" s="12">
        <v>106</v>
      </c>
      <c r="K77" s="2">
        <v>32.9</v>
      </c>
      <c r="M77" s="2" t="s">
        <v>97</v>
      </c>
    </row>
    <row r="78" spans="2:14">
      <c r="B78" s="2">
        <v>6</v>
      </c>
      <c r="C78" s="2">
        <v>9</v>
      </c>
      <c r="D78" s="2">
        <v>0</v>
      </c>
      <c r="E78" s="2">
        <v>3</v>
      </c>
      <c r="F78" s="2">
        <v>0</v>
      </c>
      <c r="G78" s="2">
        <v>0</v>
      </c>
      <c r="H78" s="2">
        <v>20</v>
      </c>
      <c r="I78" s="2">
        <v>2</v>
      </c>
      <c r="J78" s="2">
        <v>0</v>
      </c>
      <c r="L78" s="2">
        <v>0</v>
      </c>
      <c r="M78" s="2">
        <v>6</v>
      </c>
      <c r="N78" s="2">
        <f>SUM(B78:M78)</f>
        <v>46</v>
      </c>
    </row>
    <row r="79" spans="1:13">
      <c r="A79" s="2" t="s">
        <v>98</v>
      </c>
      <c r="B79" s="2">
        <v>3.4</v>
      </c>
      <c r="C79" s="2">
        <v>1.4</v>
      </c>
      <c r="D79" s="2" t="s">
        <v>99</v>
      </c>
      <c r="E79" s="2" t="s">
        <v>28</v>
      </c>
      <c r="H79" s="2">
        <v>8</v>
      </c>
      <c r="I79" s="2">
        <v>1.1</v>
      </c>
      <c r="J79" s="2">
        <v>120.4</v>
      </c>
      <c r="K79" s="2">
        <v>37.9</v>
      </c>
      <c r="M79" s="2" t="s">
        <v>100</v>
      </c>
    </row>
    <row r="80" spans="2:14">
      <c r="B80" s="2">
        <v>4</v>
      </c>
      <c r="C80" s="2">
        <v>0</v>
      </c>
      <c r="D80" s="2">
        <v>2</v>
      </c>
      <c r="E80" s="2">
        <v>0</v>
      </c>
      <c r="F80" s="2">
        <v>6</v>
      </c>
      <c r="G80" s="2">
        <v>0</v>
      </c>
      <c r="H80" s="2">
        <v>16</v>
      </c>
      <c r="I80" s="2">
        <v>0</v>
      </c>
      <c r="J80" s="2">
        <v>10</v>
      </c>
      <c r="K80" s="2">
        <v>0</v>
      </c>
      <c r="L80" s="2">
        <v>0</v>
      </c>
      <c r="M80" s="2">
        <v>10</v>
      </c>
      <c r="N80" s="2">
        <f>SUM(B80:M80)</f>
        <v>48</v>
      </c>
    </row>
    <row r="81" spans="1:13">
      <c r="A81" s="2" t="s">
        <v>101</v>
      </c>
      <c r="B81" s="2">
        <v>5.2</v>
      </c>
      <c r="C81" s="2">
        <v>3.2</v>
      </c>
      <c r="D81" s="2" t="s">
        <v>102</v>
      </c>
      <c r="E81" s="2" t="s">
        <v>28</v>
      </c>
      <c r="H81" s="2">
        <v>11</v>
      </c>
      <c r="I81" s="2">
        <v>6.2</v>
      </c>
      <c r="J81" s="2">
        <v>102.3</v>
      </c>
      <c r="K81" s="2">
        <v>44.3</v>
      </c>
      <c r="M81" s="2" t="s">
        <v>103</v>
      </c>
    </row>
    <row r="82" spans="2:14">
      <c r="B82" s="2">
        <v>6</v>
      </c>
      <c r="C82" s="2">
        <v>6</v>
      </c>
      <c r="D82" s="2">
        <v>4</v>
      </c>
      <c r="E82" s="2">
        <v>0</v>
      </c>
      <c r="F82" s="2">
        <v>0</v>
      </c>
      <c r="G82" s="2">
        <v>0</v>
      </c>
      <c r="H82" s="2">
        <v>22</v>
      </c>
      <c r="I82" s="2">
        <v>6</v>
      </c>
      <c r="J82" s="2">
        <v>0</v>
      </c>
      <c r="K82" s="2">
        <v>2</v>
      </c>
      <c r="L82" s="2">
        <v>0</v>
      </c>
      <c r="M82" s="2">
        <v>10</v>
      </c>
      <c r="N82" s="2">
        <f>SUM(B82:M82)</f>
        <v>56</v>
      </c>
    </row>
    <row r="83" spans="1:13">
      <c r="A83" s="2" t="s">
        <v>104</v>
      </c>
      <c r="B83" s="2">
        <v>5.2</v>
      </c>
      <c r="C83" s="2">
        <v>3.8</v>
      </c>
      <c r="D83" s="2" t="s">
        <v>105</v>
      </c>
      <c r="E83" s="2" t="s">
        <v>25</v>
      </c>
      <c r="H83" s="2">
        <v>5</v>
      </c>
      <c r="I83" s="2">
        <v>7.1</v>
      </c>
      <c r="J83" s="2">
        <v>98.3</v>
      </c>
      <c r="K83" s="2">
        <v>35</v>
      </c>
      <c r="M83" s="2" t="s">
        <v>106</v>
      </c>
    </row>
    <row r="84" spans="2:14">
      <c r="B84" s="2">
        <v>6</v>
      </c>
      <c r="C84" s="2">
        <v>6</v>
      </c>
      <c r="D84" s="2">
        <v>4</v>
      </c>
      <c r="E84" s="2">
        <v>0</v>
      </c>
      <c r="F84" s="2">
        <v>0</v>
      </c>
      <c r="G84" s="2">
        <v>0</v>
      </c>
      <c r="H84" s="2">
        <v>10</v>
      </c>
      <c r="I84" s="2">
        <v>6</v>
      </c>
      <c r="J84" s="2">
        <v>2</v>
      </c>
      <c r="K84" s="2">
        <v>0</v>
      </c>
      <c r="L84" s="2">
        <v>0</v>
      </c>
      <c r="M84" s="2">
        <v>0</v>
      </c>
      <c r="N84" s="2">
        <f>SUM(B84:M84)</f>
        <v>34</v>
      </c>
    </row>
    <row r="85" spans="1:13">
      <c r="A85" s="2" t="s">
        <v>107</v>
      </c>
      <c r="B85" s="2">
        <v>7.2</v>
      </c>
      <c r="C85" s="2">
        <v>5.2</v>
      </c>
      <c r="D85" s="2" t="s">
        <v>108</v>
      </c>
      <c r="E85" s="2" t="s">
        <v>28</v>
      </c>
      <c r="H85" s="2">
        <v>2</v>
      </c>
      <c r="I85" s="2">
        <v>6</v>
      </c>
      <c r="J85" s="2">
        <v>108.5</v>
      </c>
      <c r="K85" s="2">
        <v>40</v>
      </c>
      <c r="M85" s="2" t="s">
        <v>109</v>
      </c>
    </row>
    <row r="86" spans="2:14">
      <c r="B86" s="2">
        <v>8</v>
      </c>
      <c r="C86" s="2">
        <v>9</v>
      </c>
      <c r="D86" s="2">
        <v>3</v>
      </c>
      <c r="E86" s="2">
        <v>0</v>
      </c>
      <c r="F86" s="2">
        <v>0</v>
      </c>
      <c r="G86" s="2">
        <v>0</v>
      </c>
      <c r="H86" s="2">
        <v>4</v>
      </c>
      <c r="I86" s="2">
        <v>6</v>
      </c>
      <c r="J86" s="2">
        <v>0</v>
      </c>
      <c r="K86" s="2">
        <v>2</v>
      </c>
      <c r="L86" s="2">
        <v>0</v>
      </c>
      <c r="M86" s="2">
        <v>10</v>
      </c>
      <c r="N86" s="2">
        <f>SUM(B86:M86)</f>
        <v>42</v>
      </c>
    </row>
    <row r="87" spans="1:13">
      <c r="A87" s="2" t="s">
        <v>110</v>
      </c>
      <c r="B87" s="2">
        <v>10.5</v>
      </c>
      <c r="C87" s="2">
        <v>1.9</v>
      </c>
      <c r="D87" s="2" t="s">
        <v>34</v>
      </c>
      <c r="E87" s="2" t="s">
        <v>25</v>
      </c>
      <c r="H87" s="2">
        <v>4</v>
      </c>
      <c r="I87" s="2">
        <v>3.4</v>
      </c>
      <c r="J87" s="2">
        <v>115.7</v>
      </c>
      <c r="K87" s="2">
        <v>33.6</v>
      </c>
      <c r="M87" s="2" t="s">
        <v>111</v>
      </c>
    </row>
    <row r="88" spans="2:14">
      <c r="B88" s="2">
        <v>10</v>
      </c>
      <c r="C88" s="2">
        <v>0</v>
      </c>
      <c r="D88" s="2">
        <v>2</v>
      </c>
      <c r="E88" s="2">
        <v>0</v>
      </c>
      <c r="F88" s="2">
        <v>6</v>
      </c>
      <c r="G88" s="2">
        <v>0</v>
      </c>
      <c r="H88" s="2">
        <v>8</v>
      </c>
      <c r="I88" s="2">
        <v>0</v>
      </c>
      <c r="J88" s="2">
        <v>6</v>
      </c>
      <c r="K88" s="2">
        <v>0</v>
      </c>
      <c r="L88" s="2">
        <v>0</v>
      </c>
      <c r="M88" s="2">
        <v>6</v>
      </c>
      <c r="N88" s="2">
        <f>SUM(B88:M88)</f>
        <v>38</v>
      </c>
    </row>
    <row r="89" spans="1:13">
      <c r="A89" s="2" t="s">
        <v>112</v>
      </c>
      <c r="B89" s="2">
        <v>2.4</v>
      </c>
      <c r="C89" s="2">
        <v>0.4</v>
      </c>
      <c r="D89" s="2" t="s">
        <v>34</v>
      </c>
      <c r="E89" s="2" t="s">
        <v>28</v>
      </c>
      <c r="H89" s="2">
        <v>2</v>
      </c>
      <c r="I89" s="2">
        <v>3.8</v>
      </c>
      <c r="J89" s="2">
        <v>100.9</v>
      </c>
      <c r="K89" s="2">
        <v>40.7</v>
      </c>
      <c r="M89" s="2" t="s">
        <v>113</v>
      </c>
    </row>
    <row r="90" spans="2:14">
      <c r="B90" s="2">
        <v>0</v>
      </c>
      <c r="C90" s="2">
        <v>3</v>
      </c>
      <c r="D90" s="2">
        <v>2</v>
      </c>
      <c r="F90" s="2">
        <v>0</v>
      </c>
      <c r="G90" s="2">
        <v>0</v>
      </c>
      <c r="H90" s="2">
        <v>4</v>
      </c>
      <c r="I90" s="2">
        <v>0</v>
      </c>
      <c r="J90" s="2">
        <v>0</v>
      </c>
      <c r="K90" s="2">
        <v>2</v>
      </c>
      <c r="L90" s="2">
        <v>0</v>
      </c>
      <c r="M90" s="2">
        <v>10</v>
      </c>
      <c r="N90" s="2">
        <f>SUM(B90:M90)</f>
        <v>21</v>
      </c>
    </row>
    <row r="91" spans="1:13">
      <c r="A91" s="2" t="s">
        <v>114</v>
      </c>
      <c r="B91" s="2">
        <v>5.1</v>
      </c>
      <c r="C91" s="2">
        <v>-1.9</v>
      </c>
      <c r="D91" s="2" t="s">
        <v>115</v>
      </c>
      <c r="E91" s="2" t="s">
        <v>28</v>
      </c>
      <c r="I91" s="2">
        <v>6</v>
      </c>
      <c r="J91" s="2">
        <v>116.9</v>
      </c>
      <c r="K91" s="2">
        <v>35.8</v>
      </c>
      <c r="M91" s="2" t="s">
        <v>116</v>
      </c>
    </row>
    <row r="92" spans="2:14">
      <c r="B92" s="2">
        <v>6</v>
      </c>
      <c r="C92" s="2">
        <v>18</v>
      </c>
      <c r="D92" s="2">
        <v>0</v>
      </c>
      <c r="F92" s="2">
        <v>0</v>
      </c>
      <c r="G92" s="2">
        <v>0</v>
      </c>
      <c r="I92" s="2">
        <v>2</v>
      </c>
      <c r="J92" s="2">
        <v>6</v>
      </c>
      <c r="K92" s="2">
        <v>0</v>
      </c>
      <c r="L92" s="2">
        <v>0</v>
      </c>
      <c r="M92" s="2">
        <v>10</v>
      </c>
      <c r="N92" s="2">
        <f>SUM(B92:M92)</f>
        <v>42</v>
      </c>
    </row>
    <row r="93" spans="1:13">
      <c r="A93" s="2" t="s">
        <v>117</v>
      </c>
      <c r="B93" s="2">
        <v>5</v>
      </c>
      <c r="C93" s="2">
        <v>3</v>
      </c>
      <c r="D93" s="2" t="s">
        <v>34</v>
      </c>
      <c r="E93" s="2" t="s">
        <v>28</v>
      </c>
      <c r="H93" s="2">
        <v>8</v>
      </c>
      <c r="I93" s="2">
        <v>3</v>
      </c>
      <c r="J93" s="2">
        <v>111.9</v>
      </c>
      <c r="K93" s="2">
        <v>24.9</v>
      </c>
      <c r="M93" s="2">
        <f>-1.1/0.5</f>
        <v>-2.2</v>
      </c>
    </row>
    <row r="94" spans="2:14">
      <c r="B94" s="2">
        <v>4</v>
      </c>
      <c r="C94" s="2">
        <v>0</v>
      </c>
      <c r="D94" s="2">
        <v>2</v>
      </c>
      <c r="E94" s="2">
        <v>0</v>
      </c>
      <c r="F94" s="2">
        <v>0</v>
      </c>
      <c r="G94" s="2">
        <v>0</v>
      </c>
      <c r="H94" s="2">
        <v>16</v>
      </c>
      <c r="I94" s="2">
        <v>0</v>
      </c>
      <c r="J94" s="2">
        <v>6</v>
      </c>
      <c r="K94" s="2">
        <v>2</v>
      </c>
      <c r="L94" s="2">
        <v>0</v>
      </c>
      <c r="M94" s="2">
        <v>0</v>
      </c>
      <c r="N94" s="2">
        <f>SUM(B94:M94)</f>
        <v>30</v>
      </c>
    </row>
    <row r="95" spans="1:13">
      <c r="A95" s="2" t="s">
        <v>118</v>
      </c>
      <c r="B95" s="2">
        <v>2.64</v>
      </c>
      <c r="C95" s="2">
        <v>6.16</v>
      </c>
      <c r="D95" s="2" t="s">
        <v>36</v>
      </c>
      <c r="E95" s="2" t="s">
        <v>119</v>
      </c>
      <c r="H95" s="2">
        <v>4</v>
      </c>
      <c r="I95" s="2">
        <v>5.7</v>
      </c>
      <c r="J95" s="2">
        <v>100.4</v>
      </c>
      <c r="K95" s="2">
        <v>33.8</v>
      </c>
      <c r="M95" s="2">
        <f>-0.9/-1.3</f>
        <v>0.692307692307692</v>
      </c>
    </row>
    <row r="96" spans="2:14">
      <c r="B96" s="2">
        <v>0</v>
      </c>
      <c r="C96" s="2">
        <v>9</v>
      </c>
      <c r="D96" s="2">
        <v>3</v>
      </c>
      <c r="E96" s="2">
        <v>3</v>
      </c>
      <c r="F96" s="2">
        <v>0</v>
      </c>
      <c r="G96" s="2">
        <v>0</v>
      </c>
      <c r="H96" s="2">
        <v>8</v>
      </c>
      <c r="I96" s="2">
        <v>2</v>
      </c>
      <c r="J96" s="2">
        <v>0</v>
      </c>
      <c r="K96" s="2">
        <v>0</v>
      </c>
      <c r="L96" s="2">
        <v>0</v>
      </c>
      <c r="M96" s="2">
        <v>0</v>
      </c>
      <c r="N96" s="2">
        <f>SUM(B96:M96)</f>
        <v>25</v>
      </c>
    </row>
    <row r="97" spans="1:13">
      <c r="A97" s="2" t="s">
        <v>120</v>
      </c>
      <c r="B97" s="2">
        <v>4.2</v>
      </c>
      <c r="C97" s="2">
        <v>4</v>
      </c>
      <c r="D97" s="2" t="s">
        <v>36</v>
      </c>
      <c r="E97" s="2" t="s">
        <v>28</v>
      </c>
      <c r="H97" s="2">
        <v>6</v>
      </c>
      <c r="I97" s="2">
        <v>6.2</v>
      </c>
      <c r="J97" s="2">
        <v>106.5</v>
      </c>
      <c r="K97" s="2">
        <v>38.3</v>
      </c>
      <c r="M97" s="2" t="s">
        <v>121</v>
      </c>
    </row>
    <row r="98" spans="3:14">
      <c r="C98" s="2">
        <v>6</v>
      </c>
      <c r="D98" s="2">
        <v>3</v>
      </c>
      <c r="E98" s="2">
        <v>0</v>
      </c>
      <c r="F98" s="2">
        <v>0</v>
      </c>
      <c r="G98" s="2">
        <v>0</v>
      </c>
      <c r="H98" s="2">
        <v>12</v>
      </c>
      <c r="I98" s="2">
        <v>6</v>
      </c>
      <c r="J98" s="2">
        <v>0</v>
      </c>
      <c r="K98" s="2">
        <v>0</v>
      </c>
      <c r="L98" s="2">
        <v>0</v>
      </c>
      <c r="M98" s="2">
        <v>10</v>
      </c>
      <c r="N98" s="2">
        <f>SUM(B98:M98)</f>
        <v>37</v>
      </c>
    </row>
    <row r="99" spans="1:13">
      <c r="A99" s="2" t="s">
        <v>122</v>
      </c>
      <c r="B99" s="2">
        <v>4.3</v>
      </c>
      <c r="C99" s="2">
        <v>3.3</v>
      </c>
      <c r="D99" s="2" t="s">
        <v>36</v>
      </c>
      <c r="E99" s="2" t="s">
        <v>28</v>
      </c>
      <c r="H99" s="2">
        <v>3</v>
      </c>
      <c r="I99" s="2">
        <v>5.7</v>
      </c>
      <c r="J99" s="2">
        <v>93.1</v>
      </c>
      <c r="K99" s="2">
        <v>46.7</v>
      </c>
      <c r="M99" s="2" t="s">
        <v>123</v>
      </c>
    </row>
    <row r="100" spans="2:14">
      <c r="B100" s="2">
        <v>4</v>
      </c>
      <c r="C100" s="2">
        <v>6</v>
      </c>
      <c r="D100" s="2">
        <v>3</v>
      </c>
      <c r="E100" s="2">
        <v>0</v>
      </c>
      <c r="F100" s="2">
        <v>0</v>
      </c>
      <c r="G100" s="2">
        <v>0</v>
      </c>
      <c r="H100" s="2">
        <v>6</v>
      </c>
      <c r="I100" s="2">
        <v>2</v>
      </c>
      <c r="J100" s="2">
        <v>2</v>
      </c>
      <c r="K100" s="2">
        <v>2</v>
      </c>
      <c r="L100" s="2">
        <v>0</v>
      </c>
      <c r="M100" s="2">
        <v>10</v>
      </c>
      <c r="N100" s="2">
        <f>SUM(B100:M100)</f>
        <v>35</v>
      </c>
    </row>
    <row r="101" spans="1:13">
      <c r="A101" s="2" t="s">
        <v>124</v>
      </c>
      <c r="B101" s="2">
        <v>1.3</v>
      </c>
      <c r="C101" s="2">
        <v>1.8</v>
      </c>
      <c r="D101" s="2" t="s">
        <v>36</v>
      </c>
      <c r="E101" s="2" t="s">
        <v>28</v>
      </c>
      <c r="H101" s="2">
        <v>6</v>
      </c>
      <c r="I101" s="2">
        <v>2.3</v>
      </c>
      <c r="J101" s="2">
        <v>102.7</v>
      </c>
      <c r="K101" s="2">
        <v>38</v>
      </c>
      <c r="M101" s="2">
        <f>-0.3/1.3</f>
        <v>-0.230769230769231</v>
      </c>
    </row>
    <row r="102" spans="2:14">
      <c r="B102" s="2">
        <v>0</v>
      </c>
      <c r="C102" s="2">
        <v>0</v>
      </c>
      <c r="D102" s="2">
        <v>3</v>
      </c>
      <c r="E102" s="2">
        <v>0</v>
      </c>
      <c r="F102" s="2">
        <v>0</v>
      </c>
      <c r="G102" s="2">
        <v>0</v>
      </c>
      <c r="H102" s="2">
        <v>12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15</v>
      </c>
    </row>
    <row r="103" spans="1:13">
      <c r="A103" s="2" t="s">
        <v>125</v>
      </c>
      <c r="B103" s="2">
        <v>3.3</v>
      </c>
      <c r="C103" s="2">
        <v>3.6</v>
      </c>
      <c r="D103" s="2" t="s">
        <v>34</v>
      </c>
      <c r="E103" s="2" t="s">
        <v>28</v>
      </c>
      <c r="H103" s="2">
        <v>2</v>
      </c>
      <c r="I103" s="2" t="s">
        <v>126</v>
      </c>
      <c r="J103" s="2">
        <v>107.9</v>
      </c>
      <c r="K103" s="2">
        <v>38</v>
      </c>
      <c r="M103" s="2" t="s">
        <v>127</v>
      </c>
    </row>
    <row r="104" spans="2:14">
      <c r="B104" s="2">
        <v>4</v>
      </c>
      <c r="C104" s="2">
        <v>6</v>
      </c>
      <c r="D104" s="2">
        <v>2</v>
      </c>
      <c r="E104" s="2">
        <v>0</v>
      </c>
      <c r="F104" s="2">
        <v>0</v>
      </c>
      <c r="G104" s="2">
        <v>0</v>
      </c>
      <c r="H104" s="2">
        <v>4</v>
      </c>
      <c r="I104" s="2">
        <v>0</v>
      </c>
      <c r="J104" s="2">
        <v>0</v>
      </c>
      <c r="K104" s="2">
        <v>0</v>
      </c>
      <c r="L104" s="2">
        <v>0</v>
      </c>
      <c r="M104" s="2">
        <v>6</v>
      </c>
      <c r="N104" s="2">
        <f>SUM(B104:M104)</f>
        <v>22</v>
      </c>
    </row>
    <row r="105" spans="1:13">
      <c r="A105" s="2" t="s">
        <v>128</v>
      </c>
      <c r="B105" s="2">
        <v>4.7</v>
      </c>
      <c r="C105" s="2">
        <v>2.6</v>
      </c>
      <c r="D105" s="2" t="s">
        <v>36</v>
      </c>
      <c r="E105" s="2" t="s">
        <v>28</v>
      </c>
      <c r="H105" s="2">
        <v>5</v>
      </c>
      <c r="I105" s="2">
        <v>4.1</v>
      </c>
      <c r="J105" s="2">
        <v>109.6</v>
      </c>
      <c r="K105" s="2">
        <v>29</v>
      </c>
      <c r="M105" s="2" t="s">
        <v>129</v>
      </c>
    </row>
    <row r="106" spans="2:14">
      <c r="B106" s="2">
        <v>4</v>
      </c>
      <c r="C106" s="2">
        <v>0</v>
      </c>
      <c r="D106" s="2">
        <v>3</v>
      </c>
      <c r="E106" s="2">
        <v>0</v>
      </c>
      <c r="F106" s="2">
        <v>0</v>
      </c>
      <c r="G106" s="2">
        <v>0</v>
      </c>
      <c r="H106" s="2">
        <v>10</v>
      </c>
      <c r="I106" s="2">
        <v>2</v>
      </c>
      <c r="J106" s="2">
        <v>0</v>
      </c>
      <c r="K106" s="2">
        <v>2</v>
      </c>
      <c r="L106" s="2">
        <v>0</v>
      </c>
      <c r="M106" s="2">
        <v>0</v>
      </c>
      <c r="N106" s="2">
        <f>SUM(B106:M106)</f>
        <v>21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Patient's CC Difficulty Score </vt:lpstr>
      <vt:lpstr>CC  Scores calculation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2024-03-04T15:05:15Z</dcterms:created>
  <dcterms:modified xsi:type="dcterms:W3CDTF">2024-03-04T16:10:32Z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076D5AD671D246769950EDD01B1E0F11_11</vt:lpwstr>
  </property>
  <property fmtid="{D5CDD505-2E9C-101B-9397-08002B2CF9AE}" pid="3" name="KSOProductBuildVer">
    <vt:lpwstr>2052-12.1.0.16250</vt:lpwstr>
  </property>
</Properties>
</file>