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Dropbox\Slides\Emb_scho\changepoint\статистика\dataset for paper\"/>
    </mc:Choice>
  </mc:AlternateContent>
  <xr:revisionPtr revIDLastSave="0" documentId="13_ncr:1_{DE377953-0A16-4C56-A881-BC56571812E9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readme" sheetId="2" r:id="rId1"/>
    <sheet name="results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9" i="1" l="1"/>
  <c r="K39" i="1"/>
  <c r="L32" i="1"/>
  <c r="K32" i="1"/>
  <c r="I45" i="1"/>
  <c r="I44" i="1"/>
  <c r="I42" i="1"/>
  <c r="J42" i="1"/>
  <c r="J41" i="1"/>
  <c r="J40" i="1"/>
  <c r="J45" i="1"/>
  <c r="J44" i="1"/>
  <c r="J43" i="1"/>
  <c r="I43" i="1"/>
  <c r="I41" i="1"/>
  <c r="I40" i="1"/>
  <c r="J23" i="1"/>
  <c r="J22" i="1"/>
  <c r="J21" i="1"/>
  <c r="I23" i="1"/>
  <c r="J20" i="1"/>
  <c r="I20" i="1"/>
  <c r="I22" i="1"/>
  <c r="I21" i="1"/>
  <c r="J19" i="1"/>
  <c r="I19" i="1"/>
  <c r="J18" i="1"/>
  <c r="I18" i="1"/>
</calcChain>
</file>

<file path=xl/sharedStrings.xml><?xml version="1.0" encoding="utf-8"?>
<sst xmlns="http://schemas.openxmlformats.org/spreadsheetml/2006/main" count="151" uniqueCount="52">
  <si>
    <t>bird</t>
  </si>
  <si>
    <t>file</t>
  </si>
  <si>
    <t>sex</t>
  </si>
  <si>
    <t>pop</t>
  </si>
  <si>
    <t>light</t>
  </si>
  <si>
    <t>birthshifted</t>
  </si>
  <si>
    <t>cal.year</t>
  </si>
  <si>
    <t>season.type</t>
  </si>
  <si>
    <t>zug.start</t>
  </si>
  <si>
    <t>zug.end</t>
  </si>
  <si>
    <t>zug.duration</t>
  </si>
  <si>
    <t>mean.zug.day</t>
  </si>
  <si>
    <t>avg.zug.all</t>
  </si>
  <si>
    <t>avg.zug.top15</t>
  </si>
  <si>
    <t>any.zug</t>
  </si>
  <si>
    <t>raw.avg.act</t>
  </si>
  <si>
    <t>jul.zug.start</t>
  </si>
  <si>
    <t>jul.zug.end</t>
  </si>
  <si>
    <t>jul.mean.zug.day</t>
  </si>
  <si>
    <t>ch1</t>
  </si>
  <si>
    <t>ET</t>
  </si>
  <si>
    <t>fall</t>
  </si>
  <si>
    <t>ch2</t>
  </si>
  <si>
    <t>NA</t>
  </si>
  <si>
    <t>ch3</t>
  </si>
  <si>
    <t>ch4</t>
  </si>
  <si>
    <t>ch5</t>
  </si>
  <si>
    <t>ch6</t>
  </si>
  <si>
    <t>ch7</t>
  </si>
  <si>
    <t>ch8</t>
  </si>
  <si>
    <t>ch9</t>
  </si>
  <si>
    <t>ch10</t>
  </si>
  <si>
    <t>ch11</t>
  </si>
  <si>
    <t>ch12</t>
  </si>
  <si>
    <t>ch13</t>
  </si>
  <si>
    <t>ch14</t>
  </si>
  <si>
    <t>ch15</t>
  </si>
  <si>
    <t>ch16</t>
  </si>
  <si>
    <t>spring</t>
  </si>
  <si>
    <t>all ave</t>
  </si>
  <si>
    <t>m ave</t>
  </si>
  <si>
    <t>f ave</t>
  </si>
  <si>
    <t>all med</t>
  </si>
  <si>
    <t>m med</t>
  </si>
  <si>
    <t>f med</t>
  </si>
  <si>
    <t>note</t>
  </si>
  <si>
    <t>excluded from analysis</t>
  </si>
  <si>
    <t>(Van Doren BM, Liedvogel M, Helm B. 2017. Programmed and flexible: long-term Zugunruhe data highlight the many axes of variation in avian migratory behaviour. J Avian Biol. 48:155-172.)</t>
  </si>
  <si>
    <t xml:space="preserve">this file contains the output of the script for changepoint analysis presented in Van Doren et al. 2017 , where we used our own bunting activity data </t>
  </si>
  <si>
    <t>"emberiza.data_fall" and "emberiza.data_spring" should be analysed separately in the original script, where saxicola.data should be replaced with "emberiza.data_fall" or "emberiza.data_spring"</t>
  </si>
  <si>
    <t>and saxicola.metadata should be replaced with emberiza.metadata</t>
  </si>
  <si>
    <t>our data was transformed to fit the input format in the original script, the transformed data is stored in "emberiza_changepoint.Rdata" 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</si>
</sst>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rgb="FF0000FF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4" fontId="0" fillId="0" borderId="0" xfId="0" applyNumberFormat="1"/>
    <xf numFmtId="0" fontId="14" fillId="0" borderId="0" xfId="0" applyFont="1"/>
    <xf numFmtId="14" fontId="14" fillId="0" borderId="0" xfId="0" applyNumberFormat="1" applyFont="1"/>
    <xf numFmtId="0" fontId="18" fillId="0" borderId="0" xfId="0" applyFont="1"/>
    <xf numFmtId="14" fontId="18" fillId="0" borderId="0" xfId="0" applyNumberFormat="1" applyFont="1"/>
    <xf numFmtId="14" fontId="19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EADE8-B57A-4889-B737-31EA8AE5278F}">
  <dimension ref="A1:A6"/>
  <sheetViews>
    <sheetView workbookViewId="0">
      <selection activeCell="N13" sqref="N13"/>
    </sheetView>
  </sheetViews>
  <sheetFormatPr defaultRowHeight="14.4" x14ac:dyDescent="0.3"/>
  <sheetData>
    <row r="1" spans="1:1" x14ac:dyDescent="0.3">
      <c r="A1" t="s">
        <v>48</v>
      </c>
    </row>
    <row r="2" spans="1:1" x14ac:dyDescent="0.3">
      <c r="A2" t="s">
        <v>47</v>
      </c>
    </row>
    <row r="4" spans="1:1" x14ac:dyDescent="0.3">
      <c r="A4" t="s">
        <v>51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6"/>
  <sheetViews>
    <sheetView tabSelected="1" workbookViewId="0">
      <selection activeCell="D19" sqref="D19"/>
    </sheetView>
  </sheetViews>
  <sheetFormatPr defaultRowHeight="14.4" x14ac:dyDescent="0.3"/>
  <cols>
    <col min="8" max="8" width="10.77734375" bestFit="1" customWidth="1"/>
    <col min="9" max="10" width="10.109375" bestFit="1" customWidth="1"/>
    <col min="12" max="12" width="12.21875" bestFit="1" customWidth="1"/>
    <col min="19" max="19" width="14.77734375" bestFit="1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45</v>
      </c>
    </row>
    <row r="2" spans="1:20" x14ac:dyDescent="0.3">
      <c r="A2">
        <v>1</v>
      </c>
      <c r="B2" t="s">
        <v>19</v>
      </c>
      <c r="C2">
        <v>2</v>
      </c>
      <c r="D2">
        <v>1</v>
      </c>
      <c r="E2" t="s">
        <v>20</v>
      </c>
      <c r="F2">
        <v>131</v>
      </c>
      <c r="G2">
        <v>14</v>
      </c>
      <c r="H2" t="s">
        <v>21</v>
      </c>
      <c r="I2" s="1">
        <v>42319</v>
      </c>
      <c r="J2" s="1">
        <v>42346</v>
      </c>
      <c r="K2">
        <v>27</v>
      </c>
      <c r="L2" s="1">
        <v>42330</v>
      </c>
      <c r="M2">
        <v>81</v>
      </c>
      <c r="N2">
        <v>98.866666670000001</v>
      </c>
      <c r="O2" t="b">
        <v>1</v>
      </c>
      <c r="P2">
        <v>39.678453900000001</v>
      </c>
      <c r="Q2">
        <v>315</v>
      </c>
      <c r="R2">
        <v>342</v>
      </c>
      <c r="S2">
        <v>326</v>
      </c>
    </row>
    <row r="3" spans="1:20" x14ac:dyDescent="0.3">
      <c r="A3">
        <v>2</v>
      </c>
      <c r="B3" t="s">
        <v>22</v>
      </c>
      <c r="C3">
        <v>2</v>
      </c>
      <c r="D3">
        <v>1</v>
      </c>
      <c r="E3" t="s">
        <v>20</v>
      </c>
      <c r="F3">
        <v>122</v>
      </c>
      <c r="G3">
        <v>18</v>
      </c>
      <c r="H3" t="s">
        <v>21</v>
      </c>
      <c r="I3" s="1">
        <v>42269</v>
      </c>
      <c r="J3" s="1">
        <v>42354</v>
      </c>
      <c r="K3" t="s">
        <v>23</v>
      </c>
      <c r="L3" t="s">
        <v>23</v>
      </c>
      <c r="M3">
        <v>44.617803729999999</v>
      </c>
      <c r="N3">
        <v>65.866666670000001</v>
      </c>
      <c r="O3" t="b">
        <v>1</v>
      </c>
      <c r="P3">
        <v>33.214628240000003</v>
      </c>
      <c r="Q3" t="s">
        <v>23</v>
      </c>
      <c r="R3">
        <v>350</v>
      </c>
      <c r="S3" t="s">
        <v>23</v>
      </c>
    </row>
    <row r="4" spans="1:20" x14ac:dyDescent="0.3">
      <c r="A4">
        <v>3</v>
      </c>
      <c r="B4" t="s">
        <v>24</v>
      </c>
      <c r="C4">
        <v>2</v>
      </c>
      <c r="D4">
        <v>2</v>
      </c>
      <c r="E4" t="s">
        <v>20</v>
      </c>
      <c r="F4">
        <v>121</v>
      </c>
      <c r="G4">
        <v>18</v>
      </c>
      <c r="H4" t="s">
        <v>21</v>
      </c>
      <c r="I4" s="1"/>
      <c r="J4" s="1"/>
      <c r="K4">
        <v>49</v>
      </c>
      <c r="L4" s="1">
        <v>42316</v>
      </c>
      <c r="M4">
        <v>77.835861980000004</v>
      </c>
      <c r="N4">
        <v>106.33333330000001</v>
      </c>
      <c r="O4" t="b">
        <v>1</v>
      </c>
      <c r="P4">
        <v>41.79528337</v>
      </c>
      <c r="Q4">
        <v>284</v>
      </c>
      <c r="R4">
        <v>334</v>
      </c>
      <c r="S4">
        <v>312</v>
      </c>
      <c r="T4" t="s">
        <v>46</v>
      </c>
    </row>
    <row r="5" spans="1:20" x14ac:dyDescent="0.3">
      <c r="A5">
        <v>4</v>
      </c>
      <c r="B5" t="s">
        <v>25</v>
      </c>
      <c r="C5">
        <v>1</v>
      </c>
      <c r="D5">
        <v>1</v>
      </c>
      <c r="E5" t="s">
        <v>20</v>
      </c>
      <c r="F5">
        <v>144</v>
      </c>
      <c r="G5">
        <v>17</v>
      </c>
      <c r="H5" t="s">
        <v>21</v>
      </c>
      <c r="I5" s="1">
        <v>42288</v>
      </c>
      <c r="J5" s="1">
        <v>42360</v>
      </c>
      <c r="K5">
        <v>71</v>
      </c>
      <c r="L5" s="1">
        <v>42319</v>
      </c>
      <c r="M5">
        <v>69.316191059999994</v>
      </c>
      <c r="N5">
        <v>93.6</v>
      </c>
      <c r="O5" t="b">
        <v>1</v>
      </c>
      <c r="P5">
        <v>45.966919779999998</v>
      </c>
      <c r="Q5">
        <v>284</v>
      </c>
      <c r="R5">
        <v>356</v>
      </c>
      <c r="S5">
        <v>315</v>
      </c>
    </row>
    <row r="6" spans="1:20" x14ac:dyDescent="0.3">
      <c r="A6">
        <v>5</v>
      </c>
      <c r="B6" t="s">
        <v>26</v>
      </c>
      <c r="C6">
        <v>1</v>
      </c>
      <c r="D6">
        <v>1</v>
      </c>
      <c r="E6" t="s">
        <v>20</v>
      </c>
      <c r="F6">
        <v>175</v>
      </c>
      <c r="G6">
        <v>17</v>
      </c>
      <c r="H6" t="s">
        <v>21</v>
      </c>
      <c r="I6" s="1">
        <v>42269</v>
      </c>
      <c r="J6" s="1">
        <v>42354</v>
      </c>
      <c r="K6" t="s">
        <v>23</v>
      </c>
      <c r="L6" t="s">
        <v>23</v>
      </c>
      <c r="M6">
        <v>43.596035880000002</v>
      </c>
      <c r="N6">
        <v>68.400000000000006</v>
      </c>
      <c r="O6" t="b">
        <v>1</v>
      </c>
      <c r="P6">
        <v>30.822709929999998</v>
      </c>
      <c r="Q6" t="s">
        <v>23</v>
      </c>
      <c r="R6">
        <v>350</v>
      </c>
      <c r="S6" t="s">
        <v>23</v>
      </c>
    </row>
    <row r="7" spans="1:20" x14ac:dyDescent="0.3">
      <c r="A7">
        <v>6</v>
      </c>
      <c r="B7" t="s">
        <v>27</v>
      </c>
      <c r="C7">
        <v>1</v>
      </c>
      <c r="D7">
        <v>1</v>
      </c>
      <c r="E7" t="s">
        <v>20</v>
      </c>
      <c r="F7">
        <v>175</v>
      </c>
      <c r="G7">
        <v>17</v>
      </c>
      <c r="H7" t="s">
        <v>21</v>
      </c>
      <c r="I7" s="1">
        <v>42290</v>
      </c>
      <c r="J7" s="1">
        <v>42337</v>
      </c>
      <c r="K7">
        <v>47</v>
      </c>
      <c r="L7" s="1">
        <v>42313</v>
      </c>
      <c r="M7">
        <v>55.270833330000002</v>
      </c>
      <c r="N7">
        <v>68.666666669999998</v>
      </c>
      <c r="O7" t="b">
        <v>1</v>
      </c>
      <c r="P7">
        <v>32.182501969999997</v>
      </c>
      <c r="Q7">
        <v>286</v>
      </c>
      <c r="R7">
        <v>333</v>
      </c>
      <c r="S7">
        <v>309</v>
      </c>
    </row>
    <row r="8" spans="1:20" x14ac:dyDescent="0.3">
      <c r="A8">
        <v>7</v>
      </c>
      <c r="B8" t="s">
        <v>28</v>
      </c>
      <c r="C8">
        <v>2</v>
      </c>
      <c r="D8">
        <v>1</v>
      </c>
      <c r="E8" t="s">
        <v>20</v>
      </c>
      <c r="F8">
        <v>185</v>
      </c>
      <c r="G8">
        <v>17</v>
      </c>
      <c r="H8" t="s">
        <v>21</v>
      </c>
      <c r="I8" s="1">
        <v>42288</v>
      </c>
      <c r="J8" s="1">
        <v>42327</v>
      </c>
      <c r="K8">
        <v>38</v>
      </c>
      <c r="L8" s="1">
        <v>42304</v>
      </c>
      <c r="M8">
        <v>55.5</v>
      </c>
      <c r="N8">
        <v>76.133333329999999</v>
      </c>
      <c r="O8" t="b">
        <v>1</v>
      </c>
      <c r="P8">
        <v>21.485900669999999</v>
      </c>
      <c r="Q8">
        <v>284</v>
      </c>
      <c r="R8">
        <v>323</v>
      </c>
      <c r="S8">
        <v>300</v>
      </c>
    </row>
    <row r="9" spans="1:20" x14ac:dyDescent="0.3">
      <c r="A9">
        <v>8</v>
      </c>
      <c r="B9" t="s">
        <v>29</v>
      </c>
      <c r="C9">
        <v>1</v>
      </c>
      <c r="D9">
        <v>1</v>
      </c>
      <c r="E9" t="s">
        <v>20</v>
      </c>
      <c r="F9">
        <v>185</v>
      </c>
      <c r="G9">
        <v>17</v>
      </c>
      <c r="H9" t="s">
        <v>21</v>
      </c>
      <c r="I9" s="1">
        <v>42288</v>
      </c>
      <c r="J9" s="1">
        <v>42337</v>
      </c>
      <c r="K9">
        <v>49</v>
      </c>
      <c r="L9" s="1">
        <v>42312</v>
      </c>
      <c r="M9">
        <v>67.400000000000006</v>
      </c>
      <c r="N9">
        <v>75.866666670000001</v>
      </c>
      <c r="O9" t="b">
        <v>1</v>
      </c>
      <c r="P9">
        <v>43.9677194</v>
      </c>
      <c r="Q9">
        <v>284</v>
      </c>
      <c r="R9">
        <v>333</v>
      </c>
      <c r="S9">
        <v>308</v>
      </c>
    </row>
    <row r="10" spans="1:20" x14ac:dyDescent="0.3">
      <c r="A10">
        <v>9</v>
      </c>
      <c r="B10" t="s">
        <v>30</v>
      </c>
      <c r="C10">
        <v>1</v>
      </c>
      <c r="D10">
        <v>2</v>
      </c>
      <c r="E10" t="s">
        <v>20</v>
      </c>
      <c r="F10">
        <v>133</v>
      </c>
      <c r="G10">
        <v>15</v>
      </c>
      <c r="H10" t="s">
        <v>21</v>
      </c>
      <c r="I10" s="1">
        <v>42295</v>
      </c>
      <c r="J10" s="1">
        <v>42368</v>
      </c>
      <c r="K10">
        <v>73</v>
      </c>
      <c r="L10" s="1">
        <v>42332</v>
      </c>
      <c r="M10">
        <v>80.770270269999997</v>
      </c>
      <c r="N10">
        <v>92.8</v>
      </c>
      <c r="O10" t="b">
        <v>1</v>
      </c>
      <c r="P10">
        <v>60.661733300000002</v>
      </c>
      <c r="Q10">
        <v>291</v>
      </c>
      <c r="R10">
        <v>364</v>
      </c>
      <c r="S10">
        <v>328</v>
      </c>
    </row>
    <row r="11" spans="1:20" x14ac:dyDescent="0.3">
      <c r="A11">
        <v>10</v>
      </c>
      <c r="B11" t="s">
        <v>31</v>
      </c>
      <c r="C11">
        <v>2</v>
      </c>
      <c r="D11">
        <v>2</v>
      </c>
      <c r="E11" t="s">
        <v>20</v>
      </c>
      <c r="F11">
        <v>133</v>
      </c>
      <c r="G11">
        <v>15</v>
      </c>
      <c r="H11" t="s">
        <v>21</v>
      </c>
      <c r="I11" s="1">
        <v>42269</v>
      </c>
      <c r="J11" s="1">
        <v>42331</v>
      </c>
      <c r="K11" t="s">
        <v>23</v>
      </c>
      <c r="L11" t="s">
        <v>23</v>
      </c>
      <c r="M11">
        <v>83.048387099999999</v>
      </c>
      <c r="N11">
        <v>101.33333330000001</v>
      </c>
      <c r="O11" t="b">
        <v>1</v>
      </c>
      <c r="P11">
        <v>59.645161289999997</v>
      </c>
      <c r="Q11" t="s">
        <v>23</v>
      </c>
      <c r="R11">
        <v>327</v>
      </c>
      <c r="S11" t="s">
        <v>23</v>
      </c>
    </row>
    <row r="12" spans="1:20" x14ac:dyDescent="0.3">
      <c r="A12">
        <v>11</v>
      </c>
      <c r="B12" t="s">
        <v>32</v>
      </c>
      <c r="C12">
        <v>2</v>
      </c>
      <c r="D12">
        <v>2</v>
      </c>
      <c r="E12" t="s">
        <v>20</v>
      </c>
      <c r="F12">
        <v>152</v>
      </c>
      <c r="G12">
        <v>15</v>
      </c>
      <c r="H12" t="s">
        <v>21</v>
      </c>
      <c r="I12" s="1">
        <v>42269</v>
      </c>
      <c r="J12" s="1">
        <v>42374</v>
      </c>
      <c r="K12" t="s">
        <v>23</v>
      </c>
      <c r="L12" t="s">
        <v>23</v>
      </c>
      <c r="M12">
        <v>70.883975890000002</v>
      </c>
      <c r="N12">
        <v>103.4</v>
      </c>
      <c r="O12" t="b">
        <v>1</v>
      </c>
      <c r="P12">
        <v>61.693754159999997</v>
      </c>
      <c r="Q12" t="s">
        <v>23</v>
      </c>
      <c r="R12">
        <v>370</v>
      </c>
      <c r="S12" t="s">
        <v>23</v>
      </c>
    </row>
    <row r="13" spans="1:20" x14ac:dyDescent="0.3">
      <c r="A13">
        <v>12</v>
      </c>
      <c r="B13" t="s">
        <v>33</v>
      </c>
      <c r="C13">
        <v>1</v>
      </c>
      <c r="D13">
        <v>2</v>
      </c>
      <c r="E13" t="s">
        <v>20</v>
      </c>
      <c r="F13">
        <v>119</v>
      </c>
      <c r="G13">
        <v>14</v>
      </c>
      <c r="H13" t="s">
        <v>21</v>
      </c>
      <c r="I13" s="1">
        <v>42292</v>
      </c>
      <c r="J13" s="1">
        <v>42348</v>
      </c>
      <c r="K13">
        <v>56</v>
      </c>
      <c r="L13" s="1">
        <v>42320</v>
      </c>
      <c r="M13">
        <v>54.1754386</v>
      </c>
      <c r="N13">
        <v>63.133333329999999</v>
      </c>
      <c r="O13" t="b">
        <v>1</v>
      </c>
      <c r="P13">
        <v>39.382588830000003</v>
      </c>
      <c r="Q13">
        <v>288</v>
      </c>
      <c r="R13">
        <v>344</v>
      </c>
      <c r="S13">
        <v>316</v>
      </c>
    </row>
    <row r="14" spans="1:20" x14ac:dyDescent="0.3">
      <c r="A14">
        <v>13</v>
      </c>
      <c r="B14" t="s">
        <v>34</v>
      </c>
      <c r="C14">
        <v>1</v>
      </c>
      <c r="D14">
        <v>2</v>
      </c>
      <c r="E14" t="s">
        <v>20</v>
      </c>
      <c r="F14">
        <v>131</v>
      </c>
      <c r="G14">
        <v>14</v>
      </c>
      <c r="H14" t="s">
        <v>21</v>
      </c>
      <c r="I14" s="1">
        <v>42295</v>
      </c>
      <c r="J14" s="1">
        <v>42338</v>
      </c>
      <c r="K14">
        <v>43</v>
      </c>
      <c r="L14" s="1">
        <v>42317</v>
      </c>
      <c r="M14">
        <v>58.06818182</v>
      </c>
      <c r="N14">
        <v>64.733333329999994</v>
      </c>
      <c r="O14" t="b">
        <v>1</v>
      </c>
      <c r="P14">
        <v>31.726288499999999</v>
      </c>
      <c r="Q14">
        <v>291</v>
      </c>
      <c r="R14">
        <v>334</v>
      </c>
      <c r="S14">
        <v>313</v>
      </c>
    </row>
    <row r="15" spans="1:20" x14ac:dyDescent="0.3">
      <c r="A15">
        <v>14</v>
      </c>
      <c r="B15" t="s">
        <v>35</v>
      </c>
      <c r="C15">
        <v>1</v>
      </c>
      <c r="D15">
        <v>2</v>
      </c>
      <c r="E15" t="s">
        <v>20</v>
      </c>
      <c r="F15">
        <v>131</v>
      </c>
      <c r="G15">
        <v>14</v>
      </c>
      <c r="H15" t="s">
        <v>21</v>
      </c>
      <c r="I15" s="1">
        <v>42296</v>
      </c>
      <c r="J15" s="1">
        <v>42355</v>
      </c>
      <c r="K15">
        <v>59</v>
      </c>
      <c r="L15" s="1">
        <v>42323</v>
      </c>
      <c r="M15">
        <v>57.75</v>
      </c>
      <c r="N15">
        <v>68</v>
      </c>
      <c r="O15" t="b">
        <v>1</v>
      </c>
      <c r="P15">
        <v>34.362741329999999</v>
      </c>
      <c r="Q15">
        <v>292</v>
      </c>
      <c r="R15">
        <v>351</v>
      </c>
      <c r="S15">
        <v>319</v>
      </c>
    </row>
    <row r="16" spans="1:20" x14ac:dyDescent="0.3">
      <c r="A16">
        <v>15</v>
      </c>
      <c r="B16" t="s">
        <v>36</v>
      </c>
      <c r="C16">
        <v>1</v>
      </c>
      <c r="D16">
        <v>2</v>
      </c>
      <c r="E16" t="s">
        <v>20</v>
      </c>
      <c r="F16">
        <v>131</v>
      </c>
      <c r="G16">
        <v>14</v>
      </c>
      <c r="H16" t="s">
        <v>21</v>
      </c>
      <c r="I16" s="1">
        <v>42288</v>
      </c>
      <c r="J16" s="1">
        <v>42331</v>
      </c>
      <c r="K16">
        <v>43</v>
      </c>
      <c r="L16" s="1">
        <v>42307</v>
      </c>
      <c r="M16">
        <v>48.954545449999998</v>
      </c>
      <c r="N16">
        <v>59.133333329999999</v>
      </c>
      <c r="O16" t="b">
        <v>1</v>
      </c>
      <c r="P16">
        <v>23.78018252</v>
      </c>
      <c r="Q16">
        <v>284</v>
      </c>
      <c r="R16">
        <v>327</v>
      </c>
      <c r="S16">
        <v>303</v>
      </c>
    </row>
    <row r="17" spans="1:20" x14ac:dyDescent="0.3">
      <c r="A17">
        <v>16</v>
      </c>
      <c r="B17" t="s">
        <v>37</v>
      </c>
      <c r="C17">
        <v>2</v>
      </c>
      <c r="D17">
        <v>2</v>
      </c>
      <c r="E17" t="s">
        <v>20</v>
      </c>
      <c r="F17">
        <v>131</v>
      </c>
      <c r="G17">
        <v>14</v>
      </c>
      <c r="H17" t="s">
        <v>21</v>
      </c>
      <c r="I17" s="1">
        <v>42305</v>
      </c>
      <c r="J17" s="1">
        <v>42329</v>
      </c>
      <c r="K17">
        <v>24</v>
      </c>
      <c r="L17" s="1">
        <v>42315</v>
      </c>
      <c r="M17">
        <v>62.12</v>
      </c>
      <c r="N17">
        <v>72.266666670000006</v>
      </c>
      <c r="O17" t="b">
        <v>1</v>
      </c>
      <c r="P17">
        <v>22.860250149999999</v>
      </c>
      <c r="Q17">
        <v>301</v>
      </c>
      <c r="R17">
        <v>325</v>
      </c>
      <c r="S17">
        <v>311</v>
      </c>
    </row>
    <row r="18" spans="1:20" x14ac:dyDescent="0.3">
      <c r="H18" t="s">
        <v>39</v>
      </c>
      <c r="I18" s="1">
        <f>AVERAGE(I2:I17)</f>
        <v>42288</v>
      </c>
      <c r="J18" s="1">
        <f>AVERAGE(J2:J17)</f>
        <v>42345.933333333334</v>
      </c>
      <c r="L18" s="1"/>
    </row>
    <row r="19" spans="1:20" x14ac:dyDescent="0.3">
      <c r="H19" t="s">
        <v>40</v>
      </c>
      <c r="I19" s="1">
        <f>AVERAGE(I5:I7,I9:I10,I13:I16)</f>
        <v>42289</v>
      </c>
      <c r="J19" s="1">
        <f>AVERAGE(J5:J7,J9:J10,J13:J16)</f>
        <v>42347.555555555555</v>
      </c>
      <c r="L19" s="1"/>
    </row>
    <row r="20" spans="1:20" x14ac:dyDescent="0.3">
      <c r="H20" t="s">
        <v>41</v>
      </c>
      <c r="I20" s="1">
        <f>AVERAGE(I2:I3,I8,I11:I12,I17)</f>
        <v>42286.5</v>
      </c>
      <c r="J20" s="1">
        <f>AVERAGE(J2:J3,J8,J11:J12,J17)</f>
        <v>42343.5</v>
      </c>
      <c r="L20" s="1"/>
    </row>
    <row r="21" spans="1:20" x14ac:dyDescent="0.3">
      <c r="H21" s="2" t="s">
        <v>42</v>
      </c>
      <c r="I21" s="3">
        <f>MEDIAN(I2:I17)</f>
        <v>42288</v>
      </c>
      <c r="J21" s="3">
        <f>MEDIAN(J2:J17)</f>
        <v>42346</v>
      </c>
      <c r="L21" s="1"/>
    </row>
    <row r="22" spans="1:20" x14ac:dyDescent="0.3">
      <c r="H22" s="4" t="s">
        <v>43</v>
      </c>
      <c r="I22" s="6">
        <f>MEDIAN(I5:I7,I9:I10,I13:I16)</f>
        <v>42290</v>
      </c>
      <c r="J22" s="5">
        <f>MEDIAN(J5:J7,J9:J10,J13:J16)</f>
        <v>42348</v>
      </c>
      <c r="L22" s="1"/>
    </row>
    <row r="23" spans="1:20" x14ac:dyDescent="0.3">
      <c r="H23" s="4" t="s">
        <v>44</v>
      </c>
      <c r="I23" s="6">
        <f>AVERAGE(I2:I3,I8,I11:I12,I17)</f>
        <v>42286.5</v>
      </c>
      <c r="J23" s="5">
        <f>AVERAGE(J2:J3,J8,J11:J12,J17)</f>
        <v>42343.5</v>
      </c>
      <c r="L23" s="1"/>
    </row>
    <row r="24" spans="1:20" x14ac:dyDescent="0.3">
      <c r="A24">
        <v>1</v>
      </c>
      <c r="B24" t="s">
        <v>19</v>
      </c>
      <c r="C24">
        <v>2</v>
      </c>
      <c r="D24">
        <v>1</v>
      </c>
      <c r="E24" t="s">
        <v>20</v>
      </c>
      <c r="F24">
        <v>131</v>
      </c>
      <c r="G24">
        <v>14</v>
      </c>
      <c r="H24" t="s">
        <v>38</v>
      </c>
      <c r="I24" s="1">
        <v>42401</v>
      </c>
      <c r="J24" s="1">
        <v>42517</v>
      </c>
      <c r="K24">
        <v>112</v>
      </c>
      <c r="L24" s="1">
        <v>42450</v>
      </c>
      <c r="M24">
        <v>53.521352234075501</v>
      </c>
      <c r="N24">
        <v>88.733333333333306</v>
      </c>
      <c r="O24" t="b">
        <v>1</v>
      </c>
      <c r="P24">
        <v>44.834368801348297</v>
      </c>
      <c r="Q24">
        <v>32</v>
      </c>
      <c r="R24">
        <v>148</v>
      </c>
      <c r="S24">
        <v>81</v>
      </c>
    </row>
    <row r="25" spans="1:20" x14ac:dyDescent="0.3">
      <c r="A25">
        <v>2</v>
      </c>
      <c r="B25" t="s">
        <v>22</v>
      </c>
      <c r="C25">
        <v>2</v>
      </c>
      <c r="D25">
        <v>1</v>
      </c>
      <c r="E25" t="s">
        <v>20</v>
      </c>
      <c r="F25">
        <v>122</v>
      </c>
      <c r="G25">
        <v>18</v>
      </c>
      <c r="H25" t="s">
        <v>38</v>
      </c>
      <c r="I25" s="1">
        <v>42441</v>
      </c>
      <c r="J25" s="1">
        <v>42529</v>
      </c>
      <c r="K25">
        <v>86</v>
      </c>
      <c r="L25" s="1">
        <v>42477</v>
      </c>
      <c r="M25">
        <v>37.239713774597497</v>
      </c>
      <c r="N25">
        <v>59.466666666666697</v>
      </c>
      <c r="O25" t="b">
        <v>1</v>
      </c>
      <c r="P25">
        <v>25.258897439285999</v>
      </c>
      <c r="Q25">
        <v>72</v>
      </c>
      <c r="R25">
        <v>160</v>
      </c>
      <c r="S25">
        <v>108</v>
      </c>
    </row>
    <row r="26" spans="1:20" x14ac:dyDescent="0.3">
      <c r="A26">
        <v>3</v>
      </c>
      <c r="B26" t="s">
        <v>24</v>
      </c>
      <c r="C26">
        <v>2</v>
      </c>
      <c r="D26">
        <v>2</v>
      </c>
      <c r="E26" t="s">
        <v>20</v>
      </c>
      <c r="F26">
        <v>121</v>
      </c>
      <c r="G26">
        <v>18</v>
      </c>
      <c r="H26" t="s">
        <v>38</v>
      </c>
      <c r="I26" s="1"/>
      <c r="J26" s="1"/>
      <c r="K26">
        <v>22</v>
      </c>
      <c r="L26" s="1">
        <v>42492</v>
      </c>
      <c r="M26">
        <v>46.47826087</v>
      </c>
      <c r="N26">
        <v>46</v>
      </c>
      <c r="O26" t="b">
        <v>1</v>
      </c>
      <c r="P26">
        <v>21.106475700000001</v>
      </c>
      <c r="Q26">
        <v>112</v>
      </c>
      <c r="R26">
        <v>134</v>
      </c>
      <c r="S26">
        <v>123</v>
      </c>
      <c r="T26" t="s">
        <v>46</v>
      </c>
    </row>
    <row r="27" spans="1:20" x14ac:dyDescent="0.3">
      <c r="A27">
        <v>4</v>
      </c>
      <c r="B27" t="s">
        <v>25</v>
      </c>
      <c r="C27">
        <v>1</v>
      </c>
      <c r="D27">
        <v>1</v>
      </c>
      <c r="E27" t="s">
        <v>20</v>
      </c>
      <c r="F27">
        <v>144</v>
      </c>
      <c r="G27">
        <v>17</v>
      </c>
      <c r="H27" t="s">
        <v>38</v>
      </c>
      <c r="I27" s="1">
        <v>42415</v>
      </c>
      <c r="J27" s="1">
        <v>42517</v>
      </c>
      <c r="K27">
        <v>98</v>
      </c>
      <c r="L27" s="1">
        <v>42463</v>
      </c>
      <c r="M27">
        <v>58.9192799070848</v>
      </c>
      <c r="N27">
        <v>88.6666666666667</v>
      </c>
      <c r="O27" t="b">
        <v>1</v>
      </c>
      <c r="P27">
        <v>45.319616742717599</v>
      </c>
      <c r="Q27">
        <v>46</v>
      </c>
      <c r="R27">
        <v>148</v>
      </c>
      <c r="S27">
        <v>94</v>
      </c>
    </row>
    <row r="28" spans="1:20" x14ac:dyDescent="0.3">
      <c r="A28">
        <v>5</v>
      </c>
      <c r="B28" t="s">
        <v>26</v>
      </c>
      <c r="C28">
        <v>1</v>
      </c>
      <c r="D28">
        <v>1</v>
      </c>
      <c r="E28" t="s">
        <v>20</v>
      </c>
      <c r="F28">
        <v>175</v>
      </c>
      <c r="G28">
        <v>17</v>
      </c>
      <c r="H28" t="s">
        <v>38</v>
      </c>
      <c r="I28" s="1">
        <v>42422</v>
      </c>
      <c r="J28" s="1">
        <v>42476</v>
      </c>
      <c r="K28">
        <v>54</v>
      </c>
      <c r="L28" s="1">
        <v>42448</v>
      </c>
      <c r="M28">
        <v>13.9818181818182</v>
      </c>
      <c r="N28">
        <v>16.266666666666701</v>
      </c>
      <c r="O28" t="b">
        <v>1</v>
      </c>
      <c r="P28">
        <v>7.4892455163883698</v>
      </c>
      <c r="Q28">
        <v>53</v>
      </c>
      <c r="R28">
        <v>107</v>
      </c>
      <c r="S28">
        <v>79</v>
      </c>
    </row>
    <row r="29" spans="1:20" x14ac:dyDescent="0.3">
      <c r="A29">
        <v>6</v>
      </c>
      <c r="B29" t="s">
        <v>27</v>
      </c>
      <c r="C29">
        <v>1</v>
      </c>
      <c r="D29">
        <v>1</v>
      </c>
      <c r="E29" t="s">
        <v>20</v>
      </c>
      <c r="F29">
        <v>175</v>
      </c>
      <c r="G29">
        <v>17</v>
      </c>
      <c r="H29" t="s">
        <v>38</v>
      </c>
      <c r="I29" s="1">
        <v>42427</v>
      </c>
      <c r="J29" s="1">
        <v>42509</v>
      </c>
      <c r="K29">
        <v>81</v>
      </c>
      <c r="L29" s="1">
        <v>42463</v>
      </c>
      <c r="M29">
        <v>27.262819451344001</v>
      </c>
      <c r="N29">
        <v>37.133333333333297</v>
      </c>
      <c r="O29" t="b">
        <v>1</v>
      </c>
      <c r="P29">
        <v>20.193485152265701</v>
      </c>
      <c r="Q29">
        <v>58</v>
      </c>
      <c r="R29">
        <v>140</v>
      </c>
      <c r="S29">
        <v>94</v>
      </c>
    </row>
    <row r="30" spans="1:20" x14ac:dyDescent="0.3">
      <c r="A30">
        <v>7</v>
      </c>
      <c r="B30" t="s">
        <v>28</v>
      </c>
      <c r="C30">
        <v>2</v>
      </c>
      <c r="D30">
        <v>1</v>
      </c>
      <c r="E30" t="s">
        <v>20</v>
      </c>
      <c r="F30">
        <v>185</v>
      </c>
      <c r="G30">
        <v>17</v>
      </c>
      <c r="H30" t="s">
        <v>38</v>
      </c>
      <c r="I30" s="1">
        <v>42445</v>
      </c>
      <c r="J30" s="1">
        <v>42503</v>
      </c>
      <c r="K30">
        <v>56</v>
      </c>
      <c r="L30" s="1">
        <v>42470</v>
      </c>
      <c r="M30">
        <v>51.591682665160903</v>
      </c>
      <c r="N30">
        <v>78.599999999999994</v>
      </c>
      <c r="O30" t="b">
        <v>1</v>
      </c>
      <c r="P30">
        <v>26.482785690778599</v>
      </c>
      <c r="Q30">
        <v>76</v>
      </c>
      <c r="R30">
        <v>134</v>
      </c>
      <c r="S30">
        <v>101</v>
      </c>
    </row>
    <row r="31" spans="1:20" x14ac:dyDescent="0.3">
      <c r="A31">
        <v>8</v>
      </c>
      <c r="B31" t="s">
        <v>29</v>
      </c>
      <c r="C31">
        <v>1</v>
      </c>
      <c r="D31">
        <v>1</v>
      </c>
      <c r="E31" t="s">
        <v>20</v>
      </c>
      <c r="F31">
        <v>185</v>
      </c>
      <c r="G31">
        <v>17</v>
      </c>
      <c r="H31" t="s">
        <v>38</v>
      </c>
      <c r="I31" s="1">
        <v>42462</v>
      </c>
      <c r="J31" s="1">
        <v>42514</v>
      </c>
      <c r="K31">
        <v>51</v>
      </c>
      <c r="L31" s="1">
        <v>42483</v>
      </c>
      <c r="M31">
        <v>14.5584131326949</v>
      </c>
      <c r="N31">
        <v>21.4</v>
      </c>
      <c r="O31" t="b">
        <v>1</v>
      </c>
      <c r="P31">
        <v>13.0273283631913</v>
      </c>
      <c r="Q31">
        <v>93</v>
      </c>
      <c r="R31">
        <v>145</v>
      </c>
      <c r="S31">
        <v>114</v>
      </c>
    </row>
    <row r="32" spans="1:20" x14ac:dyDescent="0.3">
      <c r="A32">
        <v>9</v>
      </c>
      <c r="B32" t="s">
        <v>30</v>
      </c>
      <c r="C32">
        <v>1</v>
      </c>
      <c r="D32">
        <v>2</v>
      </c>
      <c r="E32" t="s">
        <v>20</v>
      </c>
      <c r="F32">
        <v>133</v>
      </c>
      <c r="G32">
        <v>15</v>
      </c>
      <c r="H32" t="s">
        <v>38</v>
      </c>
      <c r="I32" s="1">
        <v>42431</v>
      </c>
      <c r="J32" s="1">
        <v>42516</v>
      </c>
      <c r="K32">
        <f>J32-I32</f>
        <v>85</v>
      </c>
      <c r="L32" s="1">
        <f>AVERAGE(I32:J32)</f>
        <v>42473.5</v>
      </c>
      <c r="M32">
        <v>33.6</v>
      </c>
      <c r="N32">
        <v>38.6</v>
      </c>
      <c r="O32" t="b">
        <v>1</v>
      </c>
      <c r="P32">
        <v>30.6393203883495</v>
      </c>
      <c r="Q32">
        <v>62</v>
      </c>
      <c r="R32">
        <v>147</v>
      </c>
      <c r="S32">
        <v>104</v>
      </c>
    </row>
    <row r="33" spans="1:19" x14ac:dyDescent="0.3">
      <c r="A33">
        <v>10</v>
      </c>
      <c r="B33" t="s">
        <v>31</v>
      </c>
      <c r="C33">
        <v>2</v>
      </c>
      <c r="D33">
        <v>2</v>
      </c>
      <c r="E33" t="s">
        <v>20</v>
      </c>
      <c r="F33">
        <v>133</v>
      </c>
      <c r="G33">
        <v>15</v>
      </c>
      <c r="H33" t="s">
        <v>38</v>
      </c>
      <c r="I33" s="1">
        <v>42415</v>
      </c>
      <c r="J33" s="1">
        <v>42512</v>
      </c>
      <c r="K33">
        <v>95</v>
      </c>
      <c r="L33" s="1">
        <v>42463</v>
      </c>
      <c r="M33">
        <v>69.330668016194295</v>
      </c>
      <c r="N33">
        <v>88.3333333333333</v>
      </c>
      <c r="O33" t="b">
        <v>1</v>
      </c>
      <c r="P33">
        <v>52.979747305834302</v>
      </c>
      <c r="Q33">
        <v>46</v>
      </c>
      <c r="R33">
        <v>143</v>
      </c>
      <c r="S33">
        <v>94</v>
      </c>
    </row>
    <row r="34" spans="1:19" x14ac:dyDescent="0.3">
      <c r="A34">
        <v>11</v>
      </c>
      <c r="B34" t="s">
        <v>32</v>
      </c>
      <c r="C34">
        <v>2</v>
      </c>
      <c r="D34">
        <v>2</v>
      </c>
      <c r="E34" t="s">
        <v>20</v>
      </c>
      <c r="F34">
        <v>152</v>
      </c>
      <c r="G34">
        <v>15</v>
      </c>
      <c r="H34" t="s">
        <v>38</v>
      </c>
      <c r="I34" s="1">
        <v>42424</v>
      </c>
      <c r="J34" s="1">
        <v>42514</v>
      </c>
      <c r="K34">
        <v>88</v>
      </c>
      <c r="L34" s="1">
        <v>42478</v>
      </c>
      <c r="M34">
        <v>36.684857407345397</v>
      </c>
      <c r="N34">
        <v>58.133333333333297</v>
      </c>
      <c r="O34" t="b">
        <v>1</v>
      </c>
      <c r="P34">
        <v>28.194581886458302</v>
      </c>
      <c r="Q34">
        <v>55</v>
      </c>
      <c r="R34">
        <v>145</v>
      </c>
      <c r="S34">
        <v>109</v>
      </c>
    </row>
    <row r="35" spans="1:19" x14ac:dyDescent="0.3">
      <c r="A35">
        <v>12</v>
      </c>
      <c r="B35" t="s">
        <v>33</v>
      </c>
      <c r="C35">
        <v>1</v>
      </c>
      <c r="D35">
        <v>2</v>
      </c>
      <c r="E35" t="s">
        <v>20</v>
      </c>
      <c r="F35">
        <v>119</v>
      </c>
      <c r="G35">
        <v>14</v>
      </c>
      <c r="H35" t="s">
        <v>38</v>
      </c>
      <c r="I35" s="1">
        <v>42435</v>
      </c>
      <c r="J35" s="1">
        <v>42501</v>
      </c>
      <c r="K35">
        <v>65</v>
      </c>
      <c r="L35" s="1">
        <v>42464</v>
      </c>
      <c r="M35">
        <v>29.194336432798</v>
      </c>
      <c r="N35">
        <v>38.533333333333303</v>
      </c>
      <c r="O35" t="b">
        <v>1</v>
      </c>
      <c r="P35">
        <v>21.925338935498601</v>
      </c>
      <c r="Q35">
        <v>66</v>
      </c>
      <c r="R35">
        <v>132</v>
      </c>
      <c r="S35">
        <v>95</v>
      </c>
    </row>
    <row r="36" spans="1:19" x14ac:dyDescent="0.3">
      <c r="A36">
        <v>13</v>
      </c>
      <c r="B36" t="s">
        <v>34</v>
      </c>
      <c r="C36">
        <v>1</v>
      </c>
      <c r="D36">
        <v>2</v>
      </c>
      <c r="E36" t="s">
        <v>20</v>
      </c>
      <c r="F36">
        <v>131</v>
      </c>
      <c r="G36">
        <v>14</v>
      </c>
      <c r="H36" t="s">
        <v>38</v>
      </c>
      <c r="I36" s="1">
        <v>42421</v>
      </c>
      <c r="J36" s="1">
        <v>42499</v>
      </c>
      <c r="K36">
        <v>77</v>
      </c>
      <c r="L36" s="1">
        <v>42457</v>
      </c>
      <c r="M36">
        <v>19.930618930618898</v>
      </c>
      <c r="N36">
        <v>27.733333333333299</v>
      </c>
      <c r="O36" t="b">
        <v>1</v>
      </c>
      <c r="P36">
        <v>13.557838413953499</v>
      </c>
      <c r="Q36">
        <v>52</v>
      </c>
      <c r="R36">
        <v>130</v>
      </c>
      <c r="S36">
        <v>88</v>
      </c>
    </row>
    <row r="37" spans="1:19" x14ac:dyDescent="0.3">
      <c r="A37">
        <v>14</v>
      </c>
      <c r="B37" t="s">
        <v>35</v>
      </c>
      <c r="C37">
        <v>1</v>
      </c>
      <c r="D37">
        <v>2</v>
      </c>
      <c r="E37" t="s">
        <v>20</v>
      </c>
      <c r="F37">
        <v>131</v>
      </c>
      <c r="G37">
        <v>14</v>
      </c>
      <c r="H37" t="s">
        <v>38</v>
      </c>
      <c r="I37" s="1">
        <v>42416</v>
      </c>
      <c r="J37" s="1">
        <v>42502</v>
      </c>
      <c r="K37">
        <v>85</v>
      </c>
      <c r="L37" s="1">
        <v>42465</v>
      </c>
      <c r="M37">
        <v>28.008955505279001</v>
      </c>
      <c r="N37">
        <v>39.266666666666701</v>
      </c>
      <c r="O37" t="b">
        <v>1</v>
      </c>
      <c r="P37">
        <v>21.3953890569157</v>
      </c>
      <c r="Q37">
        <v>47</v>
      </c>
      <c r="R37">
        <v>133</v>
      </c>
      <c r="S37">
        <v>96</v>
      </c>
    </row>
    <row r="38" spans="1:19" x14ac:dyDescent="0.3">
      <c r="A38">
        <v>15</v>
      </c>
      <c r="B38" t="s">
        <v>36</v>
      </c>
      <c r="C38">
        <v>1</v>
      </c>
      <c r="D38">
        <v>2</v>
      </c>
      <c r="E38" t="s">
        <v>20</v>
      </c>
      <c r="F38">
        <v>131</v>
      </c>
      <c r="G38">
        <v>14</v>
      </c>
      <c r="H38" t="s">
        <v>38</v>
      </c>
      <c r="I38" s="1">
        <v>42427</v>
      </c>
      <c r="J38" s="1">
        <v>42514</v>
      </c>
      <c r="K38">
        <v>83</v>
      </c>
      <c r="L38" s="1">
        <v>42461</v>
      </c>
      <c r="M38">
        <v>55.609287730070903</v>
      </c>
      <c r="N38">
        <v>80.133333333333297</v>
      </c>
      <c r="O38" t="b">
        <v>1</v>
      </c>
      <c r="P38">
        <v>35.495507819221103</v>
      </c>
      <c r="Q38">
        <v>58</v>
      </c>
      <c r="R38">
        <v>145</v>
      </c>
      <c r="S38">
        <v>92</v>
      </c>
    </row>
    <row r="39" spans="1:19" x14ac:dyDescent="0.3">
      <c r="A39">
        <v>16</v>
      </c>
      <c r="B39" t="s">
        <v>37</v>
      </c>
      <c r="C39">
        <v>2</v>
      </c>
      <c r="D39">
        <v>2</v>
      </c>
      <c r="E39" t="s">
        <v>20</v>
      </c>
      <c r="F39">
        <v>131</v>
      </c>
      <c r="G39">
        <v>14</v>
      </c>
      <c r="H39" t="s">
        <v>38</v>
      </c>
      <c r="I39" s="1">
        <v>42446</v>
      </c>
      <c r="J39" s="1">
        <v>42535</v>
      </c>
      <c r="K39">
        <f>J39-I39</f>
        <v>89</v>
      </c>
      <c r="L39" s="1">
        <f>AVERAGE(I39:J39)</f>
        <v>42490.5</v>
      </c>
      <c r="M39">
        <v>27.846150000000002</v>
      </c>
      <c r="N39">
        <v>34.133330000000001</v>
      </c>
      <c r="O39" t="b">
        <v>1</v>
      </c>
      <c r="P39">
        <v>23.988282000000002</v>
      </c>
      <c r="Q39">
        <v>77</v>
      </c>
      <c r="R39">
        <v>166</v>
      </c>
      <c r="S39">
        <v>121</v>
      </c>
    </row>
    <row r="40" spans="1:19" x14ac:dyDescent="0.3">
      <c r="H40" t="s">
        <v>39</v>
      </c>
      <c r="I40" s="1">
        <f>AVERAGE(I24:I39)</f>
        <v>42428.533333333333</v>
      </c>
      <c r="J40" s="1">
        <f>AVERAGE(J24:J39)</f>
        <v>42510.533333333333</v>
      </c>
    </row>
    <row r="41" spans="1:19" x14ac:dyDescent="0.3">
      <c r="H41" t="s">
        <v>40</v>
      </c>
      <c r="I41" s="1">
        <f>AVERAGE(I27:I29,I31:I32,I35:I38)</f>
        <v>42428.444444444445</v>
      </c>
      <c r="J41" s="1">
        <f>AVERAGE(J27:J29,J31:J32,J35:J38)</f>
        <v>42505.333333333336</v>
      </c>
    </row>
    <row r="42" spans="1:19" x14ac:dyDescent="0.3">
      <c r="H42" t="s">
        <v>41</v>
      </c>
      <c r="I42" s="1">
        <f>AVERAGE(I24:I25,I30,I33:I34,I39)</f>
        <v>42428.666666666664</v>
      </c>
      <c r="J42" s="1">
        <f>AVERAGE(J24:J25,J30,J33:J34,J39)</f>
        <v>42518.333333333336</v>
      </c>
    </row>
    <row r="43" spans="1:19" x14ac:dyDescent="0.3">
      <c r="H43" s="2" t="s">
        <v>42</v>
      </c>
      <c r="I43" s="3">
        <f>MEDIAN(I24:I39)</f>
        <v>42427</v>
      </c>
      <c r="J43" s="3">
        <f>MEDIAN(J24:J39)</f>
        <v>42514</v>
      </c>
    </row>
    <row r="44" spans="1:19" x14ac:dyDescent="0.3">
      <c r="H44" s="4" t="s">
        <v>43</v>
      </c>
      <c r="I44" s="5">
        <f>MEDIAN(I27:I29,I31:I32,I35:I38)</f>
        <v>42427</v>
      </c>
      <c r="J44" s="5">
        <f>MEDIAN(J27:J29,J31:J32,J35:J38)</f>
        <v>42509</v>
      </c>
    </row>
    <row r="45" spans="1:19" x14ac:dyDescent="0.3">
      <c r="H45" s="4" t="s">
        <v>44</v>
      </c>
      <c r="I45" s="5">
        <f>AVERAGE(I24:I25,I30,I33:I34,I39)</f>
        <v>42428.666666666664</v>
      </c>
      <c r="J45" s="5">
        <f>AVERAGE(J24:J25,J30,J33:J34,J39)</f>
        <v>42518.333333333336</v>
      </c>
    </row>
    <row r="56" spans="1:1" x14ac:dyDescent="0.3">
      <c r="A5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readme</vt:lpstr>
      <vt:lpstr>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Jack-a-lynn</dc:creator>
  <cp:lastModifiedBy>Raisa Chetverikova</cp:lastModifiedBy>
  <dcterms:created xsi:type="dcterms:W3CDTF">2021-02-28T12:04:30Z</dcterms:created>
  <dcterms:modified xsi:type="dcterms:W3CDTF">2024-02-06T13:16:49Z</dcterms:modified>
</cp:coreProperties>
</file>