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defaultThemeVersion="166925"/>
  <mc:AlternateContent xmlns:mc="http://schemas.openxmlformats.org/markup-compatibility/2006">
    <mc:Choice Requires="x15">
      <x15ac:absPath xmlns:x15ac="http://schemas.microsoft.com/office/spreadsheetml/2010/11/ac" url="Z:\manuscripts\Genetic Correlations - Cameron Waller\1. Biology of Sex Differences\"/>
    </mc:Choice>
  </mc:AlternateContent>
  <xr:revisionPtr revIDLastSave="0" documentId="13_ncr:1_{BA17F1D3-B35E-4D1F-B353-619BDDCCA181}" xr6:coauthVersionLast="47" xr6:coauthVersionMax="47" xr10:uidLastSave="{00000000-0000-0000-0000-000000000000}"/>
  <bookViews>
    <workbookView xWindow="28680" yWindow="-120" windowWidth="29040" windowHeight="17640" xr2:uid="{1884A6DD-DFA8-4850-951D-AC9F3CA42086}"/>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14" i="1" l="1"/>
  <c r="M13" i="1"/>
  <c r="L14" i="1"/>
  <c r="L13" i="1"/>
  <c r="L5" i="1"/>
  <c r="F5" i="1"/>
  <c r="F7" i="1"/>
  <c r="F8" i="1"/>
  <c r="F10" i="1"/>
  <c r="F11" i="1"/>
  <c r="F13" i="1"/>
  <c r="F14" i="1"/>
  <c r="F16" i="1"/>
  <c r="F17" i="1"/>
  <c r="F18" i="1"/>
  <c r="F19" i="1"/>
  <c r="F21" i="1"/>
  <c r="E5" i="1"/>
  <c r="E7" i="1"/>
  <c r="E8" i="1"/>
  <c r="E10" i="1"/>
  <c r="E11" i="1"/>
  <c r="E13" i="1"/>
  <c r="E14" i="1"/>
  <c r="E16" i="1"/>
  <c r="E17" i="1"/>
  <c r="E18" i="1"/>
  <c r="E19" i="1"/>
  <c r="E21" i="1"/>
  <c r="F4" i="1"/>
  <c r="E4" i="1"/>
  <c r="K14" i="1"/>
  <c r="K13" i="1"/>
  <c r="K5" i="1"/>
</calcChain>
</file>

<file path=xl/sharedStrings.xml><?xml version="1.0" encoding="utf-8"?>
<sst xmlns="http://schemas.openxmlformats.org/spreadsheetml/2006/main" count="87" uniqueCount="56">
  <si>
    <t>Trait</t>
  </si>
  <si>
    <t>SHBG</t>
  </si>
  <si>
    <t>SHBG-BMI</t>
  </si>
  <si>
    <t>Albumin</t>
  </si>
  <si>
    <t>Cohort Sex</t>
  </si>
  <si>
    <t>Cases</t>
  </si>
  <si>
    <t>Controls</t>
  </si>
  <si>
    <t>File Name</t>
  </si>
  <si>
    <t>Author</t>
  </si>
  <si>
    <t>Year</t>
  </si>
  <si>
    <t>PubMed</t>
  </si>
  <si>
    <t>All</t>
  </si>
  <si>
    <t>DrinksPerWeek.WithoutUKB.txt.gz</t>
  </si>
  <si>
    <t>Liu</t>
  </si>
  <si>
    <t>30643251</t>
  </si>
  <si>
    <t>pgc_alcdep.eur_discovery.aug2018_release.txt.gz</t>
  </si>
  <si>
    <t>Walters</t>
  </si>
  <si>
    <t>30482948</t>
  </si>
  <si>
    <t>Female</t>
  </si>
  <si>
    <t>GCST90012112_buildGRCh37.tsv.gz</t>
  </si>
  <si>
    <t>Ruth</t>
  </si>
  <si>
    <t>32042192</t>
  </si>
  <si>
    <t>Male</t>
  </si>
  <si>
    <t>GCST90012113_buildGRCh37.tsv.gz</t>
  </si>
  <si>
    <t>GCST90012102_buildGRCh37.tsv.gz</t>
  </si>
  <si>
    <t>GCST90012103_buildGRCh37.tsv.gz</t>
  </si>
  <si>
    <t>gwas_females.tsv.gz</t>
  </si>
  <si>
    <t>Schmitz</t>
  </si>
  <si>
    <t>34255042</t>
  </si>
  <si>
    <t>gwas_males.tsv.gz</t>
  </si>
  <si>
    <t>GCST90012107_buildGRCh37.tsv.gz</t>
  </si>
  <si>
    <t>GCST90012109_buildGRCh37.tsv.gz</t>
  </si>
  <si>
    <t>GCST90012106_buildGRCh37.tsv.gz</t>
  </si>
  <si>
    <t>GCST90012108_buildGRCh37.tsv.gz</t>
  </si>
  <si>
    <t>GCST90013990_buildGRCh38.tsv.gz</t>
  </si>
  <si>
    <t>Mbatchou</t>
  </si>
  <si>
    <t>34017140</t>
  </si>
  <si>
    <t>Alcohol Consumption Quantity</t>
  </si>
  <si>
    <t>Alcohol Dependence</t>
  </si>
  <si>
    <t>Testosterone, Total</t>
  </si>
  <si>
    <t>Testosterone, Bioavailable</t>
  </si>
  <si>
    <t>Estradiol</t>
  </si>
  <si>
    <t>se</t>
  </si>
  <si>
    <t>95%ci low</t>
  </si>
  <si>
    <t>95%ci high</t>
  </si>
  <si>
    <r>
      <t>h</t>
    </r>
    <r>
      <rPr>
        <b/>
        <vertAlign val="superscript"/>
        <sz val="11"/>
        <color theme="1"/>
        <rFont val="Calibri"/>
        <family val="2"/>
        <scheme val="minor"/>
      </rPr>
      <t>2</t>
    </r>
  </si>
  <si>
    <r>
      <t>SNP Heritability (h</t>
    </r>
    <r>
      <rPr>
        <b/>
        <vertAlign val="superscript"/>
        <sz val="11"/>
        <color theme="1"/>
        <rFont val="Calibri"/>
        <family val="2"/>
        <scheme val="minor"/>
      </rPr>
      <t>2</t>
    </r>
    <r>
      <rPr>
        <b/>
        <sz val="11"/>
        <color theme="1"/>
        <rFont val="Calibri"/>
        <family val="2"/>
        <scheme val="minor"/>
      </rPr>
      <t>)</t>
    </r>
  </si>
  <si>
    <r>
      <t>N</t>
    </r>
    <r>
      <rPr>
        <b/>
        <vertAlign val="subscript"/>
        <sz val="11"/>
        <color theme="1"/>
        <rFont val="Calibri"/>
        <family val="2"/>
        <scheme val="minor"/>
      </rPr>
      <t>effective</t>
    </r>
  </si>
  <si>
    <t>SNPs</t>
  </si>
  <si>
    <t>Sample Size</t>
  </si>
  <si>
    <t>Total</t>
  </si>
  <si>
    <t>Prevalence (Case)</t>
  </si>
  <si>
    <t>Sample</t>
  </si>
  <si>
    <t>Population</t>
  </si>
  <si>
    <t>For this study we used publicly available summary statistics from prior published GWAS on alcohol-use and sex-hormone traits. All GWAS used cohorts of European ancestry, and some these were stratified by sex. We processed these sets of GWAS summary statistics as described in the Methods and the Supplemental Methods. In GWAS on dichotomous traits (alcohol dependence cases versus controls or detectability of estradiol), the total observations are the sum of cases and controls, while the effective observations approximate the effective sample size from the proportion of cases to controls (Neffective = (4/((1/Ncases)+(1/Ncontrols)))) (PubMed:20616382). From these sets of GWAS summary statistics, we used LDSC (PubMed:26414676; PubMed:25642630) to estimate SNP heritability (h2; observed scale or liability scale; Table S1) and genetic correlation (rg; Table 1, Table 2). SNP heritability is the proportion of variance in each GWAS trait that is attributable to variation across common, autosomal GWAS SNPs, and this estimate approximates the genetic signal-to-noise ratio available for our subsequent estimates of genetic correlation.
Abbreviations:
GWAS: genome-wide association study
SNP: single nucleotide polymorphism; the count of SNPs from GWAS summary statistics that LDSC used for estimation of SNP heritability
Neffective: effective total sample size (observations)
Sample Prevalence: proportion of dichotomous trait (case or detectability) relative to total effective sample size (Neffective) in the sample
Population Prevalence: estimated prevalence of dichotomous trait (case or detectability) in corresponding population
LDSC: linkage disequilibrium (LD) score regression
h2: SNP heritability
se: standard error
95%ci low: lower limit of 95% confidence interval
95%ci high: upper limit of 95% confidence interval
rg: genetic correlation
SHBG: sex hormone binding globulin
BMI: body mass index
SHBG-BMI: designation of GWAS of SHBG with adjustment for BMI as a covariate</t>
  </si>
  <si>
    <t>Table S1. Details on GWAS summary statistics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</si>
</sst>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0"/>
    <numFmt numFmtId="165" formatCode="#,##0.000"/>
  </numFmts>
  <fonts count="4" x14ac:knownFonts="1">
    <font>
      <sz val="11"/>
      <color theme="1"/>
      <name val="Calibri"/>
      <family val="2"/>
      <scheme val="minor"/>
    </font>
    <font>
      <b/>
      <sz val="11"/>
      <color theme="1"/>
      <name val="Calibri"/>
      <family val="2"/>
      <scheme val="minor"/>
    </font>
    <font>
      <b/>
      <vertAlign val="superscript"/>
      <sz val="11"/>
      <color theme="1"/>
      <name val="Calibri"/>
      <family val="2"/>
      <scheme val="minor"/>
    </font>
    <font>
      <b/>
      <vertAlign val="subscript"/>
      <sz val="11"/>
      <color theme="1"/>
      <name val="Calibri"/>
      <family val="2"/>
      <scheme val="minor"/>
    </font>
  </fonts>
  <fills count="3">
    <fill>
      <patternFill patternType="none"/>
    </fill>
    <fill>
      <patternFill patternType="gray125"/>
    </fill>
    <fill>
      <patternFill patternType="solid">
        <fgColor theme="2"/>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1">
    <xf numFmtId="0" fontId="0" fillId="0" borderId="0"/>
  </cellStyleXfs>
  <cellXfs count="19">
    <xf numFmtId="0" fontId="0" fillId="0" borderId="0" xfId="0"/>
    <xf numFmtId="0" fontId="1" fillId="0" borderId="0" xfId="0" applyFont="1"/>
    <xf numFmtId="0" fontId="1" fillId="2" borderId="1" xfId="0" applyFont="1" applyFill="1" applyBorder="1"/>
    <xf numFmtId="0" fontId="0" fillId="0" borderId="0" xfId="0" applyAlignment="1">
      <alignment horizontal="center"/>
    </xf>
    <xf numFmtId="3" fontId="0" fillId="0" borderId="0" xfId="0" applyNumberFormat="1" applyAlignment="1">
      <alignment horizontal="center"/>
    </xf>
    <xf numFmtId="49" fontId="0" fillId="0" borderId="0" xfId="0" applyNumberFormat="1" applyAlignment="1">
      <alignment horizontal="center"/>
    </xf>
    <xf numFmtId="49" fontId="0" fillId="0" borderId="0" xfId="0" applyNumberFormat="1"/>
    <xf numFmtId="0" fontId="1" fillId="0" borderId="0" xfId="0" applyFont="1" applyAlignment="1">
      <alignment horizontal="center"/>
    </xf>
    <xf numFmtId="0" fontId="0" fillId="2" borderId="1" xfId="0" applyFill="1" applyBorder="1"/>
    <xf numFmtId="164" fontId="0" fillId="0" borderId="0" xfId="0" applyNumberFormat="1" applyAlignment="1">
      <alignment horizontal="center"/>
    </xf>
    <xf numFmtId="164" fontId="1" fillId="0" borderId="0" xfId="0" applyNumberFormat="1" applyFont="1" applyAlignment="1">
      <alignment horizontal="center"/>
    </xf>
    <xf numFmtId="165" fontId="0" fillId="0" borderId="0" xfId="0" applyNumberFormat="1" applyAlignment="1">
      <alignment horizontal="center"/>
    </xf>
    <xf numFmtId="0" fontId="1" fillId="2" borderId="2" xfId="0" applyFont="1"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0" xfId="0" applyAlignment="1">
      <alignment wrapText="1"/>
    </xf>
    <xf numFmtId="0" fontId="0" fillId="0" borderId="0" xfId="0"/>
    <xf numFmtId="0" fontId="1" fillId="2" borderId="3" xfId="0" applyFont="1" applyFill="1" applyBorder="1" applyAlignment="1">
      <alignment horizontal="center"/>
    </xf>
    <xf numFmtId="0" fontId="1" fillId="2" borderId="4"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F62629-DE22-45EE-8599-64CA98EC7A87}">
  <dimension ref="A1:Q24"/>
  <sheetViews>
    <sheetView tabSelected="1" zoomScale="150" zoomScaleNormal="150" workbookViewId="0">
      <selection activeCell="A23" sqref="A23"/>
    </sheetView>
  </sheetViews>
  <sheetFormatPr defaultRowHeight="15" x14ac:dyDescent="0.25"/>
  <cols>
    <col min="1" max="1" width="26.85546875" customWidth="1"/>
    <col min="2" max="2" width="9.85546875" customWidth="1"/>
    <col min="3" max="3" width="7.42578125" customWidth="1"/>
    <col min="4" max="4" width="7.85546875" customWidth="1"/>
    <col min="5" max="5" width="8.42578125" customWidth="1"/>
    <col min="6" max="6" width="9.28515625" customWidth="1"/>
    <col min="7" max="7" width="9.85546875" customWidth="1"/>
    <col min="8" max="8" width="7.85546875" customWidth="1"/>
    <col min="9" max="9" width="8.42578125" customWidth="1"/>
    <col min="10" max="10" width="8.5703125" customWidth="1"/>
    <col min="11" max="11" width="8.7109375" customWidth="1"/>
    <col min="12" max="12" width="7.7109375" customWidth="1"/>
    <col min="13" max="13" width="9.85546875" customWidth="1"/>
    <col min="14" max="14" width="43.42578125" customWidth="1"/>
    <col min="15" max="15" width="11.85546875" customWidth="1"/>
    <col min="17" max="17" width="9.85546875" customWidth="1"/>
  </cols>
  <sheetData>
    <row r="1" spans="1:17" ht="17.25" x14ac:dyDescent="0.25">
      <c r="A1" s="8"/>
      <c r="B1" s="8"/>
      <c r="C1" s="12" t="s">
        <v>46</v>
      </c>
      <c r="D1" s="13"/>
      <c r="E1" s="13"/>
      <c r="F1" s="13"/>
      <c r="G1" s="14"/>
      <c r="H1" s="12" t="s">
        <v>49</v>
      </c>
      <c r="I1" s="17"/>
      <c r="J1" s="17"/>
      <c r="K1" s="18"/>
      <c r="L1" s="12" t="s">
        <v>51</v>
      </c>
      <c r="M1" s="18"/>
      <c r="N1" s="8"/>
      <c r="O1" s="8"/>
      <c r="P1" s="8"/>
      <c r="Q1" s="8"/>
    </row>
    <row r="2" spans="1:17" ht="18.75" x14ac:dyDescent="0.35">
      <c r="A2" s="2" t="s">
        <v>0</v>
      </c>
      <c r="B2" s="2" t="s">
        <v>4</v>
      </c>
      <c r="C2" s="2" t="s">
        <v>45</v>
      </c>
      <c r="D2" s="2" t="s">
        <v>42</v>
      </c>
      <c r="E2" s="2" t="s">
        <v>43</v>
      </c>
      <c r="F2" s="2" t="s">
        <v>44</v>
      </c>
      <c r="G2" s="2" t="s">
        <v>48</v>
      </c>
      <c r="H2" s="2" t="s">
        <v>5</v>
      </c>
      <c r="I2" s="2" t="s">
        <v>6</v>
      </c>
      <c r="J2" s="2" t="s">
        <v>50</v>
      </c>
      <c r="K2" s="2" t="s">
        <v>47</v>
      </c>
      <c r="L2" s="2" t="s">
        <v>52</v>
      </c>
      <c r="M2" s="2" t="s">
        <v>53</v>
      </c>
      <c r="N2" s="2" t="s">
        <v>7</v>
      </c>
      <c r="O2" s="2" t="s">
        <v>8</v>
      </c>
      <c r="P2" s="2" t="s">
        <v>9</v>
      </c>
      <c r="Q2" s="2" t="s">
        <v>10</v>
      </c>
    </row>
    <row r="3" spans="1:17" x14ac:dyDescent="0.25">
      <c r="Q3" s="6"/>
    </row>
    <row r="4" spans="1:17" x14ac:dyDescent="0.25">
      <c r="A4" s="7" t="s">
        <v>37</v>
      </c>
      <c r="B4" s="3" t="s">
        <v>11</v>
      </c>
      <c r="C4" s="10">
        <v>3.9699999999999999E-2</v>
      </c>
      <c r="D4" s="9">
        <v>3.0000000000000001E-3</v>
      </c>
      <c r="E4" s="9">
        <f>(C4-(D4*1.96))</f>
        <v>3.3820000000000003E-2</v>
      </c>
      <c r="F4" s="9">
        <f>(C4+(D4*1.96))</f>
        <v>4.5579999999999996E-2</v>
      </c>
      <c r="G4" s="4">
        <v>1173254</v>
      </c>
      <c r="H4" s="4"/>
      <c r="I4" s="4"/>
      <c r="J4" s="4">
        <v>226223</v>
      </c>
      <c r="K4" s="4"/>
      <c r="L4" s="4"/>
      <c r="M4" s="4"/>
      <c r="N4" s="3" t="s">
        <v>12</v>
      </c>
      <c r="O4" s="3" t="s">
        <v>13</v>
      </c>
      <c r="P4" s="3">
        <v>2019</v>
      </c>
      <c r="Q4" s="5" t="s">
        <v>14</v>
      </c>
    </row>
    <row r="5" spans="1:17" x14ac:dyDescent="0.25">
      <c r="A5" s="7" t="s">
        <v>38</v>
      </c>
      <c r="B5" s="3" t="s">
        <v>11</v>
      </c>
      <c r="C5" s="10">
        <v>0.1021</v>
      </c>
      <c r="D5" s="9">
        <v>1.66E-2</v>
      </c>
      <c r="E5" s="9">
        <f t="shared" ref="E5:E21" si="0">(C5-(D5*1.96))</f>
        <v>6.9563999999999987E-2</v>
      </c>
      <c r="F5" s="9">
        <f t="shared" ref="F5:F21" si="1">(C5+(D5*1.96))</f>
        <v>0.13463600000000001</v>
      </c>
      <c r="G5" s="4">
        <v>1174898</v>
      </c>
      <c r="H5" s="4">
        <v>11569</v>
      </c>
      <c r="I5" s="4">
        <v>34999</v>
      </c>
      <c r="J5" s="4">
        <v>46568</v>
      </c>
      <c r="K5" s="4">
        <f>(4/((1/H5)+(1/I5)))</f>
        <v>34779.542260779934</v>
      </c>
      <c r="L5" s="11">
        <f>(H5/K5)</f>
        <v>0.33263807537358209</v>
      </c>
      <c r="M5" s="11">
        <v>0.159</v>
      </c>
      <c r="N5" s="3" t="s">
        <v>15</v>
      </c>
      <c r="O5" s="3" t="s">
        <v>16</v>
      </c>
      <c r="P5" s="3">
        <v>2018</v>
      </c>
      <c r="Q5" s="5" t="s">
        <v>17</v>
      </c>
    </row>
    <row r="6" spans="1:17" x14ac:dyDescent="0.25">
      <c r="A6" s="7"/>
      <c r="B6" s="3"/>
      <c r="C6" s="9"/>
      <c r="D6" s="9"/>
      <c r="E6" s="9"/>
      <c r="F6" s="9"/>
      <c r="G6" s="4"/>
      <c r="H6" s="4"/>
      <c r="I6" s="4"/>
      <c r="J6" s="4"/>
      <c r="K6" s="4"/>
      <c r="L6" s="4"/>
      <c r="M6" s="4"/>
      <c r="N6" s="3"/>
      <c r="O6" s="3"/>
      <c r="P6" s="3"/>
      <c r="Q6" s="5"/>
    </row>
    <row r="7" spans="1:17" x14ac:dyDescent="0.25">
      <c r="A7" s="7" t="s">
        <v>39</v>
      </c>
      <c r="B7" s="3" t="s">
        <v>18</v>
      </c>
      <c r="C7" s="10">
        <v>0.16209999999999999</v>
      </c>
      <c r="D7" s="9">
        <v>1.06E-2</v>
      </c>
      <c r="E7" s="9">
        <f t="shared" si="0"/>
        <v>0.14132400000000001</v>
      </c>
      <c r="F7" s="9">
        <f t="shared" si="1"/>
        <v>0.18287599999999998</v>
      </c>
      <c r="G7" s="4">
        <v>1183067</v>
      </c>
      <c r="H7" s="4"/>
      <c r="I7" s="4"/>
      <c r="J7" s="4">
        <v>230454</v>
      </c>
      <c r="K7" s="4"/>
      <c r="L7" s="4"/>
      <c r="M7" s="4"/>
      <c r="N7" s="3" t="s">
        <v>19</v>
      </c>
      <c r="O7" s="3" t="s">
        <v>20</v>
      </c>
      <c r="P7" s="3">
        <v>2020</v>
      </c>
      <c r="Q7" s="5" t="s">
        <v>21</v>
      </c>
    </row>
    <row r="8" spans="1:17" x14ac:dyDescent="0.25">
      <c r="A8" s="7" t="s">
        <v>39</v>
      </c>
      <c r="B8" s="3" t="s">
        <v>22</v>
      </c>
      <c r="C8" s="10">
        <v>0.21329999999999999</v>
      </c>
      <c r="D8" s="9">
        <v>3.09E-2</v>
      </c>
      <c r="E8" s="9">
        <f t="shared" si="0"/>
        <v>0.15273599999999998</v>
      </c>
      <c r="F8" s="9">
        <f t="shared" si="1"/>
        <v>0.273864</v>
      </c>
      <c r="G8" s="4">
        <v>1183044</v>
      </c>
      <c r="H8" s="4"/>
      <c r="I8" s="4"/>
      <c r="J8" s="4">
        <v>194453</v>
      </c>
      <c r="K8" s="4"/>
      <c r="L8" s="4"/>
      <c r="M8" s="4"/>
      <c r="N8" s="3" t="s">
        <v>23</v>
      </c>
      <c r="O8" s="3" t="s">
        <v>20</v>
      </c>
      <c r="P8" s="3">
        <v>2020</v>
      </c>
      <c r="Q8" s="5" t="s">
        <v>21</v>
      </c>
    </row>
    <row r="9" spans="1:17" x14ac:dyDescent="0.25">
      <c r="A9" s="7"/>
      <c r="B9" s="3"/>
      <c r="C9" s="9"/>
      <c r="D9" s="9"/>
      <c r="E9" s="9"/>
      <c r="F9" s="9"/>
      <c r="G9" s="4"/>
      <c r="H9" s="4"/>
      <c r="I9" s="4"/>
      <c r="J9" s="4"/>
      <c r="K9" s="4"/>
      <c r="L9" s="4"/>
      <c r="M9" s="4"/>
      <c r="N9" s="3"/>
      <c r="O9" s="3"/>
      <c r="P9" s="3"/>
      <c r="Q9" s="5"/>
    </row>
    <row r="10" spans="1:17" x14ac:dyDescent="0.25">
      <c r="A10" s="7" t="s">
        <v>40</v>
      </c>
      <c r="B10" s="3" t="s">
        <v>18</v>
      </c>
      <c r="C10" s="10">
        <v>0.1668</v>
      </c>
      <c r="D10" s="9">
        <v>1.67E-2</v>
      </c>
      <c r="E10" s="9">
        <f t="shared" si="0"/>
        <v>0.13406800000000002</v>
      </c>
      <c r="F10" s="9">
        <f t="shared" si="1"/>
        <v>0.19953199999999999</v>
      </c>
      <c r="G10" s="4">
        <v>1183091</v>
      </c>
      <c r="H10" s="4"/>
      <c r="I10" s="4"/>
      <c r="J10" s="4">
        <v>188507</v>
      </c>
      <c r="K10" s="4"/>
      <c r="L10" s="4"/>
      <c r="M10" s="4"/>
      <c r="N10" s="3" t="s">
        <v>24</v>
      </c>
      <c r="O10" s="3" t="s">
        <v>20</v>
      </c>
      <c r="P10" s="3">
        <v>2020</v>
      </c>
      <c r="Q10" s="5" t="s">
        <v>21</v>
      </c>
    </row>
    <row r="11" spans="1:17" x14ac:dyDescent="0.25">
      <c r="A11" s="7" t="s">
        <v>40</v>
      </c>
      <c r="B11" s="3" t="s">
        <v>22</v>
      </c>
      <c r="C11" s="10">
        <v>0.12379999999999999</v>
      </c>
      <c r="D11" s="9">
        <v>8.0999999999999996E-3</v>
      </c>
      <c r="E11" s="9">
        <f t="shared" si="0"/>
        <v>0.10792399999999999</v>
      </c>
      <c r="F11" s="9">
        <f t="shared" si="1"/>
        <v>0.13967599999999999</v>
      </c>
      <c r="G11" s="4">
        <v>1183066</v>
      </c>
      <c r="H11" s="4"/>
      <c r="I11" s="4"/>
      <c r="J11" s="4">
        <v>178782</v>
      </c>
      <c r="K11" s="4"/>
      <c r="L11" s="4"/>
      <c r="M11" s="4"/>
      <c r="N11" s="3" t="s">
        <v>25</v>
      </c>
      <c r="O11" s="3" t="s">
        <v>20</v>
      </c>
      <c r="P11" s="3">
        <v>2020</v>
      </c>
      <c r="Q11" s="5" t="s">
        <v>21</v>
      </c>
    </row>
    <row r="12" spans="1:17" x14ac:dyDescent="0.25">
      <c r="A12" s="7"/>
      <c r="B12" s="3"/>
      <c r="C12" s="9"/>
      <c r="D12" s="9"/>
      <c r="E12" s="9"/>
      <c r="F12" s="9"/>
      <c r="G12" s="4"/>
      <c r="H12" s="4"/>
      <c r="I12" s="4"/>
      <c r="J12" s="4"/>
      <c r="K12" s="4"/>
      <c r="L12" s="4"/>
      <c r="M12" s="4"/>
      <c r="N12" s="3"/>
      <c r="O12" s="3"/>
      <c r="P12" s="3"/>
      <c r="Q12" s="5"/>
    </row>
    <row r="13" spans="1:17" x14ac:dyDescent="0.25">
      <c r="A13" s="7" t="s">
        <v>41</v>
      </c>
      <c r="B13" s="3" t="s">
        <v>18</v>
      </c>
      <c r="C13" s="10">
        <v>1.7000000000000001E-2</v>
      </c>
      <c r="D13" s="9">
        <v>6.8999999999999999E-3</v>
      </c>
      <c r="E13" s="9">
        <f t="shared" si="0"/>
        <v>3.4760000000000017E-3</v>
      </c>
      <c r="F13" s="9">
        <f t="shared" si="1"/>
        <v>3.0524000000000003E-2</v>
      </c>
      <c r="G13" s="4">
        <v>927852</v>
      </c>
      <c r="H13" s="4">
        <v>37461</v>
      </c>
      <c r="I13" s="4">
        <v>126524</v>
      </c>
      <c r="J13" s="4">
        <v>163985</v>
      </c>
      <c r="K13" s="4">
        <f>(4/((1/H13)+(1/I13)))</f>
        <v>115613.39302985028</v>
      </c>
      <c r="L13" s="11">
        <f>(H13/K13)</f>
        <v>0.32401955360247858</v>
      </c>
      <c r="M13" s="11">
        <f>(H13/J13)</f>
        <v>0.2284416257584535</v>
      </c>
      <c r="N13" s="3" t="s">
        <v>26</v>
      </c>
      <c r="O13" s="3" t="s">
        <v>27</v>
      </c>
      <c r="P13" s="3">
        <v>2021</v>
      </c>
      <c r="Q13" s="5" t="s">
        <v>28</v>
      </c>
    </row>
    <row r="14" spans="1:17" x14ac:dyDescent="0.25">
      <c r="A14" s="7" t="s">
        <v>41</v>
      </c>
      <c r="B14" s="3" t="s">
        <v>22</v>
      </c>
      <c r="C14" s="10">
        <v>0.1075</v>
      </c>
      <c r="D14" s="9">
        <v>2.3099999999999999E-2</v>
      </c>
      <c r="E14" s="9">
        <f t="shared" si="0"/>
        <v>6.2224000000000002E-2</v>
      </c>
      <c r="F14" s="9">
        <f t="shared" si="1"/>
        <v>0.152776</v>
      </c>
      <c r="G14" s="4">
        <v>927852</v>
      </c>
      <c r="H14" s="4">
        <v>13367</v>
      </c>
      <c r="I14" s="4">
        <v>134323</v>
      </c>
      <c r="J14" s="4">
        <v>147690</v>
      </c>
      <c r="K14" s="4">
        <f>(4/((1/H14)+(1/I14)))</f>
        <v>48628.764059855108</v>
      </c>
      <c r="L14" s="11">
        <f>(H14/K14)</f>
        <v>0.2748784645965322</v>
      </c>
      <c r="M14" s="11">
        <f>(H14/J14)</f>
        <v>9.050714334078136E-2</v>
      </c>
      <c r="N14" s="3" t="s">
        <v>29</v>
      </c>
      <c r="O14" s="3" t="s">
        <v>27</v>
      </c>
      <c r="P14" s="3">
        <v>2021</v>
      </c>
      <c r="Q14" s="5" t="s">
        <v>28</v>
      </c>
    </row>
    <row r="15" spans="1:17" x14ac:dyDescent="0.25">
      <c r="A15" s="7"/>
      <c r="B15" s="3"/>
      <c r="C15" s="9"/>
      <c r="D15" s="9"/>
      <c r="E15" s="9"/>
      <c r="F15" s="9"/>
      <c r="G15" s="4"/>
      <c r="H15" s="4"/>
      <c r="I15" s="4"/>
      <c r="J15" s="4"/>
      <c r="K15" s="4"/>
      <c r="L15" s="4"/>
      <c r="M15" s="4"/>
      <c r="N15" s="3"/>
      <c r="O15" s="3"/>
      <c r="P15" s="3"/>
      <c r="Q15" s="5"/>
    </row>
    <row r="16" spans="1:17" x14ac:dyDescent="0.25">
      <c r="A16" s="7" t="s">
        <v>1</v>
      </c>
      <c r="B16" s="3" t="s">
        <v>18</v>
      </c>
      <c r="C16" s="10">
        <v>0.27010000000000001</v>
      </c>
      <c r="D16" s="9">
        <v>2.9600000000000001E-2</v>
      </c>
      <c r="E16" s="9">
        <f t="shared" si="0"/>
        <v>0.21208399999999999</v>
      </c>
      <c r="F16" s="9">
        <f t="shared" si="1"/>
        <v>0.32811600000000002</v>
      </c>
      <c r="G16" s="4">
        <v>1183042</v>
      </c>
      <c r="H16" s="4"/>
      <c r="I16" s="4"/>
      <c r="J16" s="4">
        <v>189473</v>
      </c>
      <c r="K16" s="4"/>
      <c r="L16" s="4"/>
      <c r="M16" s="4"/>
      <c r="N16" s="3" t="s">
        <v>30</v>
      </c>
      <c r="O16" s="3" t="s">
        <v>20</v>
      </c>
      <c r="P16" s="3">
        <v>2020</v>
      </c>
      <c r="Q16" s="5" t="s">
        <v>21</v>
      </c>
    </row>
    <row r="17" spans="1:17" x14ac:dyDescent="0.25">
      <c r="A17" s="7" t="s">
        <v>1</v>
      </c>
      <c r="B17" s="3" t="s">
        <v>22</v>
      </c>
      <c r="C17" s="10">
        <v>0.28839999999999999</v>
      </c>
      <c r="D17" s="9">
        <v>3.4500000000000003E-2</v>
      </c>
      <c r="E17" s="9">
        <f t="shared" si="0"/>
        <v>0.22077999999999998</v>
      </c>
      <c r="F17" s="9">
        <f t="shared" si="1"/>
        <v>0.35602</v>
      </c>
      <c r="G17" s="4">
        <v>1182986</v>
      </c>
      <c r="H17" s="4"/>
      <c r="I17" s="4"/>
      <c r="J17" s="4">
        <v>180726</v>
      </c>
      <c r="K17" s="4"/>
      <c r="L17" s="4"/>
      <c r="M17" s="4"/>
      <c r="N17" s="3" t="s">
        <v>31</v>
      </c>
      <c r="O17" s="3" t="s">
        <v>20</v>
      </c>
      <c r="P17" s="3">
        <v>2020</v>
      </c>
      <c r="Q17" s="5" t="s">
        <v>21</v>
      </c>
    </row>
    <row r="18" spans="1:17" x14ac:dyDescent="0.25">
      <c r="A18" s="7" t="s">
        <v>2</v>
      </c>
      <c r="B18" s="3" t="s">
        <v>18</v>
      </c>
      <c r="C18" s="10">
        <v>0.30270000000000002</v>
      </c>
      <c r="D18" s="9">
        <v>3.2000000000000001E-2</v>
      </c>
      <c r="E18" s="9">
        <f t="shared" si="0"/>
        <v>0.23998000000000003</v>
      </c>
      <c r="F18" s="9">
        <f t="shared" si="1"/>
        <v>0.36542000000000002</v>
      </c>
      <c r="G18" s="4">
        <v>1183027</v>
      </c>
      <c r="H18" s="4"/>
      <c r="I18" s="4"/>
      <c r="J18" s="4">
        <v>188908</v>
      </c>
      <c r="K18" s="4"/>
      <c r="L18" s="4"/>
      <c r="M18" s="4"/>
      <c r="N18" s="3" t="s">
        <v>32</v>
      </c>
      <c r="O18" s="3" t="s">
        <v>20</v>
      </c>
      <c r="P18" s="3">
        <v>2020</v>
      </c>
      <c r="Q18" s="5" t="s">
        <v>21</v>
      </c>
    </row>
    <row r="19" spans="1:17" x14ac:dyDescent="0.25">
      <c r="A19" s="7" t="s">
        <v>2</v>
      </c>
      <c r="B19" s="3" t="s">
        <v>22</v>
      </c>
      <c r="C19" s="10">
        <v>0.31509999999999999</v>
      </c>
      <c r="D19" s="9">
        <v>3.8600000000000002E-2</v>
      </c>
      <c r="E19" s="9">
        <f t="shared" si="0"/>
        <v>0.23944399999999999</v>
      </c>
      <c r="F19" s="9">
        <f t="shared" si="1"/>
        <v>0.39075599999999999</v>
      </c>
      <c r="G19" s="4">
        <v>1182983</v>
      </c>
      <c r="H19" s="4"/>
      <c r="I19" s="4"/>
      <c r="J19" s="4">
        <v>180094</v>
      </c>
      <c r="K19" s="4"/>
      <c r="L19" s="4"/>
      <c r="M19" s="4"/>
      <c r="N19" s="3" t="s">
        <v>33</v>
      </c>
      <c r="O19" s="3" t="s">
        <v>20</v>
      </c>
      <c r="P19" s="3">
        <v>2020</v>
      </c>
      <c r="Q19" s="5" t="s">
        <v>21</v>
      </c>
    </row>
    <row r="20" spans="1:17" x14ac:dyDescent="0.25">
      <c r="A20" s="7"/>
      <c r="B20" s="3"/>
      <c r="C20" s="9"/>
      <c r="D20" s="9"/>
      <c r="E20" s="9"/>
      <c r="F20" s="9"/>
      <c r="G20" s="4"/>
      <c r="H20" s="4"/>
      <c r="I20" s="4"/>
      <c r="J20" s="4"/>
      <c r="K20" s="4"/>
      <c r="L20" s="4"/>
      <c r="M20" s="4"/>
      <c r="N20" s="3"/>
      <c r="O20" s="3"/>
      <c r="P20" s="3"/>
      <c r="Q20" s="5"/>
    </row>
    <row r="21" spans="1:17" x14ac:dyDescent="0.25">
      <c r="A21" s="7" t="s">
        <v>3</v>
      </c>
      <c r="B21" s="3" t="s">
        <v>11</v>
      </c>
      <c r="C21" s="10">
        <v>0.1303</v>
      </c>
      <c r="D21" s="9">
        <v>7.7999999999999996E-3</v>
      </c>
      <c r="E21" s="9">
        <f t="shared" si="0"/>
        <v>0.115012</v>
      </c>
      <c r="F21" s="9">
        <f t="shared" si="1"/>
        <v>0.145588</v>
      </c>
      <c r="G21" s="4">
        <v>1172317</v>
      </c>
      <c r="H21" s="4"/>
      <c r="I21" s="4"/>
      <c r="J21" s="4">
        <v>357968</v>
      </c>
      <c r="K21" s="4"/>
      <c r="L21" s="4"/>
      <c r="M21" s="4"/>
      <c r="N21" s="3" t="s">
        <v>34</v>
      </c>
      <c r="O21" s="3" t="s">
        <v>35</v>
      </c>
      <c r="P21" s="3">
        <v>2021</v>
      </c>
      <c r="Q21" s="5" t="s">
        <v>36</v>
      </c>
    </row>
    <row r="22" spans="1:17" x14ac:dyDescent="0.25">
      <c r="Q22" s="6"/>
    </row>
    <row r="23" spans="1:17" x14ac:dyDescent="0.25">
      <c r="A23" s="1" t="s">
        <v>55</v>
      </c>
      <c r="Q23" s="6"/>
    </row>
    <row r="24" spans="1:17" ht="405" customHeight="1" x14ac:dyDescent="0.25">
      <c r="A24" s="15" t="s">
        <v>54</v>
      </c>
      <c r="B24" s="16"/>
      <c r="C24" s="16"/>
      <c r="D24" s="16"/>
      <c r="E24" s="16"/>
      <c r="F24" s="16"/>
      <c r="G24" s="16"/>
      <c r="H24" s="16"/>
      <c r="I24" s="16"/>
      <c r="J24" s="16"/>
      <c r="K24" s="16"/>
    </row>
  </sheetData>
  <mergeCells count="4">
    <mergeCell ref="C1:G1"/>
    <mergeCell ref="A24:K24"/>
    <mergeCell ref="H1:K1"/>
    <mergeCell ref="L1:M1"/>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Mayo Clinic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 Cameron Waller</dc:creator>
  <cp:lastModifiedBy>Strain, Debbi S.</cp:lastModifiedBy>
  <dcterms:created xsi:type="dcterms:W3CDTF">2023-09-26T18:09:00Z</dcterms:created>
  <dcterms:modified xsi:type="dcterms:W3CDTF">2024-01-12T17:40:21Z</dcterms:modified>
</cp:coreProperties>
</file>