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d\Stromboli\for publication\New folder\SI\"/>
    </mc:Choice>
  </mc:AlternateContent>
  <xr:revisionPtr revIDLastSave="0" documentId="13_ncr:1_{F1192B98-3F8F-4771-97B7-265F2196FAAF}" xr6:coauthVersionLast="47" xr6:coauthVersionMax="47" xr10:uidLastSave="{00000000-0000-0000-0000-000000000000}"/>
  <bookViews>
    <workbookView xWindow="-108" yWindow="-108" windowWidth="23256" windowHeight="12456" xr2:uid="{FA5700F4-B499-4576-84F2-47CB2F8C9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4" i="1" l="1"/>
  <c r="K54" i="1"/>
  <c r="M54" i="1" s="1"/>
  <c r="L53" i="1"/>
  <c r="K53" i="1"/>
  <c r="M53" i="1" s="1"/>
  <c r="L52" i="1"/>
  <c r="K52" i="1"/>
  <c r="M52" i="1" s="1"/>
  <c r="L51" i="1"/>
  <c r="K51" i="1"/>
  <c r="M51" i="1" s="1"/>
  <c r="L50" i="1"/>
  <c r="K50" i="1"/>
  <c r="M50" i="1" s="1"/>
  <c r="L49" i="1"/>
  <c r="K49" i="1"/>
  <c r="M49" i="1" s="1"/>
  <c r="L48" i="1"/>
  <c r="K48" i="1"/>
  <c r="M48" i="1" s="1"/>
  <c r="L47" i="1"/>
  <c r="K47" i="1"/>
  <c r="M47" i="1" s="1"/>
  <c r="L45" i="1"/>
  <c r="K45" i="1"/>
  <c r="M45" i="1" s="1"/>
  <c r="L44" i="1"/>
  <c r="K44" i="1"/>
  <c r="M44" i="1" s="1"/>
  <c r="L43" i="1"/>
  <c r="K43" i="1"/>
  <c r="M43" i="1" s="1"/>
  <c r="N43" i="1" s="1"/>
  <c r="L42" i="1"/>
  <c r="K42" i="1"/>
  <c r="M42" i="1" s="1"/>
  <c r="L41" i="1"/>
  <c r="K41" i="1"/>
  <c r="M41" i="1" s="1"/>
  <c r="L40" i="1"/>
  <c r="K40" i="1"/>
  <c r="M40" i="1" s="1"/>
  <c r="L39" i="1"/>
  <c r="K39" i="1"/>
  <c r="M39" i="1" s="1"/>
  <c r="N39" i="1" s="1"/>
  <c r="L38" i="1"/>
  <c r="K38" i="1"/>
  <c r="M38" i="1" s="1"/>
  <c r="L37" i="1"/>
  <c r="K37" i="1"/>
  <c r="M37" i="1" s="1"/>
  <c r="L36" i="1"/>
  <c r="K36" i="1"/>
  <c r="M36" i="1" s="1"/>
  <c r="L34" i="1"/>
  <c r="K34" i="1"/>
  <c r="M34" i="1" s="1"/>
  <c r="O34" i="1" s="1"/>
  <c r="P34" i="1" s="1"/>
  <c r="L33" i="1"/>
  <c r="K33" i="1"/>
  <c r="M33" i="1" s="1"/>
  <c r="N33" i="1" s="1"/>
  <c r="L32" i="1"/>
  <c r="K32" i="1"/>
  <c r="M32" i="1" s="1"/>
  <c r="L31" i="1"/>
  <c r="K31" i="1"/>
  <c r="M31" i="1" s="1"/>
  <c r="L30" i="1"/>
  <c r="K30" i="1"/>
  <c r="M30" i="1" s="1"/>
  <c r="O30" i="1" s="1"/>
  <c r="P30" i="1" s="1"/>
  <c r="L29" i="1"/>
  <c r="K29" i="1"/>
  <c r="M29" i="1" s="1"/>
  <c r="N29" i="1" s="1"/>
  <c r="L28" i="1"/>
  <c r="K28" i="1"/>
  <c r="M28" i="1" s="1"/>
  <c r="L27" i="1"/>
  <c r="K27" i="1"/>
  <c r="M27" i="1" s="1"/>
  <c r="L26" i="1"/>
  <c r="K26" i="1"/>
  <c r="M26" i="1" s="1"/>
  <c r="O26" i="1" s="1"/>
  <c r="P26" i="1" s="1"/>
  <c r="L25" i="1"/>
  <c r="K25" i="1"/>
  <c r="M25" i="1" s="1"/>
  <c r="N25" i="1" s="1"/>
  <c r="L24" i="1"/>
  <c r="K24" i="1"/>
  <c r="M24" i="1" s="1"/>
  <c r="L23" i="1"/>
  <c r="K23" i="1"/>
  <c r="M23" i="1" s="1"/>
  <c r="L22" i="1"/>
  <c r="K22" i="1"/>
  <c r="M22" i="1" s="1"/>
  <c r="L21" i="1"/>
  <c r="K21" i="1"/>
  <c r="M21" i="1" s="1"/>
  <c r="L20" i="1"/>
  <c r="K20" i="1"/>
  <c r="M20" i="1" s="1"/>
  <c r="L19" i="1"/>
  <c r="K19" i="1"/>
  <c r="M19" i="1" s="1"/>
  <c r="L18" i="1"/>
  <c r="K18" i="1"/>
  <c r="M18" i="1" s="1"/>
  <c r="L17" i="1"/>
  <c r="K17" i="1"/>
  <c r="M17" i="1" s="1"/>
  <c r="N17" i="1" s="1"/>
  <c r="L16" i="1"/>
  <c r="K16" i="1"/>
  <c r="M16" i="1" s="1"/>
  <c r="L15" i="1"/>
  <c r="K15" i="1"/>
  <c r="M15" i="1" s="1"/>
  <c r="L14" i="1"/>
  <c r="K14" i="1"/>
  <c r="M14" i="1" s="1"/>
  <c r="L13" i="1"/>
  <c r="K13" i="1"/>
  <c r="M13" i="1" s="1"/>
  <c r="L11" i="1"/>
  <c r="K11" i="1"/>
  <c r="M11" i="1" s="1"/>
  <c r="L10" i="1"/>
  <c r="K10" i="1"/>
  <c r="M10" i="1" s="1"/>
  <c r="L9" i="1"/>
  <c r="K9" i="1"/>
  <c r="M9" i="1" s="1"/>
  <c r="O9" i="1" s="1"/>
  <c r="P9" i="1" s="1"/>
  <c r="L8" i="1"/>
  <c r="K8" i="1"/>
  <c r="M8" i="1" s="1"/>
  <c r="L7" i="1"/>
  <c r="K7" i="1"/>
  <c r="M7" i="1" s="1"/>
  <c r="L6" i="1"/>
  <c r="K6" i="1"/>
  <c r="M6" i="1" s="1"/>
  <c r="L5" i="1"/>
  <c r="K5" i="1"/>
  <c r="M5" i="1" s="1"/>
  <c r="N5" i="1" s="1"/>
  <c r="L4" i="1"/>
  <c r="K4" i="1"/>
  <c r="M4" i="1" s="1"/>
  <c r="N7" i="1" l="1"/>
  <c r="N42" i="1"/>
  <c r="N47" i="1"/>
  <c r="N51" i="1"/>
  <c r="O50" i="1"/>
  <c r="P50" i="1" s="1"/>
  <c r="O48" i="1"/>
  <c r="P48" i="1" s="1"/>
  <c r="N16" i="1"/>
  <c r="N24" i="1"/>
  <c r="N8" i="1"/>
  <c r="N32" i="1"/>
  <c r="N37" i="1"/>
  <c r="N41" i="1"/>
  <c r="N18" i="1"/>
  <c r="O22" i="1"/>
  <c r="P22" i="1" s="1"/>
  <c r="O52" i="1"/>
  <c r="P52" i="1" s="1"/>
  <c r="O17" i="1"/>
  <c r="P17" i="1" s="1"/>
  <c r="N21" i="1"/>
  <c r="O24" i="1"/>
  <c r="P24" i="1" s="1"/>
  <c r="N28" i="1"/>
  <c r="O51" i="1"/>
  <c r="P51" i="1" s="1"/>
  <c r="O14" i="1"/>
  <c r="P14" i="1" s="1"/>
  <c r="O29" i="1"/>
  <c r="P29" i="1" s="1"/>
  <c r="O37" i="1"/>
  <c r="P37" i="1" s="1"/>
  <c r="N4" i="1"/>
  <c r="N11" i="1"/>
  <c r="N38" i="1"/>
  <c r="N45" i="1"/>
  <c r="N50" i="1"/>
  <c r="O8" i="1"/>
  <c r="P8" i="1" s="1"/>
  <c r="N13" i="1"/>
  <c r="O16" i="1"/>
  <c r="P16" i="1" s="1"/>
  <c r="N20" i="1"/>
  <c r="O42" i="1"/>
  <c r="P42" i="1" s="1"/>
  <c r="N54" i="1"/>
  <c r="O28" i="1"/>
  <c r="P28" i="1" s="1"/>
  <c r="N40" i="1"/>
  <c r="O40" i="1"/>
  <c r="P40" i="1" s="1"/>
  <c r="N10" i="1"/>
  <c r="O10" i="1"/>
  <c r="P10" i="1" s="1"/>
  <c r="O25" i="1"/>
  <c r="P25" i="1" s="1"/>
  <c r="O32" i="1"/>
  <c r="P32" i="1" s="1"/>
  <c r="N44" i="1"/>
  <c r="O44" i="1"/>
  <c r="P44" i="1" s="1"/>
  <c r="O21" i="1"/>
  <c r="P21" i="1" s="1"/>
  <c r="O7" i="1"/>
  <c r="P7" i="1" s="1"/>
  <c r="N19" i="1"/>
  <c r="O19" i="1"/>
  <c r="P19" i="1" s="1"/>
  <c r="O33" i="1"/>
  <c r="P33" i="1" s="1"/>
  <c r="O41" i="1"/>
  <c r="P41" i="1" s="1"/>
  <c r="N53" i="1"/>
  <c r="O53" i="1"/>
  <c r="P53" i="1" s="1"/>
  <c r="N49" i="1"/>
  <c r="O49" i="1"/>
  <c r="P49" i="1" s="1"/>
  <c r="O4" i="1"/>
  <c r="P4" i="1" s="1"/>
  <c r="O11" i="1"/>
  <c r="P11" i="1" s="1"/>
  <c r="N23" i="1"/>
  <c r="O23" i="1"/>
  <c r="P23" i="1" s="1"/>
  <c r="O38" i="1"/>
  <c r="P38" i="1" s="1"/>
  <c r="O45" i="1"/>
  <c r="P45" i="1" s="1"/>
  <c r="N6" i="1"/>
  <c r="O6" i="1"/>
  <c r="P6" i="1" s="1"/>
  <c r="N27" i="1"/>
  <c r="O27" i="1"/>
  <c r="P27" i="1" s="1"/>
  <c r="N36" i="1"/>
  <c r="O36" i="1"/>
  <c r="P36" i="1" s="1"/>
  <c r="N15" i="1"/>
  <c r="O15" i="1"/>
  <c r="P15" i="1" s="1"/>
  <c r="O13" i="1"/>
  <c r="P13" i="1" s="1"/>
  <c r="O20" i="1"/>
  <c r="P20" i="1" s="1"/>
  <c r="N31" i="1"/>
  <c r="O31" i="1"/>
  <c r="P31" i="1" s="1"/>
  <c r="O47" i="1"/>
  <c r="P47" i="1" s="1"/>
  <c r="O54" i="1"/>
  <c r="P54" i="1" s="1"/>
  <c r="N9" i="1"/>
  <c r="N14" i="1"/>
  <c r="N22" i="1"/>
  <c r="N26" i="1"/>
  <c r="N30" i="1"/>
  <c r="N48" i="1"/>
  <c r="O18" i="1"/>
  <c r="P18" i="1" s="1"/>
  <c r="O39" i="1"/>
  <c r="P39" i="1" s="1"/>
  <c r="O43" i="1"/>
  <c r="P43" i="1" s="1"/>
  <c r="N34" i="1"/>
  <c r="N52" i="1"/>
  <c r="O5" i="1"/>
  <c r="P5" i="1" s="1"/>
</calcChain>
</file>

<file path=xl/sharedStrings.xml><?xml version="1.0" encoding="utf-8"?>
<sst xmlns="http://schemas.openxmlformats.org/spreadsheetml/2006/main" count="74" uniqueCount="72">
  <si>
    <t>Samples</t>
  </si>
  <si>
    <t>DRI</t>
  </si>
  <si>
    <t>Øiso</t>
  </si>
  <si>
    <t>Connectivity degree</t>
  </si>
  <si>
    <t>1-1G</t>
  </si>
  <si>
    <t>1-1I</t>
  </si>
  <si>
    <t>1-2I</t>
  </si>
  <si>
    <t>1-2U</t>
  </si>
  <si>
    <t>1-3AD</t>
  </si>
  <si>
    <t>1-3AC</t>
  </si>
  <si>
    <t>1-4CA</t>
  </si>
  <si>
    <t>1-4CB</t>
  </si>
  <si>
    <t>Inflated phh</t>
  </si>
  <si>
    <t>12-1C</t>
  </si>
  <si>
    <t>12-1D</t>
  </si>
  <si>
    <t>12-2C</t>
  </si>
  <si>
    <t>12-2E</t>
  </si>
  <si>
    <t>12-3E</t>
  </si>
  <si>
    <t>12-3F</t>
  </si>
  <si>
    <t>12-4E</t>
  </si>
  <si>
    <t>12-4A</t>
  </si>
  <si>
    <t>12-5E</t>
  </si>
  <si>
    <t>12-5C</t>
  </si>
  <si>
    <t>12-6C</t>
  </si>
  <si>
    <t>12-6D</t>
  </si>
  <si>
    <t>12-7H</t>
  </si>
  <si>
    <t>12-7E</t>
  </si>
  <si>
    <t>12-8F</t>
  </si>
  <si>
    <t>12-8I</t>
  </si>
  <si>
    <t>12-9D</t>
  </si>
  <si>
    <t>12-9A</t>
  </si>
  <si>
    <t>12-10E</t>
  </si>
  <si>
    <t>12-10A</t>
  </si>
  <si>
    <t>12-14A</t>
  </si>
  <si>
    <t>12-12A</t>
  </si>
  <si>
    <t>Ramp facies</t>
  </si>
  <si>
    <t>1B-6A</t>
  </si>
  <si>
    <t>1B-1A</t>
  </si>
  <si>
    <t>1C-1A</t>
  </si>
  <si>
    <t>1C-2A</t>
  </si>
  <si>
    <t>4A-1A</t>
  </si>
  <si>
    <t>4A-2A</t>
  </si>
  <si>
    <t>4B-4A</t>
  </si>
  <si>
    <t>4B-2A</t>
  </si>
  <si>
    <t>7A-2A</t>
  </si>
  <si>
    <t>7A-8B</t>
  </si>
  <si>
    <t>Channel Facies</t>
  </si>
  <si>
    <t>2-1A</t>
  </si>
  <si>
    <t>2-1E</t>
  </si>
  <si>
    <t>2-2C</t>
  </si>
  <si>
    <t>2-2E</t>
  </si>
  <si>
    <t>7B-4B</t>
  </si>
  <si>
    <t>7B-14B</t>
  </si>
  <si>
    <t>7C-1B</t>
  </si>
  <si>
    <t>7C-3A</t>
  </si>
  <si>
    <t>Øiso = Isolated porosity</t>
  </si>
  <si>
    <r>
      <t>Ø</t>
    </r>
    <r>
      <rPr>
        <sz val="13.2"/>
        <color theme="1"/>
        <rFont val="Times New Roman"/>
        <family val="1"/>
      </rPr>
      <t>c</t>
    </r>
  </si>
  <si>
    <r>
      <t>Ø</t>
    </r>
    <r>
      <rPr>
        <sz val="12.1"/>
        <color theme="1"/>
        <rFont val="Times New Roman"/>
        <family val="1"/>
      </rPr>
      <t>iso</t>
    </r>
  </si>
  <si>
    <r>
      <t>Volume He pycno (</t>
    </r>
    <r>
      <rPr>
        <sz val="10"/>
        <color theme="1"/>
        <rFont val="Times New Roman"/>
        <family val="1"/>
      </rPr>
      <t>mm</t>
    </r>
    <r>
      <rPr>
        <vertAlign val="superscript"/>
        <sz val="10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</si>
  <si>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r>
      <t>Sample mass (</t>
    </r>
    <r>
      <rPr>
        <sz val="10"/>
        <color theme="1"/>
        <rFont val="Times New Roman"/>
        <family val="1"/>
      </rPr>
      <t>g</t>
    </r>
    <r>
      <rPr>
        <sz val="11"/>
        <color theme="1"/>
        <rFont val="Times New Roman"/>
        <family val="1"/>
      </rPr>
      <t>)</t>
    </r>
  </si>
  <si>
    <t>Std Dev</t>
  </si>
  <si>
    <r>
      <t>cell size (</t>
    </r>
    <r>
      <rPr>
        <sz val="10"/>
        <color theme="1"/>
        <rFont val="Times New Roman"/>
        <family val="1"/>
      </rPr>
      <t>mm</t>
    </r>
    <r>
      <rPr>
        <vertAlign val="superscript"/>
        <sz val="10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</si>
  <si>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t>Volume</t>
  </si>
  <si>
    <t>Tube Component</t>
  </si>
  <si>
    <t>Geopycn</t>
  </si>
  <si>
    <t>He Pycn</t>
  </si>
  <si>
    <r>
      <t>Enveloppe density (</t>
    </r>
    <r>
      <rPr>
        <sz val="10"/>
        <color theme="1"/>
        <rFont val="Times New Roman"/>
        <family val="1"/>
      </rPr>
      <t>gcm-</t>
    </r>
    <r>
      <rPr>
        <vertAlign val="superscript"/>
        <sz val="10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)</t>
    </r>
  </si>
  <si>
    <t>Porosity (%)</t>
  </si>
  <si>
    <r>
      <t>Ø</t>
    </r>
    <r>
      <rPr>
        <vertAlign val="subscript"/>
        <sz val="13.2"/>
        <color theme="1"/>
        <rFont val="Times New Roman"/>
        <family val="1"/>
      </rPr>
      <t>T</t>
    </r>
  </si>
  <si>
    <t>DRI = Dense rock equivalent</t>
  </si>
  <si>
    <t>Øc= connected porosity</t>
  </si>
  <si>
    <r>
      <t>Ø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 xml:space="preserve"> = Bulk Porosity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</si>
</sst>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.2"/>
      <color theme="1"/>
      <name val="Times New Roman"/>
      <family val="1"/>
    </font>
    <font>
      <sz val="10"/>
      <color theme="1"/>
      <name val="Times New Roman"/>
      <family val="1"/>
    </font>
    <font>
      <sz val="12.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vertAlign val="subscript"/>
      <sz val="13.2"/>
      <color theme="1"/>
      <name val="Times New Roman"/>
      <family val="1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2" fontId="0" fillId="0" borderId="0" xfId="0" applyNumberFormat="1" applyAlignment="1">
      <alignment horizontal="left" indent="1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" fillId="0" borderId="4" xfId="0" applyFont="1" applyBorder="1"/>
    <xf numFmtId="0" fontId="1" fillId="0" borderId="0" xfId="0" applyFont="1"/>
    <xf numFmtId="2" fontId="1" fillId="0" borderId="5" xfId="0" applyNumberFormat="1" applyFont="1" applyBorder="1" applyAlignment="1">
      <alignment horizontal="left" indent="1"/>
    </xf>
    <xf numFmtId="164" fontId="1" fillId="0" borderId="4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164" fontId="1" fillId="0" borderId="5" xfId="0" applyNumberFormat="1" applyFont="1" applyBorder="1"/>
    <xf numFmtId="2" fontId="1" fillId="0" borderId="4" xfId="0" applyNumberFormat="1" applyFont="1" applyBorder="1"/>
    <xf numFmtId="2" fontId="1" fillId="0" borderId="0" xfId="0" applyNumberFormat="1" applyFont="1"/>
    <xf numFmtId="2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2" fontId="1" fillId="0" borderId="8" xfId="0" applyNumberFormat="1" applyFont="1" applyBorder="1" applyAlignment="1">
      <alignment horizontal="left" indent="1"/>
    </xf>
    <xf numFmtId="164" fontId="1" fillId="0" borderId="6" xfId="0" applyNumberFormat="1" applyFont="1" applyBorder="1"/>
    <xf numFmtId="164" fontId="1" fillId="0" borderId="7" xfId="0" applyNumberFormat="1" applyFont="1" applyBorder="1"/>
    <xf numFmtId="0" fontId="1" fillId="0" borderId="8" xfId="0" applyFont="1" applyBorder="1" applyAlignment="1">
      <alignment wrapText="1"/>
    </xf>
    <xf numFmtId="164" fontId="1" fillId="0" borderId="8" xfId="0" applyNumberFormat="1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1" fillId="0" borderId="8" xfId="0" applyNumberFormat="1" applyFont="1" applyBorder="1"/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164" fontId="1" fillId="0" borderId="9" xfId="0" applyNumberFormat="1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4" fontId="1" fillId="0" borderId="5" xfId="0" applyNumberFormat="1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2DA87-3C3E-48FC-BCBF-481DE5DC414A}">
  <dimension ref="A1:T57"/>
  <sheetViews>
    <sheetView tabSelected="1" topLeftCell="F2" zoomScale="140" zoomScaleNormal="140" workbookViewId="0">
      <selection activeCell="S14" sqref="S14"/>
    </sheetView>
  </sheetViews>
  <sheetFormatPr defaultRowHeight="14.4" x14ac:dyDescent="0.3"/>
  <cols>
    <col min="2" max="2" width="6.5546875" customWidth="1"/>
    <col min="3" max="3" width="8.44140625" style="1" customWidth="1"/>
    <col min="4" max="4" width="8.88671875" style="3" customWidth="1"/>
    <col min="6" max="6" width="5.77734375" style="4" customWidth="1"/>
    <col min="7" max="7" width="8.109375" customWidth="1"/>
    <col min="8" max="8" width="7.77734375" customWidth="1"/>
    <col min="9" max="9" width="9.33203125" customWidth="1"/>
    <col min="11" max="11" width="8.6640625" customWidth="1"/>
    <col min="12" max="12" width="6.88671875" customWidth="1"/>
    <col min="13" max="13" width="6.5546875" customWidth="1"/>
    <col min="14" max="14" width="7.109375" customWidth="1"/>
    <col min="15" max="15" width="10.33203125" customWidth="1"/>
    <col min="16" max="16" width="6.109375" customWidth="1"/>
  </cols>
  <sheetData>
    <row r="1" spans="1:20" ht="19.2" customHeight="1" x14ac:dyDescent="0.3">
      <c r="A1" s="48" t="s">
        <v>0</v>
      </c>
      <c r="B1" s="37" t="s">
        <v>1</v>
      </c>
      <c r="C1" s="46" t="s">
        <v>59</v>
      </c>
      <c r="D1" s="32" t="s">
        <v>65</v>
      </c>
      <c r="E1" s="33"/>
      <c r="F1" s="34"/>
      <c r="G1" s="43" t="s">
        <v>64</v>
      </c>
      <c r="H1" s="44"/>
      <c r="I1" s="44"/>
      <c r="J1" s="45"/>
      <c r="K1" s="35" t="s">
        <v>67</v>
      </c>
      <c r="L1" s="37" t="s">
        <v>56</v>
      </c>
      <c r="M1" s="37" t="s">
        <v>68</v>
      </c>
      <c r="N1" s="37" t="s">
        <v>2</v>
      </c>
      <c r="O1" s="39" t="s">
        <v>3</v>
      </c>
      <c r="P1" s="41" t="s">
        <v>57</v>
      </c>
    </row>
    <row r="2" spans="1:20" ht="52.2" customHeight="1" x14ac:dyDescent="0.3">
      <c r="A2" s="49"/>
      <c r="B2" s="38"/>
      <c r="C2" s="47"/>
      <c r="D2" s="27" t="s">
        <v>58</v>
      </c>
      <c r="E2" s="28" t="s">
        <v>60</v>
      </c>
      <c r="F2" s="25" t="s">
        <v>61</v>
      </c>
      <c r="G2" s="29" t="s">
        <v>62</v>
      </c>
      <c r="H2" s="28" t="s">
        <v>60</v>
      </c>
      <c r="I2" s="26" t="s">
        <v>66</v>
      </c>
      <c r="J2" s="30" t="s">
        <v>60</v>
      </c>
      <c r="K2" s="36"/>
      <c r="L2" s="38"/>
      <c r="M2" s="38"/>
      <c r="N2" s="38"/>
      <c r="O2" s="40"/>
      <c r="P2" s="42"/>
    </row>
    <row r="3" spans="1:20" ht="22.2" customHeight="1" x14ac:dyDescent="0.3">
      <c r="A3" s="32" t="s">
        <v>63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</row>
    <row r="4" spans="1:20" ht="16.8" customHeight="1" x14ac:dyDescent="0.3">
      <c r="A4" s="5" t="s">
        <v>4</v>
      </c>
      <c r="B4" s="6">
        <v>2.9</v>
      </c>
      <c r="C4" s="7">
        <v>20.745100000000001</v>
      </c>
      <c r="D4" s="12">
        <v>7.1475</v>
      </c>
      <c r="E4" s="9">
        <v>1.4E-3</v>
      </c>
      <c r="F4" s="10">
        <v>35</v>
      </c>
      <c r="G4" s="12">
        <v>9.8495000000000008</v>
      </c>
      <c r="H4" s="9">
        <v>8.2000000000000007E-3</v>
      </c>
      <c r="I4" s="13">
        <v>2.1061000000000001</v>
      </c>
      <c r="J4" s="11">
        <v>1.6999999999999999E-3</v>
      </c>
      <c r="K4" s="12">
        <f t="shared" ref="K4:K11" si="0">100*(1-(I4/B4))</f>
        <v>27.375862068965517</v>
      </c>
      <c r="L4" s="13">
        <f t="shared" ref="L4:L11" si="1">1-(D4/G4)</f>
        <v>0.27432864612416885</v>
      </c>
      <c r="M4" s="13">
        <f t="shared" ref="M4:M11" si="2">K4/100</f>
        <v>0.27375862068965517</v>
      </c>
      <c r="N4" s="9">
        <f t="shared" ref="N4:N11" si="3">M4-L4</f>
        <v>-5.7002543451367682E-4</v>
      </c>
      <c r="O4" s="13">
        <f t="shared" ref="O4:O11" si="4">(L4*100)/M4</f>
        <v>100.20822191209091</v>
      </c>
      <c r="P4" s="14">
        <f t="shared" ref="P4:P11" si="5">100-O4</f>
        <v>-0.2082219120909059</v>
      </c>
    </row>
    <row r="5" spans="1:20" ht="19.2" customHeight="1" x14ac:dyDescent="0.3">
      <c r="A5" s="5" t="s">
        <v>5</v>
      </c>
      <c r="B5" s="6">
        <v>2.9</v>
      </c>
      <c r="C5" s="7">
        <v>21.2987</v>
      </c>
      <c r="D5" s="12">
        <v>7.3490000000000002</v>
      </c>
      <c r="E5" s="9">
        <v>4.7999999999999996E-3</v>
      </c>
      <c r="F5" s="10">
        <v>35</v>
      </c>
      <c r="G5" s="12">
        <v>10.234</v>
      </c>
      <c r="H5" s="9">
        <v>5.0000000000000001E-3</v>
      </c>
      <c r="I5" s="13">
        <v>2.081</v>
      </c>
      <c r="J5" s="11">
        <v>1E-3</v>
      </c>
      <c r="K5" s="12">
        <f t="shared" si="0"/>
        <v>28.241379310344826</v>
      </c>
      <c r="L5" s="13">
        <f t="shared" si="1"/>
        <v>0.28190345905804182</v>
      </c>
      <c r="M5" s="13">
        <f t="shared" si="2"/>
        <v>0.28241379310344827</v>
      </c>
      <c r="N5" s="9">
        <f t="shared" si="3"/>
        <v>5.1033404540645755E-4</v>
      </c>
      <c r="O5" s="13">
        <f t="shared" si="4"/>
        <v>99.819295637157666</v>
      </c>
      <c r="P5" s="14">
        <f t="shared" si="5"/>
        <v>0.18070436284233438</v>
      </c>
      <c r="R5" s="50" t="s">
        <v>70</v>
      </c>
      <c r="S5" s="50"/>
      <c r="T5" s="50"/>
    </row>
    <row r="6" spans="1:20" ht="16.2" customHeight="1" x14ac:dyDescent="0.4">
      <c r="A6" s="5" t="s">
        <v>6</v>
      </c>
      <c r="B6" s="6">
        <v>2.9</v>
      </c>
      <c r="C6" s="7">
        <v>19.868600000000001</v>
      </c>
      <c r="D6" s="12">
        <v>6.8560999999999996</v>
      </c>
      <c r="E6" s="9">
        <v>4.8999999999999998E-3</v>
      </c>
      <c r="F6" s="10">
        <v>35</v>
      </c>
      <c r="G6" s="12">
        <v>9.2750000000000004</v>
      </c>
      <c r="H6" s="9">
        <v>2.5999999999999999E-2</v>
      </c>
      <c r="I6" s="13">
        <v>2.1421000000000001</v>
      </c>
      <c r="J6" s="11">
        <v>6.1000000000000004E-3</v>
      </c>
      <c r="K6" s="12">
        <f t="shared" si="0"/>
        <v>26.134482758620681</v>
      </c>
      <c r="L6" s="13">
        <f t="shared" si="1"/>
        <v>0.2607978436657683</v>
      </c>
      <c r="M6" s="13">
        <f t="shared" si="2"/>
        <v>0.26134482758620681</v>
      </c>
      <c r="N6" s="9">
        <f t="shared" si="3"/>
        <v>5.4698392043850408E-4</v>
      </c>
      <c r="O6" s="13">
        <f t="shared" si="4"/>
        <v>99.790704133886834</v>
      </c>
      <c r="P6" s="14">
        <f t="shared" si="5"/>
        <v>0.20929586611316608</v>
      </c>
      <c r="R6" s="50" t="s">
        <v>71</v>
      </c>
      <c r="S6" s="50"/>
      <c r="T6" s="50"/>
    </row>
    <row r="7" spans="1:20" ht="15.6" x14ac:dyDescent="0.3">
      <c r="A7" s="5" t="s">
        <v>7</v>
      </c>
      <c r="B7" s="6">
        <v>2.9</v>
      </c>
      <c r="C7" s="7">
        <v>22.6325</v>
      </c>
      <c r="D7" s="12">
        <v>7.8045999999999998</v>
      </c>
      <c r="E7" s="9">
        <v>4.0000000000000001E-3</v>
      </c>
      <c r="F7" s="10">
        <v>35</v>
      </c>
      <c r="G7" s="12">
        <v>10.320399999999999</v>
      </c>
      <c r="H7" s="9">
        <v>4.8999999999999998E-3</v>
      </c>
      <c r="I7" s="13">
        <v>2.1928999999999998</v>
      </c>
      <c r="J7" s="11">
        <v>1E-3</v>
      </c>
      <c r="K7" s="12">
        <f t="shared" si="0"/>
        <v>24.38275862068966</v>
      </c>
      <c r="L7" s="13">
        <f t="shared" si="1"/>
        <v>0.24376962133250646</v>
      </c>
      <c r="M7" s="13">
        <f t="shared" si="2"/>
        <v>0.2438275862068966</v>
      </c>
      <c r="N7" s="9">
        <f t="shared" si="3"/>
        <v>5.7964874390137311E-5</v>
      </c>
      <c r="O7" s="13">
        <f t="shared" si="4"/>
        <v>99.976227105680749</v>
      </c>
      <c r="P7" s="14">
        <f t="shared" si="5"/>
        <v>2.3772894319250781E-2</v>
      </c>
      <c r="R7" s="50" t="s">
        <v>55</v>
      </c>
      <c r="S7" s="50"/>
      <c r="T7" s="50"/>
    </row>
    <row r="8" spans="1:20" ht="16.2" customHeight="1" x14ac:dyDescent="0.3">
      <c r="A8" s="5" t="s">
        <v>8</v>
      </c>
      <c r="B8" s="6">
        <v>2.9</v>
      </c>
      <c r="C8" s="7">
        <v>23.819600000000001</v>
      </c>
      <c r="D8" s="12">
        <v>8.2607999999999997</v>
      </c>
      <c r="E8" s="9">
        <v>4.7000000000000002E-3</v>
      </c>
      <c r="F8" s="10">
        <v>35</v>
      </c>
      <c r="G8" s="12">
        <v>10.331200000000001</v>
      </c>
      <c r="H8" s="9">
        <v>1.4200000000000001E-2</v>
      </c>
      <c r="I8" s="13">
        <v>2.3054999999999999</v>
      </c>
      <c r="J8" s="11">
        <v>3.0999999999999999E-3</v>
      </c>
      <c r="K8" s="12">
        <f t="shared" si="0"/>
        <v>20.500000000000007</v>
      </c>
      <c r="L8" s="13">
        <f t="shared" si="1"/>
        <v>0.20040266377574734</v>
      </c>
      <c r="M8" s="13">
        <f t="shared" si="2"/>
        <v>0.20500000000000007</v>
      </c>
      <c r="N8" s="9">
        <f t="shared" si="3"/>
        <v>4.5973362242527349E-3</v>
      </c>
      <c r="O8" s="13">
        <f t="shared" si="4"/>
        <v>97.757396963779158</v>
      </c>
      <c r="P8" s="14">
        <f t="shared" si="5"/>
        <v>2.2426030362208422</v>
      </c>
      <c r="R8" s="50" t="s">
        <v>69</v>
      </c>
      <c r="S8" s="50"/>
      <c r="T8" s="50"/>
    </row>
    <row r="9" spans="1:20" x14ac:dyDescent="0.3">
      <c r="A9" s="5" t="s">
        <v>9</v>
      </c>
      <c r="B9" s="6">
        <v>2.9</v>
      </c>
      <c r="C9" s="7">
        <v>23.656500000000001</v>
      </c>
      <c r="D9" s="12">
        <v>8.2096999999999998</v>
      </c>
      <c r="E9" s="9">
        <v>2.3999999999999998E-3</v>
      </c>
      <c r="F9" s="10">
        <v>35</v>
      </c>
      <c r="G9" s="12">
        <v>10.429500000000001</v>
      </c>
      <c r="H9" s="9">
        <v>1.24E-2</v>
      </c>
      <c r="I9" s="13">
        <v>2.2682000000000002</v>
      </c>
      <c r="J9" s="11">
        <v>2.7000000000000001E-3</v>
      </c>
      <c r="K9" s="12">
        <f t="shared" si="0"/>
        <v>21.786206896551718</v>
      </c>
      <c r="L9" s="13">
        <f t="shared" si="1"/>
        <v>0.21283858286590929</v>
      </c>
      <c r="M9" s="13">
        <f t="shared" si="2"/>
        <v>0.21786206896551719</v>
      </c>
      <c r="N9" s="9">
        <f t="shared" si="3"/>
        <v>5.0234860996078989E-3</v>
      </c>
      <c r="O9" s="13">
        <f t="shared" si="4"/>
        <v>97.694189666213532</v>
      </c>
      <c r="P9" s="14">
        <f t="shared" si="5"/>
        <v>2.3058103337864679</v>
      </c>
    </row>
    <row r="10" spans="1:20" ht="16.8" customHeight="1" x14ac:dyDescent="0.3">
      <c r="A10" s="5" t="s">
        <v>10</v>
      </c>
      <c r="B10" s="6">
        <v>2.9</v>
      </c>
      <c r="C10" s="7">
        <v>22.872599999999998</v>
      </c>
      <c r="D10" s="12">
        <v>7.9546000000000001</v>
      </c>
      <c r="E10" s="9">
        <v>3.8E-3</v>
      </c>
      <c r="F10" s="10">
        <v>35</v>
      </c>
      <c r="G10" s="12">
        <v>8.5817999999999994</v>
      </c>
      <c r="H10" s="9">
        <v>6.0400000000000002E-2</v>
      </c>
      <c r="I10" s="13">
        <v>2.6652999999999998</v>
      </c>
      <c r="J10" s="11">
        <v>1.8599999999999998E-2</v>
      </c>
      <c r="K10" s="12">
        <f t="shared" si="0"/>
        <v>8.0931034482758619</v>
      </c>
      <c r="L10" s="13">
        <f t="shared" si="1"/>
        <v>7.3084900603602954E-2</v>
      </c>
      <c r="M10" s="13">
        <f t="shared" si="2"/>
        <v>8.0931034482758624E-2</v>
      </c>
      <c r="N10" s="9">
        <f t="shared" si="3"/>
        <v>7.8461338791556701E-3</v>
      </c>
      <c r="O10" s="13">
        <f t="shared" si="4"/>
        <v>90.305160524264409</v>
      </c>
      <c r="P10" s="14">
        <f t="shared" si="5"/>
        <v>9.6948394757355913</v>
      </c>
    </row>
    <row r="11" spans="1:20" x14ac:dyDescent="0.3">
      <c r="A11" s="15" t="s">
        <v>11</v>
      </c>
      <c r="B11" s="16">
        <v>2.9</v>
      </c>
      <c r="C11" s="17">
        <v>20.517399999999999</v>
      </c>
      <c r="D11" s="22">
        <v>7.1193999999999997</v>
      </c>
      <c r="E11" s="19">
        <v>2.2000000000000001E-3</v>
      </c>
      <c r="F11" s="20">
        <v>35</v>
      </c>
      <c r="G11" s="22">
        <v>9.2012999999999998</v>
      </c>
      <c r="H11" s="19">
        <v>2.47E-2</v>
      </c>
      <c r="I11" s="23">
        <v>2.2298</v>
      </c>
      <c r="J11" s="21">
        <v>6.0000000000000001E-3</v>
      </c>
      <c r="K11" s="22">
        <f t="shared" si="0"/>
        <v>23.110344827586204</v>
      </c>
      <c r="L11" s="23">
        <f t="shared" si="1"/>
        <v>0.22626150652625177</v>
      </c>
      <c r="M11" s="23">
        <f t="shared" si="2"/>
        <v>0.23110344827586204</v>
      </c>
      <c r="N11" s="19">
        <f t="shared" si="3"/>
        <v>4.841941749610279E-3</v>
      </c>
      <c r="O11" s="23">
        <f t="shared" si="4"/>
        <v>97.904859583128953</v>
      </c>
      <c r="P11" s="24">
        <f t="shared" si="5"/>
        <v>2.0951404168710468</v>
      </c>
    </row>
    <row r="12" spans="1:20" ht="22.2" customHeight="1" x14ac:dyDescent="0.3">
      <c r="A12" s="32" t="s">
        <v>12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4"/>
    </row>
    <row r="13" spans="1:20" ht="16.8" customHeight="1" x14ac:dyDescent="0.3">
      <c r="A13" s="5" t="s">
        <v>13</v>
      </c>
      <c r="B13" s="6">
        <v>2.9</v>
      </c>
      <c r="C13" s="7">
        <v>22.975899999999999</v>
      </c>
      <c r="D13" s="12">
        <v>7.9447000000000001</v>
      </c>
      <c r="E13" s="9">
        <v>1.9E-3</v>
      </c>
      <c r="F13" s="10">
        <v>35</v>
      </c>
      <c r="G13" s="12">
        <v>9.8094000000000001</v>
      </c>
      <c r="H13" s="9">
        <v>8.6E-3</v>
      </c>
      <c r="I13" s="13">
        <v>2.3407</v>
      </c>
      <c r="J13" s="11">
        <v>2E-3</v>
      </c>
      <c r="K13" s="12">
        <f t="shared" ref="K13:K34" si="6">100*(1-(I13/B13))</f>
        <v>19.286206896551718</v>
      </c>
      <c r="L13" s="13">
        <f t="shared" ref="L13:L34" si="7">1-(D13/G13)</f>
        <v>0.19009317593328845</v>
      </c>
      <c r="M13" s="13">
        <f t="shared" ref="M13:M34" si="8">K13/100</f>
        <v>0.19286206896551719</v>
      </c>
      <c r="N13" s="9">
        <f t="shared" ref="N13:N34" si="9">M13-L13</f>
        <v>2.7688930322287419E-3</v>
      </c>
      <c r="O13" s="13">
        <f t="shared" ref="O13:O34" si="10">(L13*100)/M13</f>
        <v>98.564314358400978</v>
      </c>
      <c r="P13" s="14">
        <f t="shared" ref="P13:P34" si="11">100-O13</f>
        <v>1.4356856415990222</v>
      </c>
    </row>
    <row r="14" spans="1:20" x14ac:dyDescent="0.3">
      <c r="A14" s="5" t="s">
        <v>14</v>
      </c>
      <c r="B14" s="6">
        <v>2.9</v>
      </c>
      <c r="C14" s="7">
        <v>21.317799999999998</v>
      </c>
      <c r="D14" s="12">
        <v>7.399</v>
      </c>
      <c r="E14" s="9">
        <v>1E-3</v>
      </c>
      <c r="F14" s="10">
        <v>35</v>
      </c>
      <c r="G14" s="12">
        <v>9.1941000000000006</v>
      </c>
      <c r="H14" s="9">
        <v>8.3000000000000001E-3</v>
      </c>
      <c r="I14" s="13">
        <v>2.3186</v>
      </c>
      <c r="J14" s="11">
        <v>2.0999999999999999E-3</v>
      </c>
      <c r="K14" s="12">
        <f t="shared" si="6"/>
        <v>20.048275862068966</v>
      </c>
      <c r="L14" s="13">
        <f t="shared" si="7"/>
        <v>0.19524477654147776</v>
      </c>
      <c r="M14" s="13">
        <f t="shared" si="8"/>
        <v>0.20048275862068965</v>
      </c>
      <c r="N14" s="9">
        <f t="shared" si="9"/>
        <v>5.2379820792118892E-3</v>
      </c>
      <c r="O14" s="13">
        <f t="shared" si="10"/>
        <v>97.387315440365597</v>
      </c>
      <c r="P14" s="14">
        <f t="shared" si="11"/>
        <v>2.6126845596344026</v>
      </c>
    </row>
    <row r="15" spans="1:20" ht="16.2" customHeight="1" x14ac:dyDescent="0.3">
      <c r="A15" s="5" t="s">
        <v>15</v>
      </c>
      <c r="B15" s="6">
        <v>2.9</v>
      </c>
      <c r="C15" s="7">
        <v>23.498799999999999</v>
      </c>
      <c r="D15" s="12">
        <v>8.1470000000000002</v>
      </c>
      <c r="E15" s="9">
        <v>1.6000000000000001E-3</v>
      </c>
      <c r="F15" s="10">
        <v>35</v>
      </c>
      <c r="G15" s="12">
        <v>10.0389</v>
      </c>
      <c r="H15" s="9">
        <v>9.2999999999999992E-3</v>
      </c>
      <c r="I15" s="13">
        <v>2.3407</v>
      </c>
      <c r="J15" s="11">
        <v>2.0999999999999999E-3</v>
      </c>
      <c r="K15" s="12">
        <f t="shared" si="6"/>
        <v>19.286206896551718</v>
      </c>
      <c r="L15" s="13">
        <f t="shared" si="7"/>
        <v>0.18845690264869652</v>
      </c>
      <c r="M15" s="13">
        <f t="shared" si="8"/>
        <v>0.19286206896551719</v>
      </c>
      <c r="N15" s="9">
        <f t="shared" si="9"/>
        <v>4.4051663168206689E-3</v>
      </c>
      <c r="O15" s="13">
        <f t="shared" si="10"/>
        <v>97.715898029898099</v>
      </c>
      <c r="P15" s="14">
        <f t="shared" si="11"/>
        <v>2.2841019701019007</v>
      </c>
    </row>
    <row r="16" spans="1:20" x14ac:dyDescent="0.3">
      <c r="A16" s="5" t="s">
        <v>16</v>
      </c>
      <c r="B16" s="6">
        <v>2.9</v>
      </c>
      <c r="C16" s="7">
        <v>24.543700000000001</v>
      </c>
      <c r="D16" s="12">
        <v>8.5083000000000002</v>
      </c>
      <c r="E16" s="9">
        <v>1.1000000000000001E-3</v>
      </c>
      <c r="F16" s="10">
        <v>35</v>
      </c>
      <c r="G16" s="12">
        <v>10.529500000000001</v>
      </c>
      <c r="H16" s="9">
        <v>1.8200000000000001E-2</v>
      </c>
      <c r="I16" s="13">
        <v>2.3309000000000002</v>
      </c>
      <c r="J16" s="11">
        <v>4.0000000000000001E-3</v>
      </c>
      <c r="K16" s="12">
        <f t="shared" si="6"/>
        <v>19.624137931034468</v>
      </c>
      <c r="L16" s="13">
        <f t="shared" si="7"/>
        <v>0.19195593333016769</v>
      </c>
      <c r="M16" s="13">
        <f t="shared" si="8"/>
        <v>0.19624137931034469</v>
      </c>
      <c r="N16" s="9">
        <f t="shared" si="9"/>
        <v>4.285445980176994E-3</v>
      </c>
      <c r="O16" s="13">
        <f t="shared" si="10"/>
        <v>97.816237332188848</v>
      </c>
      <c r="P16" s="14">
        <f t="shared" si="11"/>
        <v>2.1837626678111519</v>
      </c>
    </row>
    <row r="17" spans="1:16" ht="17.399999999999999" customHeight="1" x14ac:dyDescent="0.3">
      <c r="A17" s="5" t="s">
        <v>17</v>
      </c>
      <c r="B17" s="6">
        <v>2.9</v>
      </c>
      <c r="C17" s="7">
        <v>19.13</v>
      </c>
      <c r="D17" s="12">
        <v>6.6078999999999999</v>
      </c>
      <c r="E17" s="9">
        <v>2.2000000000000001E-3</v>
      </c>
      <c r="F17" s="10">
        <v>35</v>
      </c>
      <c r="G17" s="12">
        <v>9.4487000000000005</v>
      </c>
      <c r="H17" s="9">
        <v>3.8999999999999998E-3</v>
      </c>
      <c r="I17" s="13">
        <v>2.0246</v>
      </c>
      <c r="J17" s="11">
        <v>8.0000000000000004E-4</v>
      </c>
      <c r="K17" s="12">
        <f t="shared" si="6"/>
        <v>30.186206896551727</v>
      </c>
      <c r="L17" s="13">
        <f t="shared" si="7"/>
        <v>0.3006551165768836</v>
      </c>
      <c r="M17" s="13">
        <f t="shared" si="8"/>
        <v>0.30186206896551726</v>
      </c>
      <c r="N17" s="9">
        <f t="shared" si="9"/>
        <v>1.2069523886336642E-3</v>
      </c>
      <c r="O17" s="13">
        <f t="shared" si="10"/>
        <v>99.600164276098056</v>
      </c>
      <c r="P17" s="14">
        <f t="shared" si="11"/>
        <v>0.39983572390194411</v>
      </c>
    </row>
    <row r="18" spans="1:16" x14ac:dyDescent="0.3">
      <c r="A18" s="5" t="s">
        <v>18</v>
      </c>
      <c r="B18" s="6">
        <v>2.9</v>
      </c>
      <c r="C18" s="7">
        <v>19.297599999999999</v>
      </c>
      <c r="D18" s="12">
        <v>6.6702000000000004</v>
      </c>
      <c r="E18" s="9">
        <v>1.4E-3</v>
      </c>
      <c r="F18" s="10">
        <v>35</v>
      </c>
      <c r="G18" s="12">
        <v>9.5637000000000008</v>
      </c>
      <c r="H18" s="9">
        <v>1.26E-2</v>
      </c>
      <c r="I18" s="13">
        <v>2.0177</v>
      </c>
      <c r="J18" s="11">
        <v>2.5999999999999999E-3</v>
      </c>
      <c r="K18" s="12">
        <f t="shared" si="6"/>
        <v>30.42413793103448</v>
      </c>
      <c r="L18" s="13">
        <f t="shared" si="7"/>
        <v>0.30255026820163744</v>
      </c>
      <c r="M18" s="13">
        <f t="shared" si="8"/>
        <v>0.30424137931034478</v>
      </c>
      <c r="N18" s="9">
        <f t="shared" si="9"/>
        <v>1.6911111087073438E-3</v>
      </c>
      <c r="O18" s="13">
        <f t="shared" si="10"/>
        <v>99.44415479822608</v>
      </c>
      <c r="P18" s="14">
        <f t="shared" si="11"/>
        <v>0.55584520177391994</v>
      </c>
    </row>
    <row r="19" spans="1:16" x14ac:dyDescent="0.3">
      <c r="A19" s="5" t="s">
        <v>19</v>
      </c>
      <c r="B19" s="6">
        <v>2.9</v>
      </c>
      <c r="C19" s="7">
        <v>20.5288</v>
      </c>
      <c r="D19" s="12">
        <v>7.0843999999999996</v>
      </c>
      <c r="E19" s="9">
        <v>6.9999999999999999E-4</v>
      </c>
      <c r="F19" s="10">
        <v>35</v>
      </c>
      <c r="G19" s="12">
        <v>10.077199999999999</v>
      </c>
      <c r="H19" s="9">
        <v>2.0199999999999999E-2</v>
      </c>
      <c r="I19" s="13">
        <v>2.0371000000000001</v>
      </c>
      <c r="J19" s="11">
        <v>4.0000000000000001E-3</v>
      </c>
      <c r="K19" s="12">
        <f t="shared" si="6"/>
        <v>29.755172413793098</v>
      </c>
      <c r="L19" s="13">
        <f t="shared" si="7"/>
        <v>0.29698725836541895</v>
      </c>
      <c r="M19" s="13">
        <f t="shared" si="8"/>
        <v>0.29755172413793096</v>
      </c>
      <c r="N19" s="9">
        <f t="shared" si="9"/>
        <v>5.644657725120128E-4</v>
      </c>
      <c r="O19" s="13">
        <f t="shared" si="10"/>
        <v>99.81029658821592</v>
      </c>
      <c r="P19" s="14">
        <f t="shared" si="11"/>
        <v>0.18970341178408034</v>
      </c>
    </row>
    <row r="20" spans="1:16" x14ac:dyDescent="0.3">
      <c r="A20" s="5" t="s">
        <v>20</v>
      </c>
      <c r="B20" s="6">
        <v>2.9</v>
      </c>
      <c r="C20" s="7">
        <v>18.380400000000002</v>
      </c>
      <c r="D20" s="12">
        <v>6.3335999999999997</v>
      </c>
      <c r="E20" s="9">
        <v>2.3E-3</v>
      </c>
      <c r="F20" s="10">
        <v>35</v>
      </c>
      <c r="G20" s="12">
        <v>9.0347000000000008</v>
      </c>
      <c r="H20" s="9">
        <v>5.8999999999999999E-3</v>
      </c>
      <c r="I20" s="13">
        <v>2.0344000000000002</v>
      </c>
      <c r="J20" s="11">
        <v>1.2999999999999999E-3</v>
      </c>
      <c r="K20" s="12">
        <f t="shared" si="6"/>
        <v>29.848275862068952</v>
      </c>
      <c r="L20" s="13">
        <f t="shared" si="7"/>
        <v>0.2989695285953049</v>
      </c>
      <c r="M20" s="13">
        <f t="shared" si="8"/>
        <v>0.29848275862068951</v>
      </c>
      <c r="N20" s="9">
        <f t="shared" si="9"/>
        <v>-4.867699746153864E-4</v>
      </c>
      <c r="O20" s="13">
        <f t="shared" si="10"/>
        <v>100.16308143789101</v>
      </c>
      <c r="P20" s="14">
        <f t="shared" si="11"/>
        <v>-0.16308143789100882</v>
      </c>
    </row>
    <row r="21" spans="1:16" x14ac:dyDescent="0.3">
      <c r="A21" s="5" t="s">
        <v>21</v>
      </c>
      <c r="B21" s="6">
        <v>2.9</v>
      </c>
      <c r="C21" s="7">
        <v>19.686299999999999</v>
      </c>
      <c r="D21" s="12">
        <v>6.8074000000000003</v>
      </c>
      <c r="E21" s="9">
        <v>8.9999999999999998E-4</v>
      </c>
      <c r="F21" s="10">
        <v>35</v>
      </c>
      <c r="G21" s="12">
        <v>9.0772999999999993</v>
      </c>
      <c r="H21" s="9">
        <v>2.41E-2</v>
      </c>
      <c r="I21" s="13">
        <v>2.1686999999999999</v>
      </c>
      <c r="J21" s="11">
        <v>5.7000000000000002E-3</v>
      </c>
      <c r="K21" s="12">
        <f t="shared" si="6"/>
        <v>25.217241379310352</v>
      </c>
      <c r="L21" s="13">
        <f t="shared" si="7"/>
        <v>0.25006334482720627</v>
      </c>
      <c r="M21" s="13">
        <f t="shared" si="8"/>
        <v>0.25217241379310351</v>
      </c>
      <c r="N21" s="9">
        <f t="shared" si="9"/>
        <v>2.1090689658972428E-3</v>
      </c>
      <c r="O21" s="13">
        <f t="shared" si="10"/>
        <v>99.163640092834399</v>
      </c>
      <c r="P21" s="14">
        <f t="shared" si="11"/>
        <v>0.83635990716560116</v>
      </c>
    </row>
    <row r="22" spans="1:16" x14ac:dyDescent="0.3">
      <c r="A22" s="5" t="s">
        <v>22</v>
      </c>
      <c r="B22" s="6">
        <v>2.9</v>
      </c>
      <c r="C22" s="7">
        <v>21.059699999999999</v>
      </c>
      <c r="D22" s="12">
        <v>7.2907999999999999</v>
      </c>
      <c r="E22" s="9">
        <v>8.0000000000000004E-4</v>
      </c>
      <c r="F22" s="10">
        <v>35</v>
      </c>
      <c r="G22" s="12">
        <v>9.2139000000000006</v>
      </c>
      <c r="H22" s="9">
        <v>1.37E-2</v>
      </c>
      <c r="I22" s="13">
        <v>2.2856000000000001</v>
      </c>
      <c r="J22" s="11">
        <v>3.3999999999999998E-3</v>
      </c>
      <c r="K22" s="12">
        <f t="shared" si="6"/>
        <v>21.186206896551717</v>
      </c>
      <c r="L22" s="13">
        <f t="shared" si="7"/>
        <v>0.20871726413353742</v>
      </c>
      <c r="M22" s="13">
        <f t="shared" si="8"/>
        <v>0.21186206896551718</v>
      </c>
      <c r="N22" s="9">
        <f t="shared" si="9"/>
        <v>3.1448048319797639E-3</v>
      </c>
      <c r="O22" s="13">
        <f t="shared" si="10"/>
        <v>98.515635740113709</v>
      </c>
      <c r="P22" s="14">
        <f t="shared" si="11"/>
        <v>1.4843642598862914</v>
      </c>
    </row>
    <row r="23" spans="1:16" x14ac:dyDescent="0.3">
      <c r="A23" s="5" t="s">
        <v>23</v>
      </c>
      <c r="B23" s="6">
        <v>2.9</v>
      </c>
      <c r="C23" s="7">
        <v>22.485800000000001</v>
      </c>
      <c r="D23" s="12">
        <v>7.7866999999999997</v>
      </c>
      <c r="E23" s="9">
        <v>1.9E-3</v>
      </c>
      <c r="F23" s="10">
        <v>35</v>
      </c>
      <c r="G23" s="12">
        <v>10.552899999999999</v>
      </c>
      <c r="H23" s="9">
        <v>6.1000000000000004E-3</v>
      </c>
      <c r="I23" s="13">
        <v>2.1307</v>
      </c>
      <c r="J23" s="11">
        <v>1.1999999999999999E-3</v>
      </c>
      <c r="K23" s="12">
        <f t="shared" si="6"/>
        <v>26.527586206896547</v>
      </c>
      <c r="L23" s="13">
        <f t="shared" si="7"/>
        <v>0.26212699826587949</v>
      </c>
      <c r="M23" s="13">
        <f t="shared" si="8"/>
        <v>0.26527586206896547</v>
      </c>
      <c r="N23" s="9">
        <f t="shared" si="9"/>
        <v>3.1488638030859883E-3</v>
      </c>
      <c r="O23" s="13">
        <f t="shared" si="10"/>
        <v>98.812985177570596</v>
      </c>
      <c r="P23" s="14">
        <f t="shared" si="11"/>
        <v>1.1870148224294041</v>
      </c>
    </row>
    <row r="24" spans="1:16" x14ac:dyDescent="0.3">
      <c r="A24" s="5" t="s">
        <v>24</v>
      </c>
      <c r="B24" s="6">
        <v>2.9</v>
      </c>
      <c r="C24" s="7">
        <v>22.3736</v>
      </c>
      <c r="D24" s="12">
        <v>7.7450999999999999</v>
      </c>
      <c r="E24" s="9">
        <v>1.6999999999999999E-3</v>
      </c>
      <c r="F24" s="10">
        <v>35</v>
      </c>
      <c r="G24" s="12">
        <v>10.591200000000001</v>
      </c>
      <c r="H24" s="9">
        <v>6.8999999999999999E-3</v>
      </c>
      <c r="I24" s="13">
        <v>2.1124000000000001</v>
      </c>
      <c r="J24" s="11">
        <v>1.2999999999999999E-3</v>
      </c>
      <c r="K24" s="12">
        <f t="shared" si="6"/>
        <v>27.158620689655166</v>
      </c>
      <c r="L24" s="13">
        <f t="shared" si="7"/>
        <v>0.26872309086789037</v>
      </c>
      <c r="M24" s="13">
        <f t="shared" si="8"/>
        <v>0.27158620689655166</v>
      </c>
      <c r="N24" s="9">
        <f t="shared" si="9"/>
        <v>2.8631160286612944E-3</v>
      </c>
      <c r="O24" s="13">
        <f t="shared" si="10"/>
        <v>98.945780030076463</v>
      </c>
      <c r="P24" s="14">
        <f t="shared" si="11"/>
        <v>1.0542199699235368</v>
      </c>
    </row>
    <row r="25" spans="1:16" x14ac:dyDescent="0.3">
      <c r="A25" s="5" t="s">
        <v>25</v>
      </c>
      <c r="B25" s="6">
        <v>2.9</v>
      </c>
      <c r="C25" s="7">
        <v>19.6693</v>
      </c>
      <c r="D25" s="12">
        <v>6.7805</v>
      </c>
      <c r="E25" s="9">
        <v>5.9999999999999995E-4</v>
      </c>
      <c r="F25" s="10">
        <v>35</v>
      </c>
      <c r="G25" s="12">
        <v>9.9141999999999992</v>
      </c>
      <c r="H25" s="9">
        <v>1.9199999999999998E-2</v>
      </c>
      <c r="I25" s="13">
        <v>1.9390000000000001</v>
      </c>
      <c r="J25" s="11">
        <v>3.8E-3</v>
      </c>
      <c r="K25" s="12">
        <f t="shared" si="6"/>
        <v>33.137931034482762</v>
      </c>
      <c r="L25" s="13">
        <f t="shared" si="7"/>
        <v>0.31608198341772398</v>
      </c>
      <c r="M25" s="13">
        <f t="shared" si="8"/>
        <v>0.33137931034482759</v>
      </c>
      <c r="N25" s="9">
        <f t="shared" si="9"/>
        <v>1.5297326927103616E-2</v>
      </c>
      <c r="O25" s="13">
        <f t="shared" si="10"/>
        <v>95.383741093798079</v>
      </c>
      <c r="P25" s="14">
        <f t="shared" si="11"/>
        <v>4.6162589062019208</v>
      </c>
    </row>
    <row r="26" spans="1:16" x14ac:dyDescent="0.3">
      <c r="A26" s="5" t="s">
        <v>26</v>
      </c>
      <c r="B26" s="6">
        <v>2.9</v>
      </c>
      <c r="C26" s="7">
        <v>22.348099999999999</v>
      </c>
      <c r="D26" s="12">
        <v>7.7061999999999999</v>
      </c>
      <c r="E26" s="9">
        <v>1.5E-3</v>
      </c>
      <c r="F26" s="10">
        <v>35</v>
      </c>
      <c r="G26" s="12">
        <v>10.1868</v>
      </c>
      <c r="H26" s="9">
        <v>5.7999999999999996E-3</v>
      </c>
      <c r="I26" s="13">
        <v>2.1938</v>
      </c>
      <c r="J26" s="11">
        <v>1.1999999999999999E-3</v>
      </c>
      <c r="K26" s="12">
        <f t="shared" si="6"/>
        <v>24.351724137931029</v>
      </c>
      <c r="L26" s="13">
        <f t="shared" si="7"/>
        <v>0.24351121058624892</v>
      </c>
      <c r="M26" s="13">
        <f t="shared" si="8"/>
        <v>0.2435172413793103</v>
      </c>
      <c r="N26" s="9">
        <f t="shared" si="9"/>
        <v>6.0307930613845429E-6</v>
      </c>
      <c r="O26" s="13">
        <f t="shared" si="10"/>
        <v>99.997523463625313</v>
      </c>
      <c r="P26" s="14">
        <f t="shared" si="11"/>
        <v>2.4765363746865887E-3</v>
      </c>
    </row>
    <row r="27" spans="1:16" x14ac:dyDescent="0.3">
      <c r="A27" s="5" t="s">
        <v>27</v>
      </c>
      <c r="B27" s="6">
        <v>2.9</v>
      </c>
      <c r="C27" s="7">
        <v>21.047899999999998</v>
      </c>
      <c r="D27" s="12">
        <v>7.2553000000000001</v>
      </c>
      <c r="E27" s="9">
        <v>1.4E-3</v>
      </c>
      <c r="F27" s="10">
        <v>35</v>
      </c>
      <c r="G27" s="12">
        <v>9.8861000000000008</v>
      </c>
      <c r="H27" s="9">
        <v>6.8999999999999999E-3</v>
      </c>
      <c r="I27" s="13">
        <v>2.129</v>
      </c>
      <c r="J27" s="11">
        <v>1.4E-3</v>
      </c>
      <c r="K27" s="12">
        <f t="shared" si="6"/>
        <v>26.586206896551722</v>
      </c>
      <c r="L27" s="13">
        <f t="shared" si="7"/>
        <v>0.26611100433942614</v>
      </c>
      <c r="M27" s="13">
        <f t="shared" si="8"/>
        <v>0.26586206896551723</v>
      </c>
      <c r="N27" s="9">
        <f t="shared" si="9"/>
        <v>-2.4893537390890952E-4</v>
      </c>
      <c r="O27" s="13">
        <f t="shared" si="10"/>
        <v>100.09363327942098</v>
      </c>
      <c r="P27" s="14">
        <f t="shared" si="11"/>
        <v>-9.363327942098465E-2</v>
      </c>
    </row>
    <row r="28" spans="1:16" x14ac:dyDescent="0.3">
      <c r="A28" s="5" t="s">
        <v>28</v>
      </c>
      <c r="B28" s="6">
        <v>2.9</v>
      </c>
      <c r="C28" s="7">
        <v>21.2834</v>
      </c>
      <c r="D28" s="12">
        <v>7.3273000000000001</v>
      </c>
      <c r="E28" s="9">
        <v>1.6000000000000001E-3</v>
      </c>
      <c r="F28" s="10">
        <v>35</v>
      </c>
      <c r="G28" s="12">
        <v>9.4182000000000006</v>
      </c>
      <c r="H28" s="9">
        <v>6.7000000000000002E-3</v>
      </c>
      <c r="I28" s="13">
        <v>2.2597999999999998</v>
      </c>
      <c r="J28" s="11">
        <v>1.6000000000000001E-3</v>
      </c>
      <c r="K28" s="12">
        <f t="shared" si="6"/>
        <v>22.075862068965524</v>
      </c>
      <c r="L28" s="13">
        <f t="shared" si="7"/>
        <v>0.22200632817311161</v>
      </c>
      <c r="M28" s="13">
        <f t="shared" si="8"/>
        <v>0.22075862068965524</v>
      </c>
      <c r="N28" s="9">
        <f t="shared" si="9"/>
        <v>-1.2477074834563728E-3</v>
      </c>
      <c r="O28" s="13">
        <f t="shared" si="10"/>
        <v>100.56519083130638</v>
      </c>
      <c r="P28" s="14">
        <f t="shared" si="11"/>
        <v>-0.56519083130638137</v>
      </c>
    </row>
    <row r="29" spans="1:16" x14ac:dyDescent="0.3">
      <c r="A29" s="5" t="s">
        <v>29</v>
      </c>
      <c r="B29" s="6">
        <v>2.9</v>
      </c>
      <c r="C29" s="7">
        <v>22.468299999999999</v>
      </c>
      <c r="D29" s="12">
        <v>7.7664</v>
      </c>
      <c r="E29" s="9">
        <v>1E-3</v>
      </c>
      <c r="F29" s="10">
        <v>35</v>
      </c>
      <c r="G29" s="12">
        <v>9.5164000000000009</v>
      </c>
      <c r="H29" s="9">
        <v>2.75E-2</v>
      </c>
      <c r="I29" s="13">
        <v>2.3610000000000002</v>
      </c>
      <c r="J29" s="11">
        <v>6.7999999999999996E-3</v>
      </c>
      <c r="K29" s="12">
        <f t="shared" si="6"/>
        <v>18.586206896551715</v>
      </c>
      <c r="L29" s="13">
        <f t="shared" si="7"/>
        <v>0.18389306880753231</v>
      </c>
      <c r="M29" s="13">
        <f t="shared" si="8"/>
        <v>0.18586206896551716</v>
      </c>
      <c r="N29" s="9">
        <f t="shared" si="9"/>
        <v>1.969000157984846E-3</v>
      </c>
      <c r="O29" s="13">
        <f t="shared" si="10"/>
        <v>98.940612159896844</v>
      </c>
      <c r="P29" s="14">
        <f t="shared" si="11"/>
        <v>1.059387840103156</v>
      </c>
    </row>
    <row r="30" spans="1:16" x14ac:dyDescent="0.3">
      <c r="A30" s="5" t="s">
        <v>30</v>
      </c>
      <c r="B30" s="6">
        <v>2.9</v>
      </c>
      <c r="C30" s="7">
        <v>22.8</v>
      </c>
      <c r="D30" s="12">
        <v>7.8795999999999999</v>
      </c>
      <c r="E30" s="9">
        <v>1.5E-3</v>
      </c>
      <c r="F30" s="10">
        <v>35</v>
      </c>
      <c r="G30" s="12">
        <v>9.6967999999999996</v>
      </c>
      <c r="H30" s="9">
        <v>1.7500000000000002E-2</v>
      </c>
      <c r="I30" s="13">
        <v>2.3513000000000002</v>
      </c>
      <c r="J30" s="11">
        <v>4.1999999999999997E-3</v>
      </c>
      <c r="K30" s="12">
        <f t="shared" si="6"/>
        <v>18.920689655172406</v>
      </c>
      <c r="L30" s="13">
        <f t="shared" si="7"/>
        <v>0.18740202953551688</v>
      </c>
      <c r="M30" s="13">
        <f t="shared" si="8"/>
        <v>0.18920689655172407</v>
      </c>
      <c r="N30" s="9">
        <f t="shared" si="9"/>
        <v>1.80486701620719E-3</v>
      </c>
      <c r="O30" s="13">
        <f t="shared" si="10"/>
        <v>99.046088145252256</v>
      </c>
      <c r="P30" s="14">
        <f t="shared" si="11"/>
        <v>0.95391185474774431</v>
      </c>
    </row>
    <row r="31" spans="1:16" x14ac:dyDescent="0.3">
      <c r="A31" s="5" t="s">
        <v>31</v>
      </c>
      <c r="B31" s="6">
        <v>2.9</v>
      </c>
      <c r="C31" s="7">
        <v>21.192</v>
      </c>
      <c r="D31" s="12">
        <v>7.3193999999999999</v>
      </c>
      <c r="E31" s="9">
        <v>2.0999999999999999E-3</v>
      </c>
      <c r="F31" s="10">
        <v>35</v>
      </c>
      <c r="G31" s="12">
        <v>9.3797999999999995</v>
      </c>
      <c r="H31" s="9">
        <v>6.4000000000000003E-3</v>
      </c>
      <c r="I31" s="13">
        <v>2.2593000000000001</v>
      </c>
      <c r="J31" s="11">
        <v>1.5E-3</v>
      </c>
      <c r="K31" s="12">
        <f t="shared" si="6"/>
        <v>22.093103448275851</v>
      </c>
      <c r="L31" s="13">
        <f t="shared" si="7"/>
        <v>0.21966353227147695</v>
      </c>
      <c r="M31" s="13">
        <f t="shared" si="8"/>
        <v>0.22093103448275853</v>
      </c>
      <c r="N31" s="9">
        <f t="shared" si="9"/>
        <v>1.2675022112815792E-3</v>
      </c>
      <c r="O31" s="13">
        <f t="shared" si="10"/>
        <v>99.426290555218273</v>
      </c>
      <c r="P31" s="14">
        <f t="shared" si="11"/>
        <v>0.57370944478172703</v>
      </c>
    </row>
    <row r="32" spans="1:16" x14ac:dyDescent="0.3">
      <c r="A32" s="5" t="s">
        <v>32</v>
      </c>
      <c r="B32" s="6">
        <v>2.9</v>
      </c>
      <c r="C32" s="7">
        <v>20.747499999999999</v>
      </c>
      <c r="D32" s="12">
        <v>7.2004999999999999</v>
      </c>
      <c r="E32" s="9">
        <v>1.1000000000000001E-3</v>
      </c>
      <c r="F32" s="10">
        <v>35</v>
      </c>
      <c r="G32" s="12">
        <v>8.9651999999999994</v>
      </c>
      <c r="H32" s="9">
        <v>1.61E-2</v>
      </c>
      <c r="I32" s="13">
        <v>2.3142</v>
      </c>
      <c r="J32" s="11">
        <v>1.5E-3</v>
      </c>
      <c r="K32" s="12">
        <f t="shared" si="6"/>
        <v>20.199999999999996</v>
      </c>
      <c r="L32" s="13">
        <f t="shared" si="7"/>
        <v>0.19683888814527284</v>
      </c>
      <c r="M32" s="13">
        <f t="shared" si="8"/>
        <v>0.20199999999999996</v>
      </c>
      <c r="N32" s="9">
        <f t="shared" si="9"/>
        <v>5.1611118547271184E-3</v>
      </c>
      <c r="O32" s="13">
        <f t="shared" si="10"/>
        <v>97.444994131323199</v>
      </c>
      <c r="P32" s="14">
        <f t="shared" si="11"/>
        <v>2.5550058686768011</v>
      </c>
    </row>
    <row r="33" spans="1:16" x14ac:dyDescent="0.3">
      <c r="A33" s="5" t="s">
        <v>33</v>
      </c>
      <c r="B33" s="6">
        <v>2.9</v>
      </c>
      <c r="C33" s="7">
        <v>25.346699999999998</v>
      </c>
      <c r="D33" s="12">
        <v>8.7441999999999993</v>
      </c>
      <c r="E33" s="9">
        <v>2.2000000000000001E-3</v>
      </c>
      <c r="F33" s="10">
        <v>35</v>
      </c>
      <c r="G33" s="12">
        <v>11.4755</v>
      </c>
      <c r="H33" s="9">
        <v>1.44E-2</v>
      </c>
      <c r="I33" s="13">
        <v>2.2086999999999999</v>
      </c>
      <c r="J33" s="11">
        <v>2.7000000000000001E-3</v>
      </c>
      <c r="K33" s="12">
        <f t="shared" si="6"/>
        <v>23.837931034482761</v>
      </c>
      <c r="L33" s="13">
        <f t="shared" si="7"/>
        <v>0.2380114156245916</v>
      </c>
      <c r="M33" s="13">
        <f t="shared" si="8"/>
        <v>0.23837931034482762</v>
      </c>
      <c r="N33" s="9">
        <f t="shared" si="9"/>
        <v>3.6789472023601721E-4</v>
      </c>
      <c r="O33" s="13">
        <f t="shared" si="10"/>
        <v>99.845668351123322</v>
      </c>
      <c r="P33" s="14">
        <f t="shared" si="11"/>
        <v>0.15433164887667772</v>
      </c>
    </row>
    <row r="34" spans="1:16" x14ac:dyDescent="0.3">
      <c r="A34" s="15" t="s">
        <v>34</v>
      </c>
      <c r="B34" s="16">
        <v>2.9</v>
      </c>
      <c r="C34" s="17">
        <v>24.3307</v>
      </c>
      <c r="D34" s="22">
        <v>8.3524999999999991</v>
      </c>
      <c r="E34" s="19">
        <v>2.2000000000000001E-3</v>
      </c>
      <c r="F34" s="20">
        <v>35</v>
      </c>
      <c r="G34" s="22">
        <v>11.3887</v>
      </c>
      <c r="H34" s="19">
        <v>1.6E-2</v>
      </c>
      <c r="I34" s="23">
        <v>2.1362999999999999</v>
      </c>
      <c r="J34" s="21">
        <v>3.0000000000000001E-3</v>
      </c>
      <c r="K34" s="22">
        <f t="shared" si="6"/>
        <v>26.334482758620691</v>
      </c>
      <c r="L34" s="23">
        <f t="shared" si="7"/>
        <v>0.26659759235031222</v>
      </c>
      <c r="M34" s="23">
        <f t="shared" si="8"/>
        <v>0.26334482758620692</v>
      </c>
      <c r="N34" s="19">
        <f t="shared" si="9"/>
        <v>-3.2527647641052981E-3</v>
      </c>
      <c r="O34" s="23">
        <f t="shared" si="10"/>
        <v>101.23517321145808</v>
      </c>
      <c r="P34" s="24">
        <f t="shared" si="11"/>
        <v>-1.2351732114580756</v>
      </c>
    </row>
    <row r="35" spans="1:16" x14ac:dyDescent="0.3">
      <c r="A35" s="32" t="s">
        <v>35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</row>
    <row r="36" spans="1:16" ht="18.600000000000001" customHeight="1" x14ac:dyDescent="0.3">
      <c r="A36" s="5" t="s">
        <v>36</v>
      </c>
      <c r="B36" s="6">
        <v>2.9</v>
      </c>
      <c r="C36" s="7">
        <v>33.9833</v>
      </c>
      <c r="D36" s="12">
        <v>11.7173</v>
      </c>
      <c r="E36" s="9">
        <v>4.1999999999999997E-3</v>
      </c>
      <c r="F36" s="10">
        <v>35</v>
      </c>
      <c r="G36" s="12">
        <v>12.468299999999999</v>
      </c>
      <c r="H36" s="9">
        <v>1.04E-2</v>
      </c>
      <c r="I36" s="13">
        <v>2.7254999999999998</v>
      </c>
      <c r="J36" s="11">
        <v>2.2000000000000001E-3</v>
      </c>
      <c r="K36" s="8">
        <f t="shared" ref="K36:K45" si="12">100*(1-(I36/B36))</f>
        <v>6.0172413793103452</v>
      </c>
      <c r="L36" s="13">
        <f t="shared" ref="L36:L45" si="13">1-(D36/G36)</f>
        <v>6.0232750254645695E-2</v>
      </c>
      <c r="M36" s="13">
        <f t="shared" ref="M36:M45" si="14">K36/100</f>
        <v>6.0172413793103452E-2</v>
      </c>
      <c r="N36" s="9">
        <f t="shared" ref="N36:N45" si="15">M36-L36</f>
        <v>-6.0336461542243036E-5</v>
      </c>
      <c r="O36" s="13">
        <f t="shared" ref="O36:O45" si="16">(L36*100)/M36</f>
        <v>100.10027262949713</v>
      </c>
      <c r="P36" s="14">
        <f t="shared" ref="P36:P45" si="17">100-O36</f>
        <v>-0.10027262949712679</v>
      </c>
    </row>
    <row r="37" spans="1:16" ht="18" customHeight="1" x14ac:dyDescent="0.3">
      <c r="A37" s="5" t="s">
        <v>37</v>
      </c>
      <c r="B37" s="6">
        <v>2.9</v>
      </c>
      <c r="C37" s="7">
        <v>32.800800000000002</v>
      </c>
      <c r="D37" s="12">
        <v>11.2689</v>
      </c>
      <c r="E37" s="9">
        <v>1.8E-3</v>
      </c>
      <c r="F37" s="10">
        <v>35</v>
      </c>
      <c r="G37" s="12">
        <v>12.9206</v>
      </c>
      <c r="H37" s="9">
        <v>1.83E-2</v>
      </c>
      <c r="I37" s="13">
        <v>2.5386000000000002</v>
      </c>
      <c r="J37" s="11">
        <v>3.7000000000000002E-3</v>
      </c>
      <c r="K37" s="8">
        <f t="shared" si="12"/>
        <v>12.462068965517236</v>
      </c>
      <c r="L37" s="13">
        <f t="shared" si="13"/>
        <v>0.12783462068325002</v>
      </c>
      <c r="M37" s="13">
        <f t="shared" si="14"/>
        <v>0.12462068965517237</v>
      </c>
      <c r="N37" s="9">
        <f t="shared" si="15"/>
        <v>-3.2139310280776545E-3</v>
      </c>
      <c r="O37" s="13">
        <f t="shared" si="16"/>
        <v>102.57897066447848</v>
      </c>
      <c r="P37" s="14">
        <f t="shared" si="17"/>
        <v>-2.5789706644784758</v>
      </c>
    </row>
    <row r="38" spans="1:16" ht="15.6" customHeight="1" x14ac:dyDescent="0.3">
      <c r="A38" s="5" t="s">
        <v>38</v>
      </c>
      <c r="B38" s="6">
        <v>2.9</v>
      </c>
      <c r="C38" s="7">
        <v>30.5059</v>
      </c>
      <c r="D38" s="12">
        <v>10.5419</v>
      </c>
      <c r="E38" s="9">
        <v>1.9E-3</v>
      </c>
      <c r="F38" s="10">
        <v>35</v>
      </c>
      <c r="G38" s="12">
        <v>11.4414</v>
      </c>
      <c r="H38" s="9">
        <v>4.4999999999999997E-3</v>
      </c>
      <c r="I38" s="13">
        <v>2.6602000000000001</v>
      </c>
      <c r="J38" s="11">
        <v>1E-3</v>
      </c>
      <c r="K38" s="8">
        <f t="shared" si="12"/>
        <v>8.2689655172413783</v>
      </c>
      <c r="L38" s="13">
        <f t="shared" si="13"/>
        <v>7.8618001293548012E-2</v>
      </c>
      <c r="M38" s="13">
        <f t="shared" si="14"/>
        <v>8.2689655172413778E-2</v>
      </c>
      <c r="N38" s="9">
        <f t="shared" si="15"/>
        <v>4.0716538788657664E-3</v>
      </c>
      <c r="O38" s="13">
        <f t="shared" si="16"/>
        <v>95.075981547660248</v>
      </c>
      <c r="P38" s="14">
        <f t="shared" si="17"/>
        <v>4.9240184523397517</v>
      </c>
    </row>
    <row r="39" spans="1:16" ht="15.6" customHeight="1" x14ac:dyDescent="0.3">
      <c r="A39" s="5" t="s">
        <v>39</v>
      </c>
      <c r="B39" s="6">
        <v>2.9</v>
      </c>
      <c r="C39" s="7">
        <v>26.940899999999999</v>
      </c>
      <c r="D39" s="12">
        <v>9.3290000000000006</v>
      </c>
      <c r="E39" s="9">
        <v>5.7000000000000002E-3</v>
      </c>
      <c r="F39" s="10">
        <v>35</v>
      </c>
      <c r="G39" s="12">
        <v>10.6074</v>
      </c>
      <c r="H39" s="9">
        <v>7.0000000000000001E-3</v>
      </c>
      <c r="I39" s="13">
        <v>2.5398000000000001</v>
      </c>
      <c r="J39" s="11">
        <v>1.6000000000000001E-3</v>
      </c>
      <c r="K39" s="8">
        <f t="shared" si="12"/>
        <v>12.420689655172412</v>
      </c>
      <c r="L39" s="13">
        <f t="shared" si="13"/>
        <v>0.12051963723438353</v>
      </c>
      <c r="M39" s="13">
        <f t="shared" si="14"/>
        <v>0.12420689655172412</v>
      </c>
      <c r="N39" s="9">
        <f t="shared" si="15"/>
        <v>3.6872593173405965E-3</v>
      </c>
      <c r="O39" s="13">
        <f t="shared" si="16"/>
        <v>97.03135701824327</v>
      </c>
      <c r="P39" s="14">
        <f t="shared" si="17"/>
        <v>2.9686429817567301</v>
      </c>
    </row>
    <row r="40" spans="1:16" ht="16.8" customHeight="1" x14ac:dyDescent="0.3">
      <c r="A40" s="5" t="s">
        <v>40</v>
      </c>
      <c r="B40" s="6">
        <v>2.9</v>
      </c>
      <c r="C40" s="7">
        <v>25.892199999999999</v>
      </c>
      <c r="D40" s="12">
        <v>8.9738000000000007</v>
      </c>
      <c r="E40" s="9">
        <v>6.9999999999999999E-4</v>
      </c>
      <c r="F40" s="10">
        <v>35</v>
      </c>
      <c r="G40" s="12">
        <v>10.176600000000001</v>
      </c>
      <c r="H40" s="9">
        <v>1.18E-2</v>
      </c>
      <c r="I40" s="13">
        <v>2.5442</v>
      </c>
      <c r="J40" s="11">
        <v>2.8999999999999998E-3</v>
      </c>
      <c r="K40" s="8">
        <f t="shared" si="12"/>
        <v>12.268965517241382</v>
      </c>
      <c r="L40" s="13">
        <f t="shared" si="13"/>
        <v>0.11819271662441289</v>
      </c>
      <c r="M40" s="13">
        <f t="shared" si="14"/>
        <v>0.12268965517241381</v>
      </c>
      <c r="N40" s="9">
        <f t="shared" si="15"/>
        <v>4.4969385480009283E-3</v>
      </c>
      <c r="O40" s="13">
        <f t="shared" si="16"/>
        <v>96.334704387520318</v>
      </c>
      <c r="P40" s="14">
        <f t="shared" si="17"/>
        <v>3.6652956124796816</v>
      </c>
    </row>
    <row r="41" spans="1:16" ht="17.399999999999999" customHeight="1" x14ac:dyDescent="0.3">
      <c r="A41" s="5" t="s">
        <v>41</v>
      </c>
      <c r="B41" s="6">
        <v>2.9</v>
      </c>
      <c r="C41" s="7">
        <v>21.2212</v>
      </c>
      <c r="D41" s="12">
        <v>7.3753000000000002</v>
      </c>
      <c r="E41" s="9">
        <v>1.1000000000000001E-3</v>
      </c>
      <c r="F41" s="10">
        <v>35</v>
      </c>
      <c r="G41" s="12">
        <v>9.6362000000000005</v>
      </c>
      <c r="H41" s="9">
        <v>2.0500000000000001E-2</v>
      </c>
      <c r="I41" s="13">
        <v>2.2023000000000001</v>
      </c>
      <c r="J41" s="11">
        <v>4.7000000000000002E-3</v>
      </c>
      <c r="K41" s="8">
        <f t="shared" si="12"/>
        <v>24.058620689655164</v>
      </c>
      <c r="L41" s="13">
        <f t="shared" si="13"/>
        <v>0.23462568232290737</v>
      </c>
      <c r="M41" s="13">
        <f t="shared" si="14"/>
        <v>0.24058620689655164</v>
      </c>
      <c r="N41" s="9">
        <f t="shared" si="15"/>
        <v>5.9605245736442658E-3</v>
      </c>
      <c r="O41" s="13">
        <f t="shared" si="16"/>
        <v>97.522499460574977</v>
      </c>
      <c r="P41" s="14">
        <f t="shared" si="17"/>
        <v>2.4775005394250229</v>
      </c>
    </row>
    <row r="42" spans="1:16" ht="18.600000000000001" customHeight="1" x14ac:dyDescent="0.3">
      <c r="A42" s="5" t="s">
        <v>42</v>
      </c>
      <c r="B42" s="6">
        <v>2.9</v>
      </c>
      <c r="C42" s="7">
        <v>28.7638</v>
      </c>
      <c r="D42" s="12">
        <v>9.9541000000000004</v>
      </c>
      <c r="E42" s="9">
        <v>8.9999999999999998E-4</v>
      </c>
      <c r="F42" s="10">
        <v>35</v>
      </c>
      <c r="G42" s="12">
        <v>11.403700000000001</v>
      </c>
      <c r="H42" s="9">
        <v>1.4500000000000001E-2</v>
      </c>
      <c r="I42" s="13">
        <v>2.5223</v>
      </c>
      <c r="J42" s="11">
        <v>3.2000000000000002E-3</v>
      </c>
      <c r="K42" s="8">
        <f t="shared" si="12"/>
        <v>13.024137931034485</v>
      </c>
      <c r="L42" s="13">
        <f t="shared" si="13"/>
        <v>0.12711663758253899</v>
      </c>
      <c r="M42" s="13">
        <f t="shared" si="14"/>
        <v>0.13024137931034485</v>
      </c>
      <c r="N42" s="9">
        <f t="shared" si="15"/>
        <v>3.1247417278058576E-3</v>
      </c>
      <c r="O42" s="13">
        <f t="shared" si="16"/>
        <v>97.600807251618477</v>
      </c>
      <c r="P42" s="14">
        <f t="shared" si="17"/>
        <v>2.3991927483815232</v>
      </c>
    </row>
    <row r="43" spans="1:16" x14ac:dyDescent="0.3">
      <c r="A43" s="5" t="s">
        <v>43</v>
      </c>
      <c r="B43" s="6">
        <v>2.9</v>
      </c>
      <c r="C43" s="7">
        <v>28.2119</v>
      </c>
      <c r="D43" s="12">
        <v>9.7466000000000008</v>
      </c>
      <c r="E43" s="9">
        <v>4.0000000000000002E-4</v>
      </c>
      <c r="F43" s="10">
        <v>35</v>
      </c>
      <c r="G43" s="12">
        <v>11.235900000000001</v>
      </c>
      <c r="H43" s="9">
        <v>1.37E-2</v>
      </c>
      <c r="I43" s="13">
        <v>2.2107999999999999</v>
      </c>
      <c r="J43" s="31">
        <v>3.8999999999999998E-3</v>
      </c>
      <c r="K43" s="8">
        <f t="shared" si="12"/>
        <v>23.765517241379307</v>
      </c>
      <c r="L43" s="13">
        <f t="shared" si="13"/>
        <v>0.13254834948691252</v>
      </c>
      <c r="M43" s="13">
        <f t="shared" si="14"/>
        <v>0.23765517241379308</v>
      </c>
      <c r="N43" s="9">
        <f t="shared" si="15"/>
        <v>0.10510682292688056</v>
      </c>
      <c r="O43" s="13">
        <f t="shared" si="16"/>
        <v>55.773391397569121</v>
      </c>
      <c r="P43" s="14">
        <f t="shared" si="17"/>
        <v>44.226608602430879</v>
      </c>
    </row>
    <row r="44" spans="1:16" ht="16.2" customHeight="1" x14ac:dyDescent="0.3">
      <c r="A44" s="5" t="s">
        <v>44</v>
      </c>
      <c r="B44" s="6">
        <v>2.9</v>
      </c>
      <c r="C44" s="7">
        <v>32.534199999999998</v>
      </c>
      <c r="D44" s="12">
        <v>11.2074</v>
      </c>
      <c r="E44" s="9">
        <v>1.1000000000000001E-3</v>
      </c>
      <c r="F44" s="10">
        <v>35</v>
      </c>
      <c r="G44" s="12">
        <v>11.924300000000001</v>
      </c>
      <c r="H44" s="9">
        <v>9.1000000000000004E-3</v>
      </c>
      <c r="I44" s="13">
        <v>2.7282999999999999</v>
      </c>
      <c r="J44" s="11">
        <v>2E-3</v>
      </c>
      <c r="K44" s="8">
        <f t="shared" si="12"/>
        <v>5.9206896551724171</v>
      </c>
      <c r="L44" s="13">
        <f t="shared" si="13"/>
        <v>6.012092953045467E-2</v>
      </c>
      <c r="M44" s="13">
        <f t="shared" si="14"/>
        <v>5.9206896551724168E-2</v>
      </c>
      <c r="N44" s="9">
        <f t="shared" si="15"/>
        <v>-9.1403297873050154E-4</v>
      </c>
      <c r="O44" s="13">
        <f t="shared" si="16"/>
        <v>101.54379478061647</v>
      </c>
      <c r="P44" s="14">
        <f t="shared" si="17"/>
        <v>-1.5437947806164658</v>
      </c>
    </row>
    <row r="45" spans="1:16" ht="16.2" customHeight="1" x14ac:dyDescent="0.3">
      <c r="A45" s="15" t="s">
        <v>45</v>
      </c>
      <c r="B45" s="16">
        <v>2.9</v>
      </c>
      <c r="C45" s="17">
        <v>28.629799999999999</v>
      </c>
      <c r="D45" s="22">
        <v>9.9382000000000001</v>
      </c>
      <c r="E45" s="19">
        <v>1E-3</v>
      </c>
      <c r="F45" s="20">
        <v>35</v>
      </c>
      <c r="G45" s="22">
        <v>11.1412</v>
      </c>
      <c r="H45" s="19">
        <v>1.29E-2</v>
      </c>
      <c r="I45" s="23">
        <v>2.5697000000000001</v>
      </c>
      <c r="J45" s="21">
        <v>2.8999999999999998E-3</v>
      </c>
      <c r="K45" s="18">
        <f t="shared" si="12"/>
        <v>11.389655172413782</v>
      </c>
      <c r="L45" s="23">
        <f t="shared" si="13"/>
        <v>0.10797759666822238</v>
      </c>
      <c r="M45" s="23">
        <f t="shared" si="14"/>
        <v>0.11389655172413782</v>
      </c>
      <c r="N45" s="19">
        <f t="shared" si="15"/>
        <v>5.9189550559154425E-3</v>
      </c>
      <c r="O45" s="23">
        <f t="shared" si="16"/>
        <v>94.803218388690638</v>
      </c>
      <c r="P45" s="24">
        <f t="shared" si="17"/>
        <v>5.1967816113093619</v>
      </c>
    </row>
    <row r="46" spans="1:16" ht="20.399999999999999" customHeight="1" x14ac:dyDescent="0.3">
      <c r="A46" s="32" t="s">
        <v>46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4"/>
    </row>
    <row r="47" spans="1:16" ht="17.399999999999999" customHeight="1" x14ac:dyDescent="0.3">
      <c r="A47" s="5" t="s">
        <v>47</v>
      </c>
      <c r="B47" s="6">
        <v>2.9</v>
      </c>
      <c r="C47" s="7">
        <v>26.319400000000002</v>
      </c>
      <c r="D47" s="12">
        <v>9.0519999999999996</v>
      </c>
      <c r="E47" s="9">
        <v>3.8999999999999998E-3</v>
      </c>
      <c r="F47" s="10">
        <v>35</v>
      </c>
      <c r="G47" s="12">
        <v>10.555300000000001</v>
      </c>
      <c r="H47" s="9">
        <v>4.4999999999999997E-3</v>
      </c>
      <c r="I47" s="13">
        <v>2.4933999999999998</v>
      </c>
      <c r="J47" s="11">
        <v>1E-3</v>
      </c>
      <c r="K47" s="8">
        <f t="shared" ref="K47:K54" si="18">100*(1-(I47/B47))</f>
        <v>14.020689655172413</v>
      </c>
      <c r="L47" s="13">
        <f t="shared" ref="L47:L54" si="19">1-(D47/G47)</f>
        <v>0.14242134283251073</v>
      </c>
      <c r="M47" s="13">
        <f t="shared" ref="M47:M54" si="20">K47/100</f>
        <v>0.14020689655172414</v>
      </c>
      <c r="N47" s="9">
        <f t="shared" ref="N47:N54" si="21">M47-L47</f>
        <v>-2.2144462807865972E-3</v>
      </c>
      <c r="O47" s="13">
        <f t="shared" ref="O47:O54" si="22">(L47*100)/M47</f>
        <v>101.57941323518965</v>
      </c>
      <c r="P47" s="14">
        <f t="shared" ref="P47:P54" si="23">100-O47</f>
        <v>-1.5794132351896479</v>
      </c>
    </row>
    <row r="48" spans="1:16" ht="16.2" customHeight="1" x14ac:dyDescent="0.3">
      <c r="A48" s="5" t="s">
        <v>48</v>
      </c>
      <c r="B48" s="6">
        <v>2.9</v>
      </c>
      <c r="C48" s="7">
        <v>26.26</v>
      </c>
      <c r="D48" s="12">
        <v>9.0246999999999993</v>
      </c>
      <c r="E48" s="9">
        <v>1.9E-3</v>
      </c>
      <c r="F48" s="10">
        <v>35</v>
      </c>
      <c r="G48" s="12">
        <v>10.3504</v>
      </c>
      <c r="H48" s="9">
        <v>3.2000000000000002E-3</v>
      </c>
      <c r="I48" s="13">
        <v>2.5369999999999999</v>
      </c>
      <c r="J48" s="11">
        <v>8.0000000000000004E-4</v>
      </c>
      <c r="K48" s="8">
        <f t="shared" si="18"/>
        <v>12.51724137931034</v>
      </c>
      <c r="L48" s="13">
        <f t="shared" si="19"/>
        <v>0.12808200649250279</v>
      </c>
      <c r="M48" s="13">
        <f t="shared" si="20"/>
        <v>0.1251724137931034</v>
      </c>
      <c r="N48" s="9">
        <f t="shared" si="21"/>
        <v>-2.9095926993993881E-3</v>
      </c>
      <c r="O48" s="13">
        <f t="shared" si="22"/>
        <v>102.32446799676535</v>
      </c>
      <c r="P48" s="14">
        <f t="shared" si="23"/>
        <v>-2.3244679967653497</v>
      </c>
    </row>
    <row r="49" spans="1:16" ht="16.2" customHeight="1" x14ac:dyDescent="0.3">
      <c r="A49" s="5" t="s">
        <v>49</v>
      </c>
      <c r="B49" s="6">
        <v>2.9</v>
      </c>
      <c r="C49" s="7">
        <v>27.687899999999999</v>
      </c>
      <c r="D49" s="12">
        <v>9.5937000000000001</v>
      </c>
      <c r="E49" s="9">
        <v>1.6999999999999999E-3</v>
      </c>
      <c r="F49" s="10">
        <v>35</v>
      </c>
      <c r="G49" s="12">
        <v>10.9735</v>
      </c>
      <c r="H49" s="9">
        <v>8.5000000000000006E-3</v>
      </c>
      <c r="I49" s="13">
        <v>2.5230999999999999</v>
      </c>
      <c r="J49" s="11">
        <v>1.9E-3</v>
      </c>
      <c r="K49" s="8">
        <f t="shared" si="18"/>
        <v>12.996551724137928</v>
      </c>
      <c r="L49" s="13">
        <f t="shared" si="19"/>
        <v>0.12573928099512455</v>
      </c>
      <c r="M49" s="13">
        <f t="shared" si="20"/>
        <v>0.12996551724137928</v>
      </c>
      <c r="N49" s="9">
        <f t="shared" si="21"/>
        <v>4.2262362462547332E-3</v>
      </c>
      <c r="O49" s="13">
        <f t="shared" si="22"/>
        <v>96.748186491340206</v>
      </c>
      <c r="P49" s="14">
        <f t="shared" si="23"/>
        <v>3.2518135086597937</v>
      </c>
    </row>
    <row r="50" spans="1:16" ht="18.600000000000001" customHeight="1" x14ac:dyDescent="0.3">
      <c r="A50" s="5" t="s">
        <v>50</v>
      </c>
      <c r="B50" s="6">
        <v>2.9</v>
      </c>
      <c r="C50" s="7">
        <v>27.029299999999999</v>
      </c>
      <c r="D50" s="12">
        <v>9.3553999999999995</v>
      </c>
      <c r="E50" s="9">
        <v>6.9999999999999999E-4</v>
      </c>
      <c r="F50" s="10">
        <v>35</v>
      </c>
      <c r="G50" s="12">
        <v>10.2042</v>
      </c>
      <c r="H50" s="9">
        <v>1.3299999999999999E-2</v>
      </c>
      <c r="I50" s="13">
        <v>2.6488</v>
      </c>
      <c r="J50" s="11">
        <v>3.3999999999999998E-3</v>
      </c>
      <c r="K50" s="8">
        <f t="shared" si="18"/>
        <v>8.6620689655172338</v>
      </c>
      <c r="L50" s="13">
        <f t="shared" si="19"/>
        <v>8.3181435095352918E-2</v>
      </c>
      <c r="M50" s="13">
        <f t="shared" si="20"/>
        <v>8.6620689655172334E-2</v>
      </c>
      <c r="N50" s="9">
        <f t="shared" si="21"/>
        <v>3.4392545598194157E-3</v>
      </c>
      <c r="O50" s="13">
        <f t="shared" si="22"/>
        <v>96.029523000208471</v>
      </c>
      <c r="P50" s="14">
        <f t="shared" si="23"/>
        <v>3.9704769997915292</v>
      </c>
    </row>
    <row r="51" spans="1:16" ht="16.2" customHeight="1" x14ac:dyDescent="0.3">
      <c r="A51" s="5" t="s">
        <v>51</v>
      </c>
      <c r="B51" s="6">
        <v>2.9</v>
      </c>
      <c r="C51" s="7">
        <v>31.105399999999999</v>
      </c>
      <c r="D51" s="12">
        <v>10.7301</v>
      </c>
      <c r="E51" s="9">
        <v>8.9999999999999998E-4</v>
      </c>
      <c r="F51" s="10">
        <v>35</v>
      </c>
      <c r="G51" s="12">
        <v>11.6427</v>
      </c>
      <c r="H51" s="9">
        <v>7.1999999999999998E-3</v>
      </c>
      <c r="I51" s="13">
        <v>2.6716000000000002</v>
      </c>
      <c r="J51" s="11">
        <v>1.6000000000000001E-3</v>
      </c>
      <c r="K51" s="8">
        <f t="shared" si="18"/>
        <v>7.8758620689655112</v>
      </c>
      <c r="L51" s="13">
        <f t="shared" si="19"/>
        <v>7.838388002782859E-2</v>
      </c>
      <c r="M51" s="13">
        <f t="shared" si="20"/>
        <v>7.8758620689655112E-2</v>
      </c>
      <c r="N51" s="9">
        <f t="shared" si="21"/>
        <v>3.7474066182652255E-4</v>
      </c>
      <c r="O51" s="13">
        <f t="shared" si="22"/>
        <v>99.52419092850397</v>
      </c>
      <c r="P51" s="14">
        <f t="shared" si="23"/>
        <v>0.47580907149603036</v>
      </c>
    </row>
    <row r="52" spans="1:16" ht="18" customHeight="1" x14ac:dyDescent="0.3">
      <c r="A52" s="5" t="s">
        <v>52</v>
      </c>
      <c r="B52" s="6">
        <v>2.9</v>
      </c>
      <c r="C52" s="7">
        <v>29.023099999999999</v>
      </c>
      <c r="D52" s="12">
        <v>10.0204</v>
      </c>
      <c r="E52" s="9">
        <v>1E-3</v>
      </c>
      <c r="F52" s="10">
        <v>35</v>
      </c>
      <c r="G52" s="12">
        <v>12.204700000000001</v>
      </c>
      <c r="H52" s="9">
        <v>0.01</v>
      </c>
      <c r="I52" s="13">
        <v>2.3780000000000001</v>
      </c>
      <c r="J52" s="11">
        <v>1.9E-3</v>
      </c>
      <c r="K52" s="8">
        <f t="shared" si="18"/>
        <v>17.999999999999993</v>
      </c>
      <c r="L52" s="13">
        <f t="shared" si="19"/>
        <v>0.17897203536342554</v>
      </c>
      <c r="M52" s="13">
        <f t="shared" si="20"/>
        <v>0.17999999999999994</v>
      </c>
      <c r="N52" s="9">
        <f t="shared" si="21"/>
        <v>1.0279646365743966E-3</v>
      </c>
      <c r="O52" s="13">
        <f t="shared" si="22"/>
        <v>99.428908535236459</v>
      </c>
      <c r="P52" s="14">
        <f t="shared" si="23"/>
        <v>0.57109146476354056</v>
      </c>
    </row>
    <row r="53" spans="1:16" ht="18" customHeight="1" x14ac:dyDescent="0.3">
      <c r="A53" s="5" t="s">
        <v>53</v>
      </c>
      <c r="B53" s="6">
        <v>2.9</v>
      </c>
      <c r="C53" s="7">
        <v>30.9344</v>
      </c>
      <c r="D53" s="12">
        <v>10.6775</v>
      </c>
      <c r="E53" s="9">
        <v>8.0000000000000004E-4</v>
      </c>
      <c r="F53" s="10">
        <v>35</v>
      </c>
      <c r="G53" s="12">
        <v>12.385</v>
      </c>
      <c r="H53" s="9">
        <v>1.3899999999999999E-2</v>
      </c>
      <c r="I53" s="13">
        <v>2.4977</v>
      </c>
      <c r="J53" s="11">
        <v>2.8E-3</v>
      </c>
      <c r="K53" s="8">
        <f t="shared" si="18"/>
        <v>13.872413793103444</v>
      </c>
      <c r="L53" s="13">
        <f t="shared" si="19"/>
        <v>0.13786838918046018</v>
      </c>
      <c r="M53" s="13">
        <f t="shared" si="20"/>
        <v>0.13872413793103444</v>
      </c>
      <c r="N53" s="9">
        <f t="shared" si="21"/>
        <v>8.5574875057425892E-4</v>
      </c>
      <c r="O53" s="13">
        <f t="shared" si="22"/>
        <v>99.383129163145583</v>
      </c>
      <c r="P53" s="14">
        <f t="shared" si="23"/>
        <v>0.61687083685441735</v>
      </c>
    </row>
    <row r="54" spans="1:16" ht="18.600000000000001" customHeight="1" x14ac:dyDescent="0.3">
      <c r="A54" s="15" t="s">
        <v>54</v>
      </c>
      <c r="B54" s="16">
        <v>2.9</v>
      </c>
      <c r="C54" s="17">
        <v>30.240400000000001</v>
      </c>
      <c r="D54" s="22">
        <v>10.4116</v>
      </c>
      <c r="E54" s="19">
        <v>8.9999999999999998E-4</v>
      </c>
      <c r="F54" s="20">
        <v>35</v>
      </c>
      <c r="G54" s="22">
        <v>11.2287</v>
      </c>
      <c r="H54" s="19">
        <v>1.7000000000000001E-2</v>
      </c>
      <c r="I54" s="23">
        <v>2.6930999999999998</v>
      </c>
      <c r="J54" s="21">
        <v>4.0000000000000001E-3</v>
      </c>
      <c r="K54" s="18">
        <f t="shared" si="18"/>
        <v>7.1344827586206971</v>
      </c>
      <c r="L54" s="23">
        <f t="shared" si="19"/>
        <v>7.276888687025207E-2</v>
      </c>
      <c r="M54" s="23">
        <f t="shared" si="20"/>
        <v>7.1344827586206971E-2</v>
      </c>
      <c r="N54" s="19">
        <f t="shared" si="21"/>
        <v>-1.4240592840450983E-3</v>
      </c>
      <c r="O54" s="23">
        <f t="shared" si="22"/>
        <v>101.9960231627505</v>
      </c>
      <c r="P54" s="24">
        <f t="shared" si="23"/>
        <v>-1.9960231627505038</v>
      </c>
    </row>
    <row r="55" spans="1:16" x14ac:dyDescent="0.3">
      <c r="D55" s="2"/>
      <c r="G55" s="2"/>
      <c r="I55" s="2"/>
    </row>
    <row r="56" spans="1:16" x14ac:dyDescent="0.3">
      <c r="D56" s="2"/>
      <c r="G56" s="2"/>
      <c r="I56" s="2"/>
    </row>
    <row r="57" spans="1:16" ht="15.6" customHeight="1" x14ac:dyDescent="0.3">
      <c r="D57" s="2"/>
    </row>
  </sheetData>
  <mergeCells count="15">
    <mergeCell ref="A46:P46"/>
    <mergeCell ref="K1:K2"/>
    <mergeCell ref="L1:L2"/>
    <mergeCell ref="M1:M2"/>
    <mergeCell ref="N1:N2"/>
    <mergeCell ref="O1:O2"/>
    <mergeCell ref="P1:P2"/>
    <mergeCell ref="D1:F1"/>
    <mergeCell ref="G1:J1"/>
    <mergeCell ref="C1:C2"/>
    <mergeCell ref="A3:P3"/>
    <mergeCell ref="A1:A2"/>
    <mergeCell ref="B1:B2"/>
    <mergeCell ref="A12:P12"/>
    <mergeCell ref="A35:P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RASIA SHAJAHAN</dc:creator>
  <cp:lastModifiedBy>RASIA SHAJAHAN</cp:lastModifiedBy>
  <dcterms:created xsi:type="dcterms:W3CDTF">2023-09-18T09:09:15Z</dcterms:created>
  <dcterms:modified xsi:type="dcterms:W3CDTF">2023-11-24T09:09:53Z</dcterms:modified>
</cp:coreProperties>
</file>