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Volumes/Extreme SSD/DKFZ/Single-cellProject/Analyses_2022/Manuscript_2023/Nature Communications/"/>
    </mc:Choice>
  </mc:AlternateContent>
  <xr:revisionPtr revIDLastSave="0" documentId="13_ncr:1_{29A7E5EF-590E-D746-9498-7E91CDA48B8C}" xr6:coauthVersionLast="43" xr6:coauthVersionMax="43" xr10:uidLastSave="{00000000-0000-0000-0000-000000000000}"/>
  <bookViews>
    <workbookView xWindow="0" yWindow="500" windowWidth="28800" windowHeight="15480" xr2:uid="{00000000-000D-0000-FFFF-FFFF00000000}"/>
  </bookViews>
  <sheets>
    <sheet name="Clinical data of CLL patients" sheetId="2" r:id="rId1"/>
  </sheets>
  <definedNames>
    <definedName name="_xlnm._FilterDatabase" localSheetId="0" hidden="1">'Clinical data of CLL patients'!$A$1:$V$44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3" i="2" l="1"/>
  <c r="I11" i="2"/>
  <c r="I9" i="2"/>
  <c r="I10" i="2"/>
  <c r="I8" i="2"/>
  <c r="I7" i="2"/>
  <c r="I6" i="2"/>
  <c r="I24" i="2"/>
  <c r="I25" i="2"/>
  <c r="I20" i="2"/>
  <c r="I21" i="2"/>
  <c r="I18" i="2"/>
  <c r="I19" i="2"/>
  <c r="I3" i="2"/>
</calcChain>
</file>

<file path=xl/sharedStrings.xml><?xml version="1.0" encoding="utf-8"?>
<sst xmlns="http://schemas.openxmlformats.org/spreadsheetml/2006/main" count="731" uniqueCount="120">
  <si>
    <t>TP53</t>
  </si>
  <si>
    <t>trisomy 12</t>
  </si>
  <si>
    <t>del13q14</t>
  </si>
  <si>
    <t>del11q</t>
  </si>
  <si>
    <t>del17p13</t>
  </si>
  <si>
    <t>IGHV status</t>
  </si>
  <si>
    <t>Tumor Load (% CD5 CD19)</t>
  </si>
  <si>
    <t>BC0</t>
  </si>
  <si>
    <t>No</t>
  </si>
  <si>
    <t>UNMUTATED</t>
  </si>
  <si>
    <t>Untreated</t>
  </si>
  <si>
    <t>NA</t>
  </si>
  <si>
    <t>BC1</t>
  </si>
  <si>
    <t>LN</t>
  </si>
  <si>
    <t>MALE</t>
  </si>
  <si>
    <t>del17p 62%</t>
  </si>
  <si>
    <t>MUTATED</t>
  </si>
  <si>
    <t>IGHV3-23</t>
  </si>
  <si>
    <t>92</t>
  </si>
  <si>
    <t>PB</t>
  </si>
  <si>
    <t>del17p 41%</t>
  </si>
  <si>
    <t>46,XY,t(1;19)(q23;p13),der(7),+12,del(13)(q14q21),add(15)(p10),del(17)(p12),17[cp3]/46,XY,t(11;14)[1]/46,XY[16]</t>
  </si>
  <si>
    <t>FEMALE</t>
  </si>
  <si>
    <t>negative</t>
  </si>
  <si>
    <t>Treated</t>
  </si>
  <si>
    <t>BC11</t>
  </si>
  <si>
    <t>BM</t>
  </si>
  <si>
    <t>CLL</t>
  </si>
  <si>
    <t>IGHV3-9</t>
  </si>
  <si>
    <t>BC12</t>
  </si>
  <si>
    <t>nd</t>
  </si>
  <si>
    <t>44,X,-Y,-5,-9,-15,i(17)(q10),-19,+mar1,+mar2,+mar3[7]/46,XY[13]</t>
  </si>
  <si>
    <t>IGHV2-70</t>
  </si>
  <si>
    <t>del17p 82%</t>
  </si>
  <si>
    <t>BC13</t>
  </si>
  <si>
    <t>Yes</t>
  </si>
  <si>
    <t>IGHV1-2</t>
  </si>
  <si>
    <t>normal</t>
  </si>
  <si>
    <t>BC14</t>
  </si>
  <si>
    <t>IGHV1-69</t>
  </si>
  <si>
    <t>BC15</t>
  </si>
  <si>
    <t>IGHV6-1</t>
  </si>
  <si>
    <t>del17p 6%</t>
  </si>
  <si>
    <t>del17p 5%</t>
  </si>
  <si>
    <t>BC2</t>
  </si>
  <si>
    <t>IGHV1-24</t>
  </si>
  <si>
    <t>88</t>
  </si>
  <si>
    <t>BC3</t>
  </si>
  <si>
    <t>IGHV69-01</t>
  </si>
  <si>
    <t>BC4</t>
  </si>
  <si>
    <t>BC5</t>
  </si>
  <si>
    <t>Yes (20%)</t>
  </si>
  <si>
    <t>M</t>
  </si>
  <si>
    <t>Yes (90%)</t>
  </si>
  <si>
    <t>BC8</t>
  </si>
  <si>
    <t>IGHV4-39</t>
  </si>
  <si>
    <t>BC9</t>
  </si>
  <si>
    <t>HD1</t>
  </si>
  <si>
    <t>Pretreated</t>
  </si>
  <si>
    <t>HD10</t>
  </si>
  <si>
    <t>HD11</t>
  </si>
  <si>
    <t>HD2</t>
  </si>
  <si>
    <t>HD4</t>
  </si>
  <si>
    <t>HD5</t>
  </si>
  <si>
    <t>HD6</t>
  </si>
  <si>
    <t>HD8</t>
  </si>
  <si>
    <t>HD9</t>
  </si>
  <si>
    <t>rLN1</t>
  </si>
  <si>
    <t>rLN</t>
  </si>
  <si>
    <t>rLN10</t>
  </si>
  <si>
    <t>rLN11</t>
  </si>
  <si>
    <t>rLN12</t>
  </si>
  <si>
    <t>rLN13</t>
  </si>
  <si>
    <t>rLN2</t>
  </si>
  <si>
    <t>rLN3</t>
  </si>
  <si>
    <t>rLN4</t>
  </si>
  <si>
    <t>rLN5</t>
  </si>
  <si>
    <t>rLN6</t>
  </si>
  <si>
    <t>rLN7</t>
  </si>
  <si>
    <t>rLN8</t>
  </si>
  <si>
    <t>rLN9</t>
  </si>
  <si>
    <t>Family</t>
  </si>
  <si>
    <t>Alive</t>
  </si>
  <si>
    <t>Overall survival (years)</t>
  </si>
  <si>
    <t>Treatment status</t>
  </si>
  <si>
    <t>Diagnosis to death (months)</t>
  </si>
  <si>
    <t>Komplex aberrant karyotype</t>
  </si>
  <si>
    <t>Age at sampling</t>
  </si>
  <si>
    <t>Age at diagnosis</t>
  </si>
  <si>
    <t>Tissue</t>
  </si>
  <si>
    <t>Yes (43%)</t>
  </si>
  <si>
    <t>Yes (22%)</t>
  </si>
  <si>
    <t>Yes (47%)</t>
  </si>
  <si>
    <t>Yes (31%)</t>
  </si>
  <si>
    <t>Yes (51%)</t>
  </si>
  <si>
    <t>Yes (65%)</t>
  </si>
  <si>
    <t>Yes (62%)</t>
  </si>
  <si>
    <t>Yes (41%)</t>
  </si>
  <si>
    <t>Yes (13%)</t>
  </si>
  <si>
    <t>Sex</t>
  </si>
  <si>
    <t>Diagnosis</t>
  </si>
  <si>
    <t>Patient ID</t>
  </si>
  <si>
    <t>Time to first treatment (months)</t>
  </si>
  <si>
    <t>Binet staging</t>
  </si>
  <si>
    <t>Rai staging</t>
  </si>
  <si>
    <t>B</t>
  </si>
  <si>
    <t>A</t>
  </si>
  <si>
    <t>II</t>
  </si>
  <si>
    <t>I</t>
  </si>
  <si>
    <t>III</t>
  </si>
  <si>
    <t>IV</t>
  </si>
  <si>
    <t>Mass Cytometry</t>
  </si>
  <si>
    <t>scRNAseq</t>
  </si>
  <si>
    <t>IGHV1-18*04; mutated: 5,56 %</t>
  </si>
  <si>
    <t>IGHV4-4*02; mutated: 4,17 %</t>
  </si>
  <si>
    <t>IGHV4-30-2*034; mutated: 23,74 %</t>
  </si>
  <si>
    <t>IGHV3-11*01; mutated: 0 %</t>
  </si>
  <si>
    <t>IGHV1-2*02; mutated: 4,51%</t>
  </si>
  <si>
    <t>IGHV4-34*01, mutated: 7,4%</t>
  </si>
  <si>
    <t>IGHV1-46*01; mutated: 7,64%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</si>
</sst>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;@"/>
  </numFmts>
  <fonts count="12" x14ac:knownFonts="1">
    <font>
      <sz val="11"/>
      <color theme="1"/>
      <name val="Calibri"/>
      <scheme val="minor"/>
    </font>
    <font>
      <sz val="10"/>
      <color indexed="64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indexed="64"/>
      <name val="Arial"/>
      <family val="2"/>
    </font>
    <font>
      <b/>
      <sz val="14"/>
      <name val="Arial"/>
      <family val="2"/>
    </font>
    <font>
      <sz val="11"/>
      <color indexed="64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b/>
      <sz val="11"/>
      <color indexed="6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4" fontId="8" fillId="2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</cellXfs>
  <cellStyles count="4">
    <cellStyle name="Normal" xfId="0" builtinId="0"/>
    <cellStyle name="Normal_Hoja1_1 2" xfId="1" xr:uid="{00000000-0005-0000-0000-000003000000}"/>
    <cellStyle name="Normal_Hoja2" xfId="2" xr:uid="{00000000-0005-0000-0000-000004000000}"/>
    <cellStyle name="Normal_Hoja2_1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2"/>
  <sheetViews>
    <sheetView tabSelected="1" zoomScale="92" workbookViewId="0">
      <pane xSplit="1" topLeftCell="P1" activePane="topRight" state="frozen"/>
      <selection activeCell="M24" sqref="M24"/>
      <selection pane="topRight" activeCell="Q16" sqref="Q16"/>
    </sheetView>
  </sheetViews>
  <sheetFormatPr baseColWidth="10" defaultColWidth="9.1640625" defaultRowHeight="14" x14ac:dyDescent="0.2"/>
  <cols>
    <col min="1" max="1" width="13.83203125" style="1" bestFit="1" customWidth="1"/>
    <col min="2" max="2" width="14.6640625" style="1" bestFit="1" customWidth="1"/>
    <col min="3" max="3" width="18" style="1" customWidth="1"/>
    <col min="4" max="4" width="17.1640625" style="1" customWidth="1"/>
    <col min="5" max="5" width="12.1640625" style="1" bestFit="1" customWidth="1"/>
    <col min="6" max="6" width="14.5" style="1" bestFit="1" customWidth="1"/>
    <col min="7" max="7" width="13.83203125" style="1" customWidth="1"/>
    <col min="8" max="8" width="12.6640625" style="3" customWidth="1"/>
    <col min="9" max="9" width="14.5" style="2" bestFit="1" customWidth="1"/>
    <col min="10" max="10" width="16.1640625" style="1" bestFit="1" customWidth="1"/>
    <col min="11" max="11" width="18.83203125" style="11" bestFit="1" customWidth="1"/>
    <col min="12" max="16" width="14.1640625" style="1" bestFit="1" customWidth="1"/>
    <col min="17" max="17" width="42.1640625" style="1" customWidth="1"/>
    <col min="18" max="18" width="21.5" style="1" bestFit="1" customWidth="1"/>
    <col min="19" max="19" width="9.1640625" style="1" bestFit="1"/>
    <col min="20" max="20" width="12.5" style="43" customWidth="1"/>
    <col min="21" max="21" width="29.5" style="1" customWidth="1"/>
    <col min="22" max="22" width="36" style="1" customWidth="1"/>
    <col min="23" max="23" width="12.6640625" style="1" customWidth="1"/>
    <col min="24" max="16384" width="9.1640625" style="1"/>
  </cols>
  <sheetData>
    <row r="1" spans="1:27" s="4" customFormat="1" ht="77" thickBot="1" x14ac:dyDescent="0.25">
      <c r="A1" s="5" t="s">
        <v>101</v>
      </c>
      <c r="B1" s="5" t="s">
        <v>89</v>
      </c>
      <c r="C1" s="6" t="s">
        <v>88</v>
      </c>
      <c r="D1" s="6" t="s">
        <v>87</v>
      </c>
      <c r="E1" s="5" t="s">
        <v>99</v>
      </c>
      <c r="F1" s="5" t="s">
        <v>100</v>
      </c>
      <c r="G1" s="5" t="s">
        <v>103</v>
      </c>
      <c r="H1" s="8" t="s">
        <v>104</v>
      </c>
      <c r="I1" s="7" t="s">
        <v>6</v>
      </c>
      <c r="J1" s="5" t="s">
        <v>5</v>
      </c>
      <c r="K1" s="5" t="s">
        <v>81</v>
      </c>
      <c r="L1" s="5" t="s">
        <v>0</v>
      </c>
      <c r="M1" s="5" t="s">
        <v>1</v>
      </c>
      <c r="N1" s="5" t="s">
        <v>2</v>
      </c>
      <c r="O1" s="5" t="s">
        <v>3</v>
      </c>
      <c r="P1" s="5" t="s">
        <v>4</v>
      </c>
      <c r="Q1" s="5" t="s">
        <v>86</v>
      </c>
      <c r="R1" s="5" t="s">
        <v>84</v>
      </c>
      <c r="S1" s="5" t="s">
        <v>82</v>
      </c>
      <c r="T1" s="42" t="s">
        <v>102</v>
      </c>
      <c r="U1" s="9" t="s">
        <v>85</v>
      </c>
      <c r="V1" s="53" t="s">
        <v>83</v>
      </c>
      <c r="W1" s="55" t="s">
        <v>111</v>
      </c>
      <c r="X1" s="56" t="s">
        <v>112</v>
      </c>
      <c r="Y1" s="10"/>
      <c r="Z1" s="10"/>
      <c r="AA1" s="10"/>
    </row>
    <row r="2" spans="1:27" s="11" customFormat="1" ht="15" x14ac:dyDescent="0.2">
      <c r="A2" s="46" t="s">
        <v>7</v>
      </c>
      <c r="B2" s="45" t="s">
        <v>13</v>
      </c>
      <c r="C2" s="47"/>
      <c r="D2" s="48"/>
      <c r="E2" s="45"/>
      <c r="F2" s="45"/>
      <c r="G2" s="45" t="s">
        <v>105</v>
      </c>
      <c r="H2" s="49" t="s">
        <v>107</v>
      </c>
      <c r="I2" s="50"/>
      <c r="J2" s="40" t="s">
        <v>9</v>
      </c>
      <c r="K2" s="45"/>
      <c r="L2" s="45"/>
      <c r="M2" s="45" t="s">
        <v>8</v>
      </c>
      <c r="N2" s="45" t="s">
        <v>8</v>
      </c>
      <c r="O2" s="45" t="s">
        <v>8</v>
      </c>
      <c r="P2" s="45" t="s">
        <v>8</v>
      </c>
      <c r="Q2" s="45" t="s">
        <v>8</v>
      </c>
      <c r="R2" s="12" t="s">
        <v>10</v>
      </c>
      <c r="S2" s="45"/>
      <c r="T2" s="51"/>
      <c r="U2" s="52"/>
      <c r="V2" s="52"/>
      <c r="W2" s="54" t="s">
        <v>8</v>
      </c>
      <c r="X2" s="54" t="s">
        <v>35</v>
      </c>
    </row>
    <row r="3" spans="1:27" ht="45" x14ac:dyDescent="0.2">
      <c r="A3" s="13" t="s">
        <v>12</v>
      </c>
      <c r="B3" s="14" t="s">
        <v>19</v>
      </c>
      <c r="C3" s="41">
        <v>70</v>
      </c>
      <c r="D3" s="31">
        <v>72.197260273972603</v>
      </c>
      <c r="E3" s="15" t="s">
        <v>14</v>
      </c>
      <c r="F3" s="15" t="s">
        <v>27</v>
      </c>
      <c r="G3" s="41" t="s">
        <v>105</v>
      </c>
      <c r="H3" s="18" t="s">
        <v>108</v>
      </c>
      <c r="I3" s="16">
        <f>44*95/100</f>
        <v>41.8</v>
      </c>
      <c r="J3" s="41" t="s">
        <v>16</v>
      </c>
      <c r="K3" s="14" t="s">
        <v>17</v>
      </c>
      <c r="L3" s="41" t="s">
        <v>20</v>
      </c>
      <c r="M3" s="41" t="s">
        <v>91</v>
      </c>
      <c r="N3" s="41" t="s">
        <v>93</v>
      </c>
      <c r="O3" s="41" t="s">
        <v>8</v>
      </c>
      <c r="P3" s="41" t="s">
        <v>97</v>
      </c>
      <c r="Q3" s="14" t="s">
        <v>21</v>
      </c>
      <c r="R3" s="17" t="s">
        <v>10</v>
      </c>
      <c r="S3" s="19" t="s">
        <v>8</v>
      </c>
      <c r="T3" s="44">
        <v>26.3</v>
      </c>
      <c r="U3" s="21">
        <v>74.900000000000006</v>
      </c>
      <c r="V3" s="23">
        <v>76.454794520547949</v>
      </c>
      <c r="W3" s="14" t="s">
        <v>35</v>
      </c>
      <c r="X3" s="41" t="s">
        <v>8</v>
      </c>
    </row>
    <row r="4" spans="1:27" ht="15" x14ac:dyDescent="0.2">
      <c r="A4" s="13" t="s">
        <v>12</v>
      </c>
      <c r="B4" s="14" t="s">
        <v>13</v>
      </c>
      <c r="C4" s="15">
        <v>70</v>
      </c>
      <c r="D4" s="31">
        <v>72.290410958904104</v>
      </c>
      <c r="E4" s="15" t="s">
        <v>14</v>
      </c>
      <c r="F4" s="15" t="s">
        <v>27</v>
      </c>
      <c r="G4" s="41" t="s">
        <v>105</v>
      </c>
      <c r="H4" s="18" t="s">
        <v>108</v>
      </c>
      <c r="I4" s="16" t="s">
        <v>18</v>
      </c>
      <c r="J4" s="41" t="s">
        <v>16</v>
      </c>
      <c r="K4" s="14" t="s">
        <v>17</v>
      </c>
      <c r="L4" s="41" t="s">
        <v>15</v>
      </c>
      <c r="M4" s="41" t="s">
        <v>90</v>
      </c>
      <c r="N4" s="41" t="s">
        <v>92</v>
      </c>
      <c r="O4" s="41" t="s">
        <v>8</v>
      </c>
      <c r="P4" s="41" t="s">
        <v>96</v>
      </c>
      <c r="Q4" s="41"/>
      <c r="R4" s="17" t="s">
        <v>10</v>
      </c>
      <c r="S4" s="19" t="s">
        <v>8</v>
      </c>
      <c r="T4" s="44">
        <v>26.3</v>
      </c>
      <c r="U4" s="21">
        <v>74.900000000000006</v>
      </c>
      <c r="V4" s="23">
        <v>76.454794520547949</v>
      </c>
      <c r="W4" s="14" t="s">
        <v>35</v>
      </c>
      <c r="X4" s="14" t="s">
        <v>35</v>
      </c>
    </row>
    <row r="5" spans="1:27" ht="15" x14ac:dyDescent="0.2">
      <c r="A5" s="13" t="s">
        <v>44</v>
      </c>
      <c r="B5" s="27" t="s">
        <v>13</v>
      </c>
      <c r="C5" s="41">
        <v>69</v>
      </c>
      <c r="D5" s="31">
        <v>69.109589041095887</v>
      </c>
      <c r="E5" s="15" t="s">
        <v>14</v>
      </c>
      <c r="F5" s="15" t="s">
        <v>27</v>
      </c>
      <c r="G5" s="41" t="s">
        <v>105</v>
      </c>
      <c r="H5" s="25" t="s">
        <v>108</v>
      </c>
      <c r="I5" s="16" t="s">
        <v>46</v>
      </c>
      <c r="J5" s="19" t="s">
        <v>9</v>
      </c>
      <c r="K5" s="36" t="s">
        <v>45</v>
      </c>
      <c r="L5" s="17" t="s">
        <v>37</v>
      </c>
      <c r="M5" s="17" t="s">
        <v>8</v>
      </c>
      <c r="N5" s="17" t="s">
        <v>8</v>
      </c>
      <c r="O5" s="17" t="s">
        <v>95</v>
      </c>
      <c r="P5" s="17" t="s">
        <v>8</v>
      </c>
      <c r="Q5" s="17" t="s">
        <v>8</v>
      </c>
      <c r="R5" s="17" t="s">
        <v>10</v>
      </c>
      <c r="S5" s="20" t="s">
        <v>35</v>
      </c>
      <c r="T5" s="44">
        <v>2.9</v>
      </c>
      <c r="U5" s="22" t="s">
        <v>11</v>
      </c>
      <c r="V5" s="22" t="s">
        <v>11</v>
      </c>
      <c r="W5" s="14" t="s">
        <v>35</v>
      </c>
      <c r="X5" s="14" t="s">
        <v>35</v>
      </c>
    </row>
    <row r="6" spans="1:27" ht="15" x14ac:dyDescent="0.2">
      <c r="A6" s="13" t="s">
        <v>47</v>
      </c>
      <c r="B6" s="28" t="s">
        <v>13</v>
      </c>
      <c r="C6" s="41">
        <v>57</v>
      </c>
      <c r="D6" s="31">
        <v>57.512328767123286</v>
      </c>
      <c r="E6" s="15" t="s">
        <v>22</v>
      </c>
      <c r="F6" s="15" t="s">
        <v>27</v>
      </c>
      <c r="G6" s="41" t="s">
        <v>105</v>
      </c>
      <c r="H6" s="25" t="s">
        <v>108</v>
      </c>
      <c r="I6" s="16">
        <f>88*90/100</f>
        <v>79.2</v>
      </c>
      <c r="J6" s="19" t="s">
        <v>9</v>
      </c>
      <c r="K6" s="36" t="s">
        <v>48</v>
      </c>
      <c r="L6" s="17" t="s">
        <v>37</v>
      </c>
      <c r="M6" s="17" t="s">
        <v>11</v>
      </c>
      <c r="N6" s="17"/>
      <c r="O6" s="17"/>
      <c r="P6" s="17"/>
      <c r="Q6" s="17"/>
      <c r="R6" s="17" t="s">
        <v>10</v>
      </c>
      <c r="S6" s="20" t="s">
        <v>35</v>
      </c>
      <c r="T6" s="44" t="s">
        <v>11</v>
      </c>
      <c r="U6" s="22" t="s">
        <v>11</v>
      </c>
      <c r="V6" s="22" t="s">
        <v>11</v>
      </c>
      <c r="W6" s="14" t="s">
        <v>35</v>
      </c>
      <c r="X6" s="14" t="s">
        <v>35</v>
      </c>
    </row>
    <row r="7" spans="1:27" ht="15" x14ac:dyDescent="0.2">
      <c r="A7" s="13" t="s">
        <v>47</v>
      </c>
      <c r="B7" s="28" t="s">
        <v>26</v>
      </c>
      <c r="C7" s="41">
        <v>57</v>
      </c>
      <c r="D7" s="31">
        <v>57.983561643835614</v>
      </c>
      <c r="E7" s="15" t="s">
        <v>22</v>
      </c>
      <c r="F7" s="15" t="s">
        <v>27</v>
      </c>
      <c r="G7" s="41" t="s">
        <v>105</v>
      </c>
      <c r="H7" s="25" t="s">
        <v>108</v>
      </c>
      <c r="I7" s="16">
        <f>86*97/100</f>
        <v>83.42</v>
      </c>
      <c r="J7" s="19" t="s">
        <v>9</v>
      </c>
      <c r="K7" s="36" t="s">
        <v>48</v>
      </c>
      <c r="L7" s="17" t="s">
        <v>37</v>
      </c>
      <c r="M7" s="17" t="s">
        <v>8</v>
      </c>
      <c r="N7" s="17" t="s">
        <v>8</v>
      </c>
      <c r="O7" s="17" t="s">
        <v>8</v>
      </c>
      <c r="P7" s="17" t="s">
        <v>98</v>
      </c>
      <c r="Q7" s="17"/>
      <c r="R7" s="17" t="s">
        <v>10</v>
      </c>
      <c r="S7" s="20" t="s">
        <v>35</v>
      </c>
      <c r="T7" s="44" t="s">
        <v>11</v>
      </c>
      <c r="U7" s="22" t="s">
        <v>11</v>
      </c>
      <c r="V7" s="22" t="s">
        <v>11</v>
      </c>
      <c r="W7" s="14" t="s">
        <v>35</v>
      </c>
      <c r="X7" s="14" t="s">
        <v>8</v>
      </c>
    </row>
    <row r="8" spans="1:27" ht="15" x14ac:dyDescent="0.2">
      <c r="A8" s="13" t="s">
        <v>49</v>
      </c>
      <c r="B8" s="24" t="s">
        <v>13</v>
      </c>
      <c r="C8" s="41">
        <v>53</v>
      </c>
      <c r="D8" s="31">
        <v>56.602739726027394</v>
      </c>
      <c r="E8" s="15" t="s">
        <v>14</v>
      </c>
      <c r="F8" s="15" t="s">
        <v>27</v>
      </c>
      <c r="G8" s="41" t="s">
        <v>106</v>
      </c>
      <c r="H8" s="25">
        <v>0</v>
      </c>
      <c r="I8" s="16">
        <f>93*82/100</f>
        <v>76.260000000000005</v>
      </c>
      <c r="J8" s="19" t="s">
        <v>16</v>
      </c>
      <c r="K8" s="36" t="s">
        <v>17</v>
      </c>
      <c r="L8" s="41" t="s">
        <v>37</v>
      </c>
      <c r="M8" s="41" t="s">
        <v>8</v>
      </c>
      <c r="N8" s="41" t="s">
        <v>8</v>
      </c>
      <c r="O8" s="41" t="s">
        <v>8</v>
      </c>
      <c r="P8" s="41" t="s">
        <v>8</v>
      </c>
      <c r="Q8" s="41" t="s">
        <v>8</v>
      </c>
      <c r="R8" s="17" t="s">
        <v>24</v>
      </c>
      <c r="S8" s="20" t="s">
        <v>35</v>
      </c>
      <c r="T8" s="44">
        <v>39.333333333333336</v>
      </c>
      <c r="U8" s="22" t="s">
        <v>11</v>
      </c>
      <c r="V8" s="22" t="s">
        <v>11</v>
      </c>
      <c r="W8" s="14" t="s">
        <v>35</v>
      </c>
      <c r="X8" s="14" t="s">
        <v>8</v>
      </c>
    </row>
    <row r="9" spans="1:27" ht="15" x14ac:dyDescent="0.2">
      <c r="A9" s="13" t="s">
        <v>50</v>
      </c>
      <c r="B9" s="29" t="s">
        <v>19</v>
      </c>
      <c r="C9" s="41">
        <v>46</v>
      </c>
      <c r="D9" s="31">
        <v>45.717808219178082</v>
      </c>
      <c r="E9" s="15" t="s">
        <v>22</v>
      </c>
      <c r="F9" s="15" t="s">
        <v>27</v>
      </c>
      <c r="G9" s="41" t="s">
        <v>11</v>
      </c>
      <c r="H9" s="25" t="s">
        <v>11</v>
      </c>
      <c r="I9" s="16">
        <f>93*69/100</f>
        <v>64.17</v>
      </c>
      <c r="J9" s="19" t="s">
        <v>16</v>
      </c>
      <c r="K9" s="36" t="s">
        <v>32</v>
      </c>
      <c r="L9" s="17" t="s">
        <v>37</v>
      </c>
      <c r="M9" s="17" t="s">
        <v>53</v>
      </c>
      <c r="N9" s="17" t="s">
        <v>8</v>
      </c>
      <c r="O9" s="17" t="s">
        <v>8</v>
      </c>
      <c r="P9" s="17" t="s">
        <v>8</v>
      </c>
      <c r="Q9" s="17" t="s">
        <v>8</v>
      </c>
      <c r="R9" s="17" t="s">
        <v>10</v>
      </c>
      <c r="S9" s="19" t="s">
        <v>35</v>
      </c>
      <c r="T9" s="44" t="s">
        <v>11</v>
      </c>
      <c r="U9" s="22" t="s">
        <v>11</v>
      </c>
      <c r="V9" s="22" t="s">
        <v>11</v>
      </c>
      <c r="W9" s="14" t="s">
        <v>35</v>
      </c>
      <c r="X9" s="14" t="s">
        <v>8</v>
      </c>
    </row>
    <row r="10" spans="1:27" ht="15" x14ac:dyDescent="0.2">
      <c r="A10" s="13" t="s">
        <v>50</v>
      </c>
      <c r="B10" s="29" t="s">
        <v>13</v>
      </c>
      <c r="C10" s="41">
        <v>46</v>
      </c>
      <c r="D10" s="31">
        <v>47.158904109589038</v>
      </c>
      <c r="E10" s="15" t="s">
        <v>22</v>
      </c>
      <c r="F10" s="15" t="s">
        <v>27</v>
      </c>
      <c r="G10" s="41" t="s">
        <v>106</v>
      </c>
      <c r="H10" s="25" t="s">
        <v>108</v>
      </c>
      <c r="I10" s="16">
        <f>82*40/100</f>
        <v>32.799999999999997</v>
      </c>
      <c r="J10" s="19" t="s">
        <v>16</v>
      </c>
      <c r="K10" s="36" t="s">
        <v>32</v>
      </c>
      <c r="L10" s="17" t="s">
        <v>23</v>
      </c>
      <c r="M10" s="17" t="s">
        <v>51</v>
      </c>
      <c r="N10" s="17" t="s">
        <v>52</v>
      </c>
      <c r="O10" s="17" t="s">
        <v>52</v>
      </c>
      <c r="P10" s="17" t="s">
        <v>52</v>
      </c>
      <c r="Q10" s="17" t="s">
        <v>8</v>
      </c>
      <c r="R10" s="17" t="s">
        <v>10</v>
      </c>
      <c r="S10" s="19" t="s">
        <v>35</v>
      </c>
      <c r="T10" s="44" t="s">
        <v>11</v>
      </c>
      <c r="U10" s="22" t="s">
        <v>11</v>
      </c>
      <c r="V10" s="22" t="s">
        <v>11</v>
      </c>
      <c r="W10" s="14" t="s">
        <v>35</v>
      </c>
      <c r="X10" s="14" t="s">
        <v>8</v>
      </c>
    </row>
    <row r="11" spans="1:27" s="38" customFormat="1" ht="15" x14ac:dyDescent="0.2">
      <c r="A11" s="13" t="s">
        <v>50</v>
      </c>
      <c r="B11" s="29" t="s">
        <v>13</v>
      </c>
      <c r="C11" s="41">
        <v>46</v>
      </c>
      <c r="D11" s="31">
        <v>45.736986301369861</v>
      </c>
      <c r="E11" s="37" t="s">
        <v>22</v>
      </c>
      <c r="F11" s="37" t="s">
        <v>27</v>
      </c>
      <c r="G11" s="41" t="s">
        <v>106</v>
      </c>
      <c r="H11" s="25" t="s">
        <v>108</v>
      </c>
      <c r="I11" s="16">
        <f>55*82/100</f>
        <v>45.1</v>
      </c>
      <c r="J11" s="19" t="s">
        <v>16</v>
      </c>
      <c r="K11" s="36" t="s">
        <v>32</v>
      </c>
      <c r="L11" s="17" t="s">
        <v>23</v>
      </c>
      <c r="M11" s="17" t="s">
        <v>35</v>
      </c>
      <c r="N11" s="17" t="s">
        <v>8</v>
      </c>
      <c r="O11" s="17" t="s">
        <v>8</v>
      </c>
      <c r="P11" s="17" t="s">
        <v>8</v>
      </c>
      <c r="Q11" s="17"/>
      <c r="R11" s="17" t="s">
        <v>10</v>
      </c>
      <c r="S11" s="19" t="s">
        <v>35</v>
      </c>
      <c r="T11" s="44" t="s">
        <v>11</v>
      </c>
      <c r="U11" s="22" t="s">
        <v>11</v>
      </c>
      <c r="V11" s="22" t="s">
        <v>11</v>
      </c>
      <c r="W11" s="14" t="s">
        <v>35</v>
      </c>
      <c r="X11" s="14" t="s">
        <v>8</v>
      </c>
    </row>
    <row r="12" spans="1:27" s="38" customFormat="1" ht="15" x14ac:dyDescent="0.2">
      <c r="A12" s="13" t="s">
        <v>54</v>
      </c>
      <c r="B12" s="24" t="s">
        <v>19</v>
      </c>
      <c r="C12" s="41">
        <v>73</v>
      </c>
      <c r="D12" s="31">
        <v>75.961643835616442</v>
      </c>
      <c r="E12" s="37" t="s">
        <v>14</v>
      </c>
      <c r="F12" s="37" t="s">
        <v>27</v>
      </c>
      <c r="G12" s="41" t="s">
        <v>106</v>
      </c>
      <c r="H12" s="25" t="s">
        <v>108</v>
      </c>
      <c r="I12" s="16">
        <v>60</v>
      </c>
      <c r="J12" s="19" t="s">
        <v>9</v>
      </c>
      <c r="K12" s="36" t="s">
        <v>55</v>
      </c>
      <c r="L12" s="17" t="s">
        <v>37</v>
      </c>
      <c r="M12" s="17"/>
      <c r="N12" s="17"/>
      <c r="O12" s="17"/>
      <c r="P12" s="17"/>
      <c r="Q12" s="17"/>
      <c r="R12" s="17" t="s">
        <v>24</v>
      </c>
      <c r="S12" s="19" t="s">
        <v>8</v>
      </c>
      <c r="T12" s="44">
        <v>0</v>
      </c>
      <c r="U12" s="21">
        <v>51.166666666666664</v>
      </c>
      <c r="V12" s="23">
        <v>77.608219178082194</v>
      </c>
      <c r="W12" s="14" t="s">
        <v>35</v>
      </c>
      <c r="X12" s="14" t="s">
        <v>8</v>
      </c>
    </row>
    <row r="13" spans="1:27" ht="15" x14ac:dyDescent="0.2">
      <c r="A13" s="13" t="s">
        <v>54</v>
      </c>
      <c r="B13" s="24" t="s">
        <v>13</v>
      </c>
      <c r="C13" s="41">
        <v>73</v>
      </c>
      <c r="D13" s="31">
        <v>74.890410958904113</v>
      </c>
      <c r="E13" s="15" t="s">
        <v>14</v>
      </c>
      <c r="F13" s="15" t="s">
        <v>27</v>
      </c>
      <c r="G13" s="41" t="s">
        <v>106</v>
      </c>
      <c r="H13" s="25" t="s">
        <v>108</v>
      </c>
      <c r="I13" s="16">
        <f>60*99/100</f>
        <v>59.4</v>
      </c>
      <c r="J13" s="19" t="s">
        <v>9</v>
      </c>
      <c r="K13" s="36" t="s">
        <v>55</v>
      </c>
      <c r="L13" s="17" t="s">
        <v>23</v>
      </c>
      <c r="M13" s="17" t="s">
        <v>35</v>
      </c>
      <c r="N13" s="17" t="s">
        <v>8</v>
      </c>
      <c r="O13" s="17" t="s">
        <v>8</v>
      </c>
      <c r="P13" s="17" t="s">
        <v>8</v>
      </c>
      <c r="Q13" s="17" t="s">
        <v>8</v>
      </c>
      <c r="R13" s="17" t="s">
        <v>24</v>
      </c>
      <c r="S13" s="19" t="s">
        <v>8</v>
      </c>
      <c r="T13" s="44">
        <v>0</v>
      </c>
      <c r="U13" s="21">
        <v>51.166666666666664</v>
      </c>
      <c r="V13" s="23">
        <v>77.608219178082194</v>
      </c>
      <c r="W13" s="14" t="s">
        <v>35</v>
      </c>
      <c r="X13" s="14" t="s">
        <v>8</v>
      </c>
    </row>
    <row r="14" spans="1:27" ht="15" x14ac:dyDescent="0.2">
      <c r="A14" s="13" t="s">
        <v>56</v>
      </c>
      <c r="B14" s="24" t="s">
        <v>19</v>
      </c>
      <c r="C14" s="41">
        <v>53</v>
      </c>
      <c r="D14" s="31">
        <v>53.43287671232877</v>
      </c>
      <c r="E14" s="15" t="s">
        <v>14</v>
      </c>
      <c r="F14" s="15" t="s">
        <v>27</v>
      </c>
      <c r="G14" s="41" t="s">
        <v>106</v>
      </c>
      <c r="H14" s="25" t="s">
        <v>107</v>
      </c>
      <c r="I14" s="16">
        <v>94</v>
      </c>
      <c r="J14" s="19" t="s">
        <v>9</v>
      </c>
      <c r="K14" s="36" t="s">
        <v>39</v>
      </c>
      <c r="L14" s="17" t="s">
        <v>37</v>
      </c>
      <c r="M14" s="17"/>
      <c r="N14" s="17"/>
      <c r="O14" s="17"/>
      <c r="P14" s="17"/>
      <c r="Q14" s="17"/>
      <c r="R14" s="41" t="s">
        <v>24</v>
      </c>
      <c r="S14" s="19" t="s">
        <v>8</v>
      </c>
      <c r="T14" s="44">
        <v>14.9</v>
      </c>
      <c r="U14" s="21">
        <v>56.43333333333333</v>
      </c>
      <c r="V14" s="23">
        <v>57.013698630136986</v>
      </c>
      <c r="W14" s="14" t="s">
        <v>35</v>
      </c>
      <c r="X14" s="14" t="s">
        <v>8</v>
      </c>
    </row>
    <row r="15" spans="1:27" ht="15" x14ac:dyDescent="0.2">
      <c r="A15" s="13" t="s">
        <v>56</v>
      </c>
      <c r="B15" s="24" t="s">
        <v>13</v>
      </c>
      <c r="C15" s="41">
        <v>53</v>
      </c>
      <c r="D15" s="31">
        <v>53.487671232876714</v>
      </c>
      <c r="E15" s="15" t="s">
        <v>14</v>
      </c>
      <c r="F15" s="15" t="s">
        <v>27</v>
      </c>
      <c r="G15" s="41" t="s">
        <v>106</v>
      </c>
      <c r="H15" s="25" t="s">
        <v>107</v>
      </c>
      <c r="I15" s="16">
        <v>86</v>
      </c>
      <c r="J15" s="19" t="s">
        <v>9</v>
      </c>
      <c r="K15" s="36" t="s">
        <v>39</v>
      </c>
      <c r="L15" s="17" t="s">
        <v>23</v>
      </c>
      <c r="M15" s="17" t="s">
        <v>35</v>
      </c>
      <c r="N15" s="17" t="s">
        <v>8</v>
      </c>
      <c r="O15" s="17" t="s">
        <v>8</v>
      </c>
      <c r="P15" s="17" t="s">
        <v>8</v>
      </c>
      <c r="Q15" s="17" t="s">
        <v>8</v>
      </c>
      <c r="R15" s="41" t="s">
        <v>24</v>
      </c>
      <c r="S15" s="19" t="s">
        <v>8</v>
      </c>
      <c r="T15" s="44">
        <v>14.9</v>
      </c>
      <c r="U15" s="21">
        <v>56.43333333333333</v>
      </c>
      <c r="V15" s="23">
        <v>57.013698630136986</v>
      </c>
      <c r="W15" s="14" t="s">
        <v>35</v>
      </c>
      <c r="X15" s="14" t="s">
        <v>35</v>
      </c>
    </row>
    <row r="16" spans="1:27" s="30" customFormat="1" ht="15" x14ac:dyDescent="0.2">
      <c r="A16" s="13" t="s">
        <v>56</v>
      </c>
      <c r="B16" s="24" t="s">
        <v>26</v>
      </c>
      <c r="C16" s="41">
        <v>53</v>
      </c>
      <c r="D16" s="31">
        <v>53.43287671232877</v>
      </c>
      <c r="E16" s="15" t="s">
        <v>14</v>
      </c>
      <c r="F16" s="15" t="s">
        <v>27</v>
      </c>
      <c r="G16" s="41" t="s">
        <v>106</v>
      </c>
      <c r="H16" s="25" t="s">
        <v>107</v>
      </c>
      <c r="I16" s="16">
        <v>84</v>
      </c>
      <c r="J16" s="19" t="s">
        <v>9</v>
      </c>
      <c r="K16" s="36" t="s">
        <v>39</v>
      </c>
      <c r="L16" s="17" t="s">
        <v>37</v>
      </c>
      <c r="M16" s="17"/>
      <c r="N16" s="17"/>
      <c r="O16" s="17"/>
      <c r="P16" s="17"/>
      <c r="Q16" s="17"/>
      <c r="R16" s="41" t="s">
        <v>24</v>
      </c>
      <c r="S16" s="19" t="s">
        <v>8</v>
      </c>
      <c r="T16" s="44">
        <v>14.9</v>
      </c>
      <c r="U16" s="21">
        <v>56.43333333333333</v>
      </c>
      <c r="V16" s="23">
        <v>57.013698630136986</v>
      </c>
      <c r="W16" s="14" t="s">
        <v>35</v>
      </c>
      <c r="X16" s="14" t="s">
        <v>8</v>
      </c>
    </row>
    <row r="17" spans="1:24" ht="15" x14ac:dyDescent="0.2">
      <c r="A17" s="13" t="s">
        <v>25</v>
      </c>
      <c r="B17" s="57" t="s">
        <v>26</v>
      </c>
      <c r="C17" s="41">
        <v>52</v>
      </c>
      <c r="D17" s="31">
        <v>53.857534246575341</v>
      </c>
      <c r="E17" s="41" t="s">
        <v>14</v>
      </c>
      <c r="F17" s="41" t="s">
        <v>27</v>
      </c>
      <c r="G17" s="41" t="s">
        <v>106</v>
      </c>
      <c r="H17" s="58" t="s">
        <v>108</v>
      </c>
      <c r="I17" s="16">
        <v>70</v>
      </c>
      <c r="J17" s="41" t="s">
        <v>9</v>
      </c>
      <c r="K17" s="14" t="s">
        <v>28</v>
      </c>
      <c r="L17" s="41" t="s">
        <v>23</v>
      </c>
      <c r="M17" s="41" t="s">
        <v>8</v>
      </c>
      <c r="N17" s="41" t="s">
        <v>8</v>
      </c>
      <c r="O17" s="41" t="s">
        <v>8</v>
      </c>
      <c r="P17" s="41" t="s">
        <v>8</v>
      </c>
      <c r="Q17" s="41" t="s">
        <v>8</v>
      </c>
      <c r="R17" s="41" t="s">
        <v>24</v>
      </c>
      <c r="S17" s="41" t="s">
        <v>8</v>
      </c>
      <c r="T17" s="16">
        <v>6.4666666666666668</v>
      </c>
      <c r="U17" s="59">
        <v>121.66666666666667</v>
      </c>
      <c r="V17" s="16">
        <v>62.5</v>
      </c>
      <c r="W17" s="14" t="s">
        <v>35</v>
      </c>
      <c r="X17" s="14" t="s">
        <v>8</v>
      </c>
    </row>
    <row r="18" spans="1:24" ht="15" x14ac:dyDescent="0.2">
      <c r="A18" s="13" t="s">
        <v>29</v>
      </c>
      <c r="B18" s="24" t="s">
        <v>19</v>
      </c>
      <c r="C18" s="41">
        <v>77</v>
      </c>
      <c r="D18" s="31">
        <v>77.290410958904104</v>
      </c>
      <c r="E18" s="15" t="s">
        <v>14</v>
      </c>
      <c r="F18" s="15" t="s">
        <v>27</v>
      </c>
      <c r="G18" s="41" t="s">
        <v>105</v>
      </c>
      <c r="H18" s="25" t="s">
        <v>108</v>
      </c>
      <c r="I18" s="16">
        <f>77*88/100</f>
        <v>67.760000000000005</v>
      </c>
      <c r="J18" s="19" t="s">
        <v>9</v>
      </c>
      <c r="K18" s="36" t="s">
        <v>32</v>
      </c>
      <c r="L18" s="17" t="s">
        <v>33</v>
      </c>
      <c r="M18" s="17"/>
      <c r="N18" s="17"/>
      <c r="O18" s="17"/>
      <c r="P18" s="17"/>
      <c r="Q18" s="17"/>
      <c r="R18" s="17" t="s">
        <v>10</v>
      </c>
      <c r="S18" s="20" t="s">
        <v>35</v>
      </c>
      <c r="T18" s="44" t="s">
        <v>11</v>
      </c>
      <c r="U18" s="22" t="s">
        <v>11</v>
      </c>
      <c r="V18" s="22" t="s">
        <v>11</v>
      </c>
      <c r="W18" s="14" t="s">
        <v>35</v>
      </c>
      <c r="X18" s="14" t="s">
        <v>8</v>
      </c>
    </row>
    <row r="19" spans="1:24" ht="30" x14ac:dyDescent="0.2">
      <c r="A19" s="13" t="s">
        <v>29</v>
      </c>
      <c r="B19" s="24" t="s">
        <v>13</v>
      </c>
      <c r="C19" s="41">
        <v>77</v>
      </c>
      <c r="D19" s="31">
        <v>77.369863013698634</v>
      </c>
      <c r="E19" s="15" t="s">
        <v>14</v>
      </c>
      <c r="F19" s="15" t="s">
        <v>27</v>
      </c>
      <c r="G19" s="41" t="s">
        <v>105</v>
      </c>
      <c r="H19" s="25" t="s">
        <v>108</v>
      </c>
      <c r="I19" s="16">
        <f>87*62/100</f>
        <v>53.94</v>
      </c>
      <c r="J19" s="19" t="s">
        <v>9</v>
      </c>
      <c r="K19" s="36" t="s">
        <v>32</v>
      </c>
      <c r="L19" s="17" t="s">
        <v>30</v>
      </c>
      <c r="M19" s="17" t="s">
        <v>8</v>
      </c>
      <c r="N19" s="17" t="s">
        <v>8</v>
      </c>
      <c r="O19" s="17" t="s">
        <v>8</v>
      </c>
      <c r="P19" s="17" t="s">
        <v>35</v>
      </c>
      <c r="Q19" s="39" t="s">
        <v>31</v>
      </c>
      <c r="R19" s="17" t="s">
        <v>10</v>
      </c>
      <c r="S19" s="20" t="s">
        <v>35</v>
      </c>
      <c r="T19" s="44" t="s">
        <v>11</v>
      </c>
      <c r="U19" s="22" t="s">
        <v>11</v>
      </c>
      <c r="V19" s="22" t="s">
        <v>11</v>
      </c>
      <c r="W19" s="14" t="s">
        <v>35</v>
      </c>
      <c r="X19" s="14" t="s">
        <v>8</v>
      </c>
    </row>
    <row r="20" spans="1:24" ht="15" x14ac:dyDescent="0.2">
      <c r="A20" s="13" t="s">
        <v>34</v>
      </c>
      <c r="B20" s="24" t="s">
        <v>19</v>
      </c>
      <c r="C20" s="41">
        <v>67</v>
      </c>
      <c r="D20" s="31">
        <v>71.665753424657538</v>
      </c>
      <c r="E20" s="15" t="s">
        <v>14</v>
      </c>
      <c r="F20" s="15" t="s">
        <v>27</v>
      </c>
      <c r="G20" s="41" t="s">
        <v>106</v>
      </c>
      <c r="H20" s="25">
        <v>0</v>
      </c>
      <c r="I20" s="16">
        <f>84*90/100</f>
        <v>75.599999999999994</v>
      </c>
      <c r="J20" s="19" t="s">
        <v>9</v>
      </c>
      <c r="K20" s="36" t="s">
        <v>36</v>
      </c>
      <c r="L20" s="17" t="s">
        <v>37</v>
      </c>
      <c r="M20" s="17"/>
      <c r="N20" s="17"/>
      <c r="O20" s="17"/>
      <c r="P20" s="17"/>
      <c r="Q20" s="17"/>
      <c r="R20" s="17" t="s">
        <v>24</v>
      </c>
      <c r="S20" s="20" t="s">
        <v>35</v>
      </c>
      <c r="T20" s="44">
        <v>52.233333333333334</v>
      </c>
      <c r="U20" s="22" t="s">
        <v>11</v>
      </c>
      <c r="V20" s="22" t="s">
        <v>11</v>
      </c>
      <c r="W20" s="14" t="s">
        <v>35</v>
      </c>
      <c r="X20" s="14" t="s">
        <v>8</v>
      </c>
    </row>
    <row r="21" spans="1:24" ht="15" x14ac:dyDescent="0.2">
      <c r="A21" s="13" t="s">
        <v>34</v>
      </c>
      <c r="B21" s="24" t="s">
        <v>13</v>
      </c>
      <c r="C21" s="41">
        <v>67</v>
      </c>
      <c r="D21" s="31">
        <v>72.038356164383558</v>
      </c>
      <c r="E21" s="41" t="s">
        <v>14</v>
      </c>
      <c r="F21" s="41" t="s">
        <v>27</v>
      </c>
      <c r="G21" s="41" t="s">
        <v>106</v>
      </c>
      <c r="H21" s="25">
        <v>0</v>
      </c>
      <c r="I21" s="16">
        <f>74*72/100</f>
        <v>53.28</v>
      </c>
      <c r="J21" s="19" t="s">
        <v>9</v>
      </c>
      <c r="K21" s="36" t="s">
        <v>36</v>
      </c>
      <c r="L21" s="17" t="s">
        <v>23</v>
      </c>
      <c r="M21" s="17" t="s">
        <v>35</v>
      </c>
      <c r="N21" s="17"/>
      <c r="O21" s="17" t="s">
        <v>8</v>
      </c>
      <c r="P21" s="17" t="s">
        <v>8</v>
      </c>
      <c r="Q21" s="17" t="s">
        <v>8</v>
      </c>
      <c r="R21" s="17" t="s">
        <v>24</v>
      </c>
      <c r="S21" s="20" t="s">
        <v>35</v>
      </c>
      <c r="T21" s="44">
        <v>52.233333333333334</v>
      </c>
      <c r="U21" s="22" t="s">
        <v>11</v>
      </c>
      <c r="V21" s="22" t="s">
        <v>11</v>
      </c>
      <c r="W21" s="14" t="s">
        <v>35</v>
      </c>
      <c r="X21" s="14" t="s">
        <v>8</v>
      </c>
    </row>
    <row r="22" spans="1:24" ht="15" x14ac:dyDescent="0.2">
      <c r="A22" s="13" t="s">
        <v>38</v>
      </c>
      <c r="B22" s="24" t="s">
        <v>19</v>
      </c>
      <c r="C22" s="41">
        <v>60</v>
      </c>
      <c r="D22" s="31">
        <v>71.887671232876713</v>
      </c>
      <c r="E22" s="15" t="s">
        <v>14</v>
      </c>
      <c r="F22" s="15" t="s">
        <v>27</v>
      </c>
      <c r="G22" s="41" t="s">
        <v>106</v>
      </c>
      <c r="H22" s="25">
        <v>0</v>
      </c>
      <c r="I22" s="16">
        <v>94</v>
      </c>
      <c r="J22" s="19" t="s">
        <v>9</v>
      </c>
      <c r="K22" s="36" t="s">
        <v>39</v>
      </c>
      <c r="L22" s="17" t="s">
        <v>37</v>
      </c>
      <c r="M22" s="17"/>
      <c r="N22" s="17"/>
      <c r="O22" s="17"/>
      <c r="P22" s="17"/>
      <c r="Q22" s="17"/>
      <c r="R22" s="17" t="s">
        <v>24</v>
      </c>
      <c r="S22" s="19" t="s">
        <v>35</v>
      </c>
      <c r="T22" s="44">
        <v>122.36666666666666</v>
      </c>
      <c r="U22" s="22" t="s">
        <v>11</v>
      </c>
      <c r="V22" s="22" t="s">
        <v>11</v>
      </c>
      <c r="W22" s="14" t="s">
        <v>35</v>
      </c>
      <c r="X22" s="14" t="s">
        <v>8</v>
      </c>
    </row>
    <row r="23" spans="1:24" ht="15" x14ac:dyDescent="0.2">
      <c r="A23" s="13" t="s">
        <v>38</v>
      </c>
      <c r="B23" s="24" t="s">
        <v>13</v>
      </c>
      <c r="C23" s="41">
        <v>60</v>
      </c>
      <c r="D23" s="31">
        <v>71.969863013698628</v>
      </c>
      <c r="E23" s="15" t="s">
        <v>14</v>
      </c>
      <c r="F23" s="15" t="s">
        <v>27</v>
      </c>
      <c r="G23" s="41" t="s">
        <v>106</v>
      </c>
      <c r="H23" s="25">
        <v>0</v>
      </c>
      <c r="I23" s="16">
        <v>91</v>
      </c>
      <c r="J23" s="19" t="s">
        <v>9</v>
      </c>
      <c r="K23" s="36" t="s">
        <v>39</v>
      </c>
      <c r="L23" s="17" t="s">
        <v>30</v>
      </c>
      <c r="M23" s="17" t="s">
        <v>8</v>
      </c>
      <c r="N23" s="17" t="s">
        <v>94</v>
      </c>
      <c r="O23" s="17" t="s">
        <v>8</v>
      </c>
      <c r="P23" s="17" t="s">
        <v>8</v>
      </c>
      <c r="Q23" s="17" t="s">
        <v>8</v>
      </c>
      <c r="R23" s="17" t="s">
        <v>24</v>
      </c>
      <c r="S23" s="19" t="s">
        <v>35</v>
      </c>
      <c r="T23" s="44">
        <v>122.36666666666666</v>
      </c>
      <c r="U23" s="22" t="s">
        <v>11</v>
      </c>
      <c r="V23" s="23" t="s">
        <v>11</v>
      </c>
      <c r="W23" s="14" t="s">
        <v>35</v>
      </c>
      <c r="X23" s="14" t="s">
        <v>8</v>
      </c>
    </row>
    <row r="24" spans="1:24" ht="15" x14ac:dyDescent="0.2">
      <c r="A24" s="13" t="s">
        <v>40</v>
      </c>
      <c r="B24" s="24" t="s">
        <v>19</v>
      </c>
      <c r="C24" s="41">
        <v>56</v>
      </c>
      <c r="D24" s="31">
        <v>64.290410958904104</v>
      </c>
      <c r="E24" s="15" t="s">
        <v>22</v>
      </c>
      <c r="F24" s="15" t="s">
        <v>27</v>
      </c>
      <c r="G24" s="41" t="s">
        <v>106</v>
      </c>
      <c r="H24" s="25">
        <v>0</v>
      </c>
      <c r="I24" s="16">
        <f>80*98/100</f>
        <v>78.400000000000006</v>
      </c>
      <c r="J24" s="19" t="s">
        <v>9</v>
      </c>
      <c r="K24" s="36" t="s">
        <v>41</v>
      </c>
      <c r="L24" s="17" t="s">
        <v>42</v>
      </c>
      <c r="M24" s="17"/>
      <c r="N24" s="17"/>
      <c r="O24" s="17"/>
      <c r="P24" s="17"/>
      <c r="Q24" s="17"/>
      <c r="R24" s="17" t="s">
        <v>24</v>
      </c>
      <c r="S24" s="19" t="s">
        <v>8</v>
      </c>
      <c r="T24" s="44">
        <v>19.600000000000001</v>
      </c>
      <c r="U24" s="21">
        <v>140.46666666666667</v>
      </c>
      <c r="V24" s="23">
        <v>67.07671232876713</v>
      </c>
      <c r="W24" s="14" t="s">
        <v>35</v>
      </c>
      <c r="X24" s="14" t="s">
        <v>8</v>
      </c>
    </row>
    <row r="25" spans="1:24" ht="15" x14ac:dyDescent="0.2">
      <c r="A25" s="13" t="s">
        <v>40</v>
      </c>
      <c r="B25" s="24" t="s">
        <v>13</v>
      </c>
      <c r="C25" s="41">
        <v>56</v>
      </c>
      <c r="D25" s="31">
        <v>57.263013698630139</v>
      </c>
      <c r="E25" s="41" t="s">
        <v>22</v>
      </c>
      <c r="F25" s="41" t="s">
        <v>27</v>
      </c>
      <c r="G25" s="41" t="s">
        <v>106</v>
      </c>
      <c r="H25" s="25">
        <v>0</v>
      </c>
      <c r="I25" s="16">
        <f>72*98/100</f>
        <v>70.56</v>
      </c>
      <c r="J25" s="19" t="s">
        <v>9</v>
      </c>
      <c r="K25" s="36" t="s">
        <v>41</v>
      </c>
      <c r="L25" s="17" t="s">
        <v>30</v>
      </c>
      <c r="M25" s="17" t="s">
        <v>8</v>
      </c>
      <c r="N25" s="17" t="s">
        <v>8</v>
      </c>
      <c r="O25" s="17" t="s">
        <v>8</v>
      </c>
      <c r="P25" s="17" t="s">
        <v>8</v>
      </c>
      <c r="Q25" s="17" t="s">
        <v>8</v>
      </c>
      <c r="R25" s="17" t="s">
        <v>24</v>
      </c>
      <c r="S25" s="19" t="s">
        <v>8</v>
      </c>
      <c r="T25" s="44">
        <v>19.600000000000001</v>
      </c>
      <c r="U25" s="21">
        <v>140.46666666666667</v>
      </c>
      <c r="V25" s="23">
        <v>67.07671232876713</v>
      </c>
      <c r="W25" s="14" t="s">
        <v>35</v>
      </c>
      <c r="X25" s="14" t="s">
        <v>8</v>
      </c>
    </row>
    <row r="26" spans="1:24" ht="15" x14ac:dyDescent="0.2">
      <c r="A26" s="13" t="s">
        <v>40</v>
      </c>
      <c r="B26" s="24" t="s">
        <v>13</v>
      </c>
      <c r="C26" s="41">
        <v>56</v>
      </c>
      <c r="D26" s="31">
        <v>64.295890410958904</v>
      </c>
      <c r="E26" s="15" t="s">
        <v>22</v>
      </c>
      <c r="F26" s="15" t="s">
        <v>27</v>
      </c>
      <c r="G26" s="41" t="s">
        <v>106</v>
      </c>
      <c r="H26" s="25">
        <v>0</v>
      </c>
      <c r="I26" s="16">
        <v>69</v>
      </c>
      <c r="J26" s="19" t="s">
        <v>9</v>
      </c>
      <c r="K26" s="36" t="s">
        <v>41</v>
      </c>
      <c r="L26" s="17" t="s">
        <v>43</v>
      </c>
      <c r="M26" s="17"/>
      <c r="N26" s="17"/>
      <c r="O26" s="17"/>
      <c r="P26" s="17"/>
      <c r="Q26" s="17"/>
      <c r="R26" s="17" t="s">
        <v>24</v>
      </c>
      <c r="S26" s="19" t="s">
        <v>8</v>
      </c>
      <c r="T26" s="44">
        <v>19.600000000000001</v>
      </c>
      <c r="U26" s="21">
        <v>140.46666666666667</v>
      </c>
      <c r="V26" s="23">
        <v>67.07671232876713</v>
      </c>
      <c r="W26" s="14" t="s">
        <v>35</v>
      </c>
      <c r="X26" s="14" t="s">
        <v>8</v>
      </c>
    </row>
    <row r="27" spans="1:24" s="30" customFormat="1" ht="30" x14ac:dyDescent="0.2">
      <c r="A27" s="13" t="s">
        <v>57</v>
      </c>
      <c r="B27" s="14" t="s">
        <v>13</v>
      </c>
      <c r="C27" s="31">
        <v>72</v>
      </c>
      <c r="D27" s="31">
        <v>72.68493150684931</v>
      </c>
      <c r="E27" s="15" t="s">
        <v>14</v>
      </c>
      <c r="F27" s="15" t="s">
        <v>27</v>
      </c>
      <c r="G27" s="41" t="s">
        <v>106</v>
      </c>
      <c r="H27" s="25" t="s">
        <v>107</v>
      </c>
      <c r="I27" s="41">
        <v>95</v>
      </c>
      <c r="J27" s="19" t="s">
        <v>16</v>
      </c>
      <c r="K27" s="36" t="s">
        <v>113</v>
      </c>
      <c r="L27" s="17" t="s">
        <v>11</v>
      </c>
      <c r="M27" s="17"/>
      <c r="N27" s="17"/>
      <c r="O27" s="17"/>
      <c r="P27" s="17"/>
      <c r="Q27" s="17"/>
      <c r="R27" s="17" t="s">
        <v>58</v>
      </c>
      <c r="S27" s="19" t="s">
        <v>35</v>
      </c>
      <c r="T27" s="44">
        <v>8.1</v>
      </c>
      <c r="U27" s="22" t="s">
        <v>11</v>
      </c>
      <c r="V27" s="22" t="s">
        <v>11</v>
      </c>
      <c r="W27" s="14" t="s">
        <v>35</v>
      </c>
      <c r="X27" s="14" t="s">
        <v>8</v>
      </c>
    </row>
    <row r="28" spans="1:24" s="30" customFormat="1" ht="30" x14ac:dyDescent="0.2">
      <c r="A28" s="13" t="s">
        <v>61</v>
      </c>
      <c r="B28" s="14" t="s">
        <v>13</v>
      </c>
      <c r="C28" s="31">
        <v>77</v>
      </c>
      <c r="D28" s="31">
        <v>77.986301369863014</v>
      </c>
      <c r="E28" s="15" t="s">
        <v>14</v>
      </c>
      <c r="F28" s="15" t="s">
        <v>27</v>
      </c>
      <c r="G28" s="41" t="s">
        <v>105</v>
      </c>
      <c r="H28" s="25" t="s">
        <v>108</v>
      </c>
      <c r="I28" s="41">
        <v>77.2</v>
      </c>
      <c r="J28" s="19" t="s">
        <v>16</v>
      </c>
      <c r="K28" s="36" t="s">
        <v>114</v>
      </c>
      <c r="L28" s="17" t="s">
        <v>11</v>
      </c>
      <c r="M28" s="17"/>
      <c r="N28" s="17"/>
      <c r="O28" s="17"/>
      <c r="P28" s="17"/>
      <c r="Q28" s="17"/>
      <c r="R28" s="17" t="s">
        <v>10</v>
      </c>
      <c r="S28" s="19" t="s">
        <v>35</v>
      </c>
      <c r="T28" s="44" t="s">
        <v>11</v>
      </c>
      <c r="U28" s="22" t="s">
        <v>11</v>
      </c>
      <c r="V28" s="22" t="s">
        <v>11</v>
      </c>
      <c r="W28" s="14" t="s">
        <v>35</v>
      </c>
      <c r="X28" s="14" t="s">
        <v>8</v>
      </c>
    </row>
    <row r="29" spans="1:24" s="30" customFormat="1" ht="30" x14ac:dyDescent="0.2">
      <c r="A29" s="13" t="s">
        <v>62</v>
      </c>
      <c r="B29" s="14" t="s">
        <v>13</v>
      </c>
      <c r="C29" s="31">
        <v>79</v>
      </c>
      <c r="D29" s="31">
        <v>79.506849315068493</v>
      </c>
      <c r="E29" s="15" t="s">
        <v>14</v>
      </c>
      <c r="F29" s="15" t="s">
        <v>27</v>
      </c>
      <c r="G29" s="41" t="s">
        <v>105</v>
      </c>
      <c r="H29" s="25" t="s">
        <v>108</v>
      </c>
      <c r="I29" s="41">
        <v>88.6</v>
      </c>
      <c r="J29" s="19" t="s">
        <v>16</v>
      </c>
      <c r="K29" s="36" t="s">
        <v>115</v>
      </c>
      <c r="L29" s="17" t="s">
        <v>11</v>
      </c>
      <c r="M29" s="17"/>
      <c r="N29" s="17"/>
      <c r="O29" s="17"/>
      <c r="P29" s="17"/>
      <c r="Q29" s="17"/>
      <c r="R29" s="17" t="s">
        <v>10</v>
      </c>
      <c r="S29" s="19" t="s">
        <v>35</v>
      </c>
      <c r="T29" s="44">
        <v>1.0333333333333334</v>
      </c>
      <c r="U29" s="22" t="s">
        <v>11</v>
      </c>
      <c r="V29" s="22" t="s">
        <v>11</v>
      </c>
      <c r="W29" s="14" t="s">
        <v>35</v>
      </c>
      <c r="X29" s="14" t="s">
        <v>8</v>
      </c>
    </row>
    <row r="30" spans="1:24" s="30" customFormat="1" ht="30" x14ac:dyDescent="0.2">
      <c r="A30" s="13" t="s">
        <v>63</v>
      </c>
      <c r="B30" s="14" t="s">
        <v>13</v>
      </c>
      <c r="C30" s="31">
        <v>71</v>
      </c>
      <c r="D30" s="31">
        <v>71.586301369863008</v>
      </c>
      <c r="E30" s="15" t="s">
        <v>14</v>
      </c>
      <c r="F30" s="15" t="s">
        <v>27</v>
      </c>
      <c r="G30" s="41" t="s">
        <v>105</v>
      </c>
      <c r="H30" s="25" t="s">
        <v>108</v>
      </c>
      <c r="I30" s="41">
        <v>88.9</v>
      </c>
      <c r="J30" s="19" t="s">
        <v>9</v>
      </c>
      <c r="K30" s="36" t="s">
        <v>116</v>
      </c>
      <c r="L30" s="17" t="s">
        <v>11</v>
      </c>
      <c r="M30" s="17"/>
      <c r="N30" s="17"/>
      <c r="O30" s="17"/>
      <c r="P30" s="17"/>
      <c r="Q30" s="17"/>
      <c r="R30" s="17" t="s">
        <v>10</v>
      </c>
      <c r="S30" s="19" t="s">
        <v>35</v>
      </c>
      <c r="T30" s="44">
        <v>14.666666666666666</v>
      </c>
      <c r="U30" s="22" t="s">
        <v>11</v>
      </c>
      <c r="V30" s="22" t="s">
        <v>11</v>
      </c>
      <c r="W30" s="14" t="s">
        <v>35</v>
      </c>
      <c r="X30" s="14" t="s">
        <v>8</v>
      </c>
    </row>
    <row r="31" spans="1:24" s="30" customFormat="1" ht="30" x14ac:dyDescent="0.2">
      <c r="A31" s="13" t="s">
        <v>64</v>
      </c>
      <c r="B31" s="14" t="s">
        <v>13</v>
      </c>
      <c r="C31" s="31">
        <v>76</v>
      </c>
      <c r="D31" s="31">
        <v>76.136986301369859</v>
      </c>
      <c r="E31" s="15" t="s">
        <v>14</v>
      </c>
      <c r="F31" s="15" t="s">
        <v>27</v>
      </c>
      <c r="G31" s="41" t="s">
        <v>106</v>
      </c>
      <c r="H31" s="25" t="s">
        <v>108</v>
      </c>
      <c r="I31" s="41">
        <v>78.599999999999994</v>
      </c>
      <c r="J31" s="19" t="s">
        <v>16</v>
      </c>
      <c r="K31" s="36" t="s">
        <v>117</v>
      </c>
      <c r="L31" s="17" t="s">
        <v>11</v>
      </c>
      <c r="M31" s="17"/>
      <c r="N31" s="17"/>
      <c r="O31" s="17"/>
      <c r="P31" s="17"/>
      <c r="Q31" s="17"/>
      <c r="R31" s="17" t="s">
        <v>10</v>
      </c>
      <c r="S31" s="19" t="s">
        <v>35</v>
      </c>
      <c r="T31" s="44">
        <v>6.5333333333333332</v>
      </c>
      <c r="U31" s="22" t="s">
        <v>11</v>
      </c>
      <c r="V31" s="22" t="s">
        <v>11</v>
      </c>
      <c r="W31" s="14" t="s">
        <v>35</v>
      </c>
      <c r="X31" s="14" t="s">
        <v>8</v>
      </c>
    </row>
    <row r="32" spans="1:24" s="30" customFormat="1" ht="30" x14ac:dyDescent="0.2">
      <c r="A32" s="13" t="s">
        <v>65</v>
      </c>
      <c r="B32" s="14" t="s">
        <v>13</v>
      </c>
      <c r="C32" s="31">
        <v>72</v>
      </c>
      <c r="D32" s="31">
        <v>72.400000000000006</v>
      </c>
      <c r="E32" s="15" t="s">
        <v>14</v>
      </c>
      <c r="F32" s="15" t="s">
        <v>27</v>
      </c>
      <c r="G32" s="41" t="s">
        <v>106</v>
      </c>
      <c r="H32" s="25" t="s">
        <v>109</v>
      </c>
      <c r="I32" s="41" t="s">
        <v>11</v>
      </c>
      <c r="J32" s="19" t="s">
        <v>16</v>
      </c>
      <c r="K32" s="36" t="s">
        <v>118</v>
      </c>
      <c r="L32" s="17" t="s">
        <v>11</v>
      </c>
      <c r="M32" s="17"/>
      <c r="N32" s="17"/>
      <c r="O32" s="17"/>
      <c r="P32" s="17"/>
      <c r="Q32" s="17"/>
      <c r="R32" s="17" t="s">
        <v>10</v>
      </c>
      <c r="S32" s="19" t="s">
        <v>8</v>
      </c>
      <c r="T32" s="44">
        <v>16.399999999999999</v>
      </c>
      <c r="U32" s="21">
        <v>39.666666666666664</v>
      </c>
      <c r="V32" s="23" t="s">
        <v>11</v>
      </c>
      <c r="W32" s="14" t="s">
        <v>35</v>
      </c>
      <c r="X32" s="14" t="s">
        <v>8</v>
      </c>
    </row>
    <row r="33" spans="1:24" s="30" customFormat="1" ht="15" x14ac:dyDescent="0.2">
      <c r="A33" s="13" t="s">
        <v>66</v>
      </c>
      <c r="B33" s="14" t="s">
        <v>13</v>
      </c>
      <c r="C33" s="31">
        <v>75</v>
      </c>
      <c r="D33" s="31">
        <v>75.054794520547944</v>
      </c>
      <c r="E33" s="15" t="s">
        <v>14</v>
      </c>
      <c r="F33" s="15" t="s">
        <v>27</v>
      </c>
      <c r="G33" s="41" t="s">
        <v>11</v>
      </c>
      <c r="H33" s="25" t="s">
        <v>11</v>
      </c>
      <c r="I33" s="41">
        <v>84.3</v>
      </c>
      <c r="J33" s="19" t="s">
        <v>11</v>
      </c>
      <c r="K33" s="36" t="s">
        <v>11</v>
      </c>
      <c r="L33" s="17" t="s">
        <v>11</v>
      </c>
      <c r="M33" s="17"/>
      <c r="N33" s="17"/>
      <c r="O33" s="17"/>
      <c r="P33" s="17"/>
      <c r="Q33" s="17"/>
      <c r="R33" s="17" t="s">
        <v>10</v>
      </c>
      <c r="S33" s="19" t="s">
        <v>35</v>
      </c>
      <c r="T33" s="44" t="s">
        <v>11</v>
      </c>
      <c r="U33" s="22" t="s">
        <v>11</v>
      </c>
      <c r="V33" s="22" t="s">
        <v>11</v>
      </c>
      <c r="W33" s="14" t="s">
        <v>35</v>
      </c>
      <c r="X33" s="14" t="s">
        <v>8</v>
      </c>
    </row>
    <row r="34" spans="1:24" s="30" customFormat="1" ht="30" x14ac:dyDescent="0.2">
      <c r="A34" s="13" t="s">
        <v>59</v>
      </c>
      <c r="B34" s="26" t="s">
        <v>13</v>
      </c>
      <c r="C34" s="31">
        <v>70</v>
      </c>
      <c r="D34" s="31">
        <v>70.832876712328769</v>
      </c>
      <c r="E34" s="15" t="s">
        <v>14</v>
      </c>
      <c r="F34" s="15" t="s">
        <v>27</v>
      </c>
      <c r="G34" s="41" t="s">
        <v>105</v>
      </c>
      <c r="H34" s="25" t="s">
        <v>107</v>
      </c>
      <c r="I34" s="41">
        <v>89</v>
      </c>
      <c r="J34" s="19" t="s">
        <v>16</v>
      </c>
      <c r="K34" s="36" t="s">
        <v>119</v>
      </c>
      <c r="L34" s="17" t="s">
        <v>11</v>
      </c>
      <c r="M34" s="17"/>
      <c r="N34" s="17"/>
      <c r="O34" s="17"/>
      <c r="P34" s="17"/>
      <c r="Q34" s="17"/>
      <c r="R34" s="17" t="s">
        <v>10</v>
      </c>
      <c r="S34" s="19" t="s">
        <v>35</v>
      </c>
      <c r="T34" s="44" t="s">
        <v>11</v>
      </c>
      <c r="U34" s="22" t="s">
        <v>11</v>
      </c>
      <c r="V34" s="22" t="s">
        <v>11</v>
      </c>
      <c r="W34" s="14" t="s">
        <v>35</v>
      </c>
      <c r="X34" s="14" t="s">
        <v>8</v>
      </c>
    </row>
    <row r="35" spans="1:24" s="30" customFormat="1" ht="15" x14ac:dyDescent="0.2">
      <c r="A35" s="13" t="s">
        <v>60</v>
      </c>
      <c r="B35" s="14" t="s">
        <v>13</v>
      </c>
      <c r="C35" s="31">
        <v>69</v>
      </c>
      <c r="D35" s="31">
        <v>69.591780821917808</v>
      </c>
      <c r="E35" s="15" t="s">
        <v>14</v>
      </c>
      <c r="F35" s="15" t="s">
        <v>27</v>
      </c>
      <c r="G35" s="41" t="s">
        <v>106</v>
      </c>
      <c r="H35" s="25" t="s">
        <v>110</v>
      </c>
      <c r="I35" s="41">
        <v>88</v>
      </c>
      <c r="J35" s="19" t="s">
        <v>11</v>
      </c>
      <c r="K35" s="36" t="s">
        <v>11</v>
      </c>
      <c r="L35" s="17" t="s">
        <v>11</v>
      </c>
      <c r="M35" s="17"/>
      <c r="N35" s="17"/>
      <c r="O35" s="17"/>
      <c r="P35" s="17"/>
      <c r="Q35" s="17"/>
      <c r="R35" s="17" t="s">
        <v>24</v>
      </c>
      <c r="S35" s="19" t="s">
        <v>35</v>
      </c>
      <c r="T35" s="44">
        <v>19.266666666666666</v>
      </c>
      <c r="U35" s="22" t="s">
        <v>11</v>
      </c>
      <c r="V35" s="22" t="s">
        <v>11</v>
      </c>
      <c r="W35" s="14" t="s">
        <v>35</v>
      </c>
      <c r="X35" s="14" t="s">
        <v>8</v>
      </c>
    </row>
    <row r="36" spans="1:24" s="30" customFormat="1" ht="15" x14ac:dyDescent="0.2">
      <c r="A36" s="33" t="s">
        <v>67</v>
      </c>
      <c r="B36" s="41" t="s">
        <v>13</v>
      </c>
      <c r="C36" s="32" t="s">
        <v>11</v>
      </c>
      <c r="D36" s="32" t="s">
        <v>11</v>
      </c>
      <c r="E36" s="15" t="s">
        <v>14</v>
      </c>
      <c r="F36" s="15" t="s">
        <v>68</v>
      </c>
      <c r="G36" s="41"/>
      <c r="H36" s="25"/>
      <c r="I36" s="34"/>
      <c r="J36" s="17"/>
      <c r="K36" s="39"/>
      <c r="L36" s="17"/>
      <c r="M36" s="17"/>
      <c r="N36" s="17"/>
      <c r="O36" s="17"/>
      <c r="P36" s="17"/>
      <c r="Q36" s="17"/>
      <c r="R36" s="17" t="s">
        <v>11</v>
      </c>
      <c r="S36" s="20" t="s">
        <v>11</v>
      </c>
      <c r="T36" s="44" t="s">
        <v>11</v>
      </c>
      <c r="U36" s="17" t="s">
        <v>11</v>
      </c>
      <c r="V36" s="17" t="s">
        <v>11</v>
      </c>
      <c r="W36" s="14" t="s">
        <v>35</v>
      </c>
      <c r="X36" s="14" t="s">
        <v>8</v>
      </c>
    </row>
    <row r="37" spans="1:24" s="30" customFormat="1" ht="15" x14ac:dyDescent="0.2">
      <c r="A37" s="33" t="s">
        <v>73</v>
      </c>
      <c r="B37" s="41" t="s">
        <v>13</v>
      </c>
      <c r="C37" s="31">
        <v>32</v>
      </c>
      <c r="D37" s="31">
        <v>32</v>
      </c>
      <c r="E37" s="15" t="s">
        <v>14</v>
      </c>
      <c r="F37" s="15" t="s">
        <v>68</v>
      </c>
      <c r="G37" s="41"/>
      <c r="H37" s="35"/>
      <c r="I37" s="34"/>
      <c r="J37" s="17"/>
      <c r="K37" s="39"/>
      <c r="L37" s="17"/>
      <c r="M37" s="17"/>
      <c r="N37" s="17"/>
      <c r="O37" s="17"/>
      <c r="P37" s="17"/>
      <c r="Q37" s="17"/>
      <c r="R37" s="17" t="s">
        <v>11</v>
      </c>
      <c r="S37" s="22" t="s">
        <v>11</v>
      </c>
      <c r="T37" s="23" t="s">
        <v>11</v>
      </c>
      <c r="U37" s="17" t="s">
        <v>11</v>
      </c>
      <c r="V37" s="17" t="s">
        <v>11</v>
      </c>
      <c r="W37" s="14" t="s">
        <v>35</v>
      </c>
      <c r="X37" s="14" t="s">
        <v>8</v>
      </c>
    </row>
    <row r="38" spans="1:24" s="30" customFormat="1" ht="15" x14ac:dyDescent="0.2">
      <c r="A38" s="33" t="s">
        <v>74</v>
      </c>
      <c r="B38" s="41" t="s">
        <v>13</v>
      </c>
      <c r="C38" s="31">
        <v>50</v>
      </c>
      <c r="D38" s="31">
        <v>50</v>
      </c>
      <c r="E38" s="15" t="s">
        <v>14</v>
      </c>
      <c r="F38" s="15" t="s">
        <v>68</v>
      </c>
      <c r="G38" s="41"/>
      <c r="H38" s="35"/>
      <c r="I38" s="34"/>
      <c r="J38" s="17"/>
      <c r="K38" s="39"/>
      <c r="L38" s="17"/>
      <c r="M38" s="17"/>
      <c r="N38" s="17"/>
      <c r="O38" s="17"/>
      <c r="P38" s="17"/>
      <c r="Q38" s="17"/>
      <c r="R38" s="17" t="s">
        <v>11</v>
      </c>
      <c r="S38" s="22" t="s">
        <v>11</v>
      </c>
      <c r="T38" s="23" t="s">
        <v>11</v>
      </c>
      <c r="U38" s="17" t="s">
        <v>11</v>
      </c>
      <c r="V38" s="17" t="s">
        <v>11</v>
      </c>
      <c r="W38" s="14" t="s">
        <v>35</v>
      </c>
      <c r="X38" s="14" t="s">
        <v>8</v>
      </c>
    </row>
    <row r="39" spans="1:24" s="30" customFormat="1" ht="15" x14ac:dyDescent="0.2">
      <c r="A39" s="33" t="s">
        <v>75</v>
      </c>
      <c r="B39" s="41" t="s">
        <v>13</v>
      </c>
      <c r="C39" s="31">
        <v>39</v>
      </c>
      <c r="D39" s="31">
        <v>39</v>
      </c>
      <c r="E39" s="15" t="s">
        <v>22</v>
      </c>
      <c r="F39" s="15" t="s">
        <v>68</v>
      </c>
      <c r="G39" s="41"/>
      <c r="H39" s="35"/>
      <c r="I39" s="34"/>
      <c r="J39" s="17"/>
      <c r="K39" s="39"/>
      <c r="L39" s="17"/>
      <c r="M39" s="17"/>
      <c r="N39" s="17"/>
      <c r="O39" s="17"/>
      <c r="P39" s="17"/>
      <c r="Q39" s="17"/>
      <c r="R39" s="17" t="s">
        <v>11</v>
      </c>
      <c r="S39" s="22" t="s">
        <v>11</v>
      </c>
      <c r="T39" s="23" t="s">
        <v>11</v>
      </c>
      <c r="U39" s="17" t="s">
        <v>11</v>
      </c>
      <c r="V39" s="17" t="s">
        <v>11</v>
      </c>
      <c r="W39" s="14" t="s">
        <v>35</v>
      </c>
      <c r="X39" s="14" t="s">
        <v>8</v>
      </c>
    </row>
    <row r="40" spans="1:24" s="30" customFormat="1" ht="15" x14ac:dyDescent="0.2">
      <c r="A40" s="33" t="s">
        <v>76</v>
      </c>
      <c r="B40" s="41" t="s">
        <v>13</v>
      </c>
      <c r="C40" s="31">
        <v>20</v>
      </c>
      <c r="D40" s="31">
        <v>20</v>
      </c>
      <c r="E40" s="15" t="s">
        <v>14</v>
      </c>
      <c r="F40" s="15" t="s">
        <v>68</v>
      </c>
      <c r="G40" s="41"/>
      <c r="H40" s="35"/>
      <c r="I40" s="34"/>
      <c r="J40" s="17"/>
      <c r="K40" s="39"/>
      <c r="L40" s="17"/>
      <c r="M40" s="17"/>
      <c r="N40" s="17"/>
      <c r="O40" s="17"/>
      <c r="P40" s="17"/>
      <c r="Q40" s="17"/>
      <c r="R40" s="17" t="s">
        <v>11</v>
      </c>
      <c r="S40" s="22" t="s">
        <v>11</v>
      </c>
      <c r="T40" s="23" t="s">
        <v>11</v>
      </c>
      <c r="U40" s="17" t="s">
        <v>11</v>
      </c>
      <c r="V40" s="17" t="s">
        <v>11</v>
      </c>
      <c r="W40" s="14" t="s">
        <v>35</v>
      </c>
      <c r="X40" s="14" t="s">
        <v>8</v>
      </c>
    </row>
    <row r="41" spans="1:24" s="30" customFormat="1" ht="15" x14ac:dyDescent="0.2">
      <c r="A41" s="33" t="s">
        <v>77</v>
      </c>
      <c r="B41" s="41" t="s">
        <v>13</v>
      </c>
      <c r="C41" s="41">
        <v>49</v>
      </c>
      <c r="D41" s="31">
        <v>49</v>
      </c>
      <c r="E41" s="15" t="s">
        <v>14</v>
      </c>
      <c r="F41" s="15" t="s">
        <v>68</v>
      </c>
      <c r="G41" s="41"/>
      <c r="H41" s="35"/>
      <c r="I41" s="34"/>
      <c r="J41" s="17"/>
      <c r="K41" s="39"/>
      <c r="L41" s="17"/>
      <c r="M41" s="17"/>
      <c r="N41" s="17"/>
      <c r="O41" s="17"/>
      <c r="P41" s="17"/>
      <c r="Q41" s="17"/>
      <c r="R41" s="17" t="s">
        <v>11</v>
      </c>
      <c r="S41" s="22" t="s">
        <v>11</v>
      </c>
      <c r="T41" s="23" t="s">
        <v>11</v>
      </c>
      <c r="U41" s="17" t="s">
        <v>11</v>
      </c>
      <c r="V41" s="17" t="s">
        <v>11</v>
      </c>
      <c r="W41" s="14" t="s">
        <v>35</v>
      </c>
      <c r="X41" s="14" t="s">
        <v>8</v>
      </c>
    </row>
    <row r="42" spans="1:24" s="30" customFormat="1" ht="15" x14ac:dyDescent="0.2">
      <c r="A42" s="33" t="s">
        <v>78</v>
      </c>
      <c r="B42" s="41" t="s">
        <v>13</v>
      </c>
      <c r="C42" s="41">
        <v>18</v>
      </c>
      <c r="D42" s="31">
        <v>18</v>
      </c>
      <c r="E42" s="41" t="s">
        <v>14</v>
      </c>
      <c r="F42" s="41" t="s">
        <v>68</v>
      </c>
      <c r="G42" s="41"/>
      <c r="H42" s="35"/>
      <c r="I42" s="34"/>
      <c r="J42" s="17"/>
      <c r="K42" s="39"/>
      <c r="L42" s="17"/>
      <c r="M42" s="17"/>
      <c r="N42" s="17"/>
      <c r="O42" s="17"/>
      <c r="P42" s="17"/>
      <c r="Q42" s="17"/>
      <c r="R42" s="17" t="s">
        <v>11</v>
      </c>
      <c r="S42" s="22" t="s">
        <v>11</v>
      </c>
      <c r="T42" s="23" t="s">
        <v>11</v>
      </c>
      <c r="U42" s="17" t="s">
        <v>11</v>
      </c>
      <c r="V42" s="17" t="s">
        <v>11</v>
      </c>
      <c r="W42" s="14" t="s">
        <v>35</v>
      </c>
      <c r="X42" s="14" t="s">
        <v>8</v>
      </c>
    </row>
    <row r="43" spans="1:24" s="30" customFormat="1" ht="15" x14ac:dyDescent="0.2">
      <c r="A43" s="33" t="s">
        <v>79</v>
      </c>
      <c r="B43" s="41" t="s">
        <v>13</v>
      </c>
      <c r="C43" s="15">
        <v>33</v>
      </c>
      <c r="D43" s="31">
        <v>33</v>
      </c>
      <c r="E43" s="15" t="s">
        <v>14</v>
      </c>
      <c r="F43" s="15" t="s">
        <v>68</v>
      </c>
      <c r="G43" s="41"/>
      <c r="H43" s="35"/>
      <c r="I43" s="34"/>
      <c r="J43" s="17"/>
      <c r="K43" s="39"/>
      <c r="L43" s="17"/>
      <c r="M43" s="17"/>
      <c r="N43" s="17"/>
      <c r="O43" s="17"/>
      <c r="P43" s="17"/>
      <c r="Q43" s="17"/>
      <c r="R43" s="17" t="s">
        <v>11</v>
      </c>
      <c r="S43" s="22" t="s">
        <v>11</v>
      </c>
      <c r="T43" s="23" t="s">
        <v>11</v>
      </c>
      <c r="U43" s="17" t="s">
        <v>11</v>
      </c>
      <c r="V43" s="17" t="s">
        <v>11</v>
      </c>
      <c r="W43" s="14" t="s">
        <v>35</v>
      </c>
      <c r="X43" s="14" t="s">
        <v>8</v>
      </c>
    </row>
    <row r="44" spans="1:24" s="30" customFormat="1" ht="15" x14ac:dyDescent="0.2">
      <c r="A44" s="33" t="s">
        <v>80</v>
      </c>
      <c r="B44" s="41" t="s">
        <v>13</v>
      </c>
      <c r="C44" s="41">
        <v>20</v>
      </c>
      <c r="D44" s="31">
        <v>20</v>
      </c>
      <c r="E44" s="41" t="s">
        <v>14</v>
      </c>
      <c r="F44" s="41" t="s">
        <v>68</v>
      </c>
      <c r="G44" s="41"/>
      <c r="H44" s="35"/>
      <c r="I44" s="34"/>
      <c r="J44" s="17"/>
      <c r="K44" s="39"/>
      <c r="L44" s="17"/>
      <c r="M44" s="17"/>
      <c r="N44" s="17"/>
      <c r="O44" s="17"/>
      <c r="P44" s="17"/>
      <c r="Q44" s="17"/>
      <c r="R44" s="17" t="s">
        <v>11</v>
      </c>
      <c r="S44" s="22" t="s">
        <v>11</v>
      </c>
      <c r="T44" s="23" t="s">
        <v>11</v>
      </c>
      <c r="U44" s="17" t="s">
        <v>11</v>
      </c>
      <c r="V44" s="17" t="s">
        <v>11</v>
      </c>
      <c r="W44" s="14" t="s">
        <v>35</v>
      </c>
      <c r="X44" s="14" t="s">
        <v>8</v>
      </c>
    </row>
    <row r="45" spans="1:24" s="30" customFormat="1" ht="15" x14ac:dyDescent="0.2">
      <c r="A45" s="33" t="s">
        <v>69</v>
      </c>
      <c r="B45" s="41" t="s">
        <v>13</v>
      </c>
      <c r="C45" s="41">
        <v>52</v>
      </c>
      <c r="D45" s="31">
        <v>52</v>
      </c>
      <c r="E45" s="15" t="s">
        <v>22</v>
      </c>
      <c r="F45" s="15" t="s">
        <v>68</v>
      </c>
      <c r="G45" s="41"/>
      <c r="H45" s="25"/>
      <c r="I45" s="34"/>
      <c r="J45" s="17"/>
      <c r="K45" s="39"/>
      <c r="L45" s="17"/>
      <c r="M45" s="17"/>
      <c r="N45" s="17"/>
      <c r="O45" s="17"/>
      <c r="P45" s="17"/>
      <c r="Q45" s="17"/>
      <c r="R45" s="17" t="s">
        <v>11</v>
      </c>
      <c r="S45" s="20" t="s">
        <v>11</v>
      </c>
      <c r="T45" s="44" t="s">
        <v>11</v>
      </c>
      <c r="U45" s="17" t="s">
        <v>11</v>
      </c>
      <c r="V45" s="17" t="s">
        <v>11</v>
      </c>
      <c r="W45" s="14" t="s">
        <v>35</v>
      </c>
      <c r="X45" s="14" t="s">
        <v>8</v>
      </c>
    </row>
    <row r="46" spans="1:24" s="30" customFormat="1" ht="15" x14ac:dyDescent="0.2">
      <c r="A46" s="33" t="s">
        <v>70</v>
      </c>
      <c r="B46" s="41" t="s">
        <v>13</v>
      </c>
      <c r="C46" s="31">
        <v>34</v>
      </c>
      <c r="D46" s="31">
        <v>34</v>
      </c>
      <c r="E46" s="15" t="s">
        <v>22</v>
      </c>
      <c r="F46" s="15" t="s">
        <v>68</v>
      </c>
      <c r="G46" s="41"/>
      <c r="H46" s="25"/>
      <c r="I46" s="34"/>
      <c r="J46" s="17"/>
      <c r="K46" s="39"/>
      <c r="L46" s="17"/>
      <c r="M46" s="17"/>
      <c r="N46" s="17"/>
      <c r="O46" s="17"/>
      <c r="P46" s="17"/>
      <c r="Q46" s="17"/>
      <c r="R46" s="17" t="s">
        <v>11</v>
      </c>
      <c r="S46" s="20" t="s">
        <v>11</v>
      </c>
      <c r="T46" s="44" t="s">
        <v>11</v>
      </c>
      <c r="U46" s="17" t="s">
        <v>11</v>
      </c>
      <c r="V46" s="17" t="s">
        <v>11</v>
      </c>
      <c r="W46" s="14" t="s">
        <v>35</v>
      </c>
      <c r="X46" s="14" t="s">
        <v>8</v>
      </c>
    </row>
    <row r="47" spans="1:24" s="30" customFormat="1" ht="15" x14ac:dyDescent="0.2">
      <c r="A47" s="33" t="s">
        <v>71</v>
      </c>
      <c r="B47" s="41" t="s">
        <v>13</v>
      </c>
      <c r="C47" s="31">
        <v>30</v>
      </c>
      <c r="D47" s="31">
        <v>30</v>
      </c>
      <c r="E47" s="15" t="s">
        <v>14</v>
      </c>
      <c r="F47" s="15" t="s">
        <v>68</v>
      </c>
      <c r="G47" s="41"/>
      <c r="H47" s="25"/>
      <c r="I47" s="34"/>
      <c r="J47" s="17"/>
      <c r="K47" s="39"/>
      <c r="L47" s="17"/>
      <c r="M47" s="17"/>
      <c r="N47" s="17"/>
      <c r="O47" s="17"/>
      <c r="P47" s="17"/>
      <c r="Q47" s="17"/>
      <c r="R47" s="17" t="s">
        <v>11</v>
      </c>
      <c r="S47" s="20" t="s">
        <v>11</v>
      </c>
      <c r="T47" s="44" t="s">
        <v>11</v>
      </c>
      <c r="U47" s="17" t="s">
        <v>11</v>
      </c>
      <c r="V47" s="17" t="s">
        <v>11</v>
      </c>
      <c r="W47" s="14" t="s">
        <v>35</v>
      </c>
      <c r="X47" s="14" t="s">
        <v>8</v>
      </c>
    </row>
    <row r="48" spans="1:24" s="30" customFormat="1" ht="15" x14ac:dyDescent="0.2">
      <c r="A48" s="33" t="s">
        <v>72</v>
      </c>
      <c r="B48" s="41" t="s">
        <v>13</v>
      </c>
      <c r="C48" s="31">
        <v>59</v>
      </c>
      <c r="D48" s="31">
        <v>59</v>
      </c>
      <c r="E48" s="15" t="s">
        <v>14</v>
      </c>
      <c r="F48" s="15" t="s">
        <v>68</v>
      </c>
      <c r="G48" s="41"/>
      <c r="H48" s="35"/>
      <c r="I48" s="34"/>
      <c r="J48" s="17"/>
      <c r="K48" s="39"/>
      <c r="L48" s="17"/>
      <c r="M48" s="17"/>
      <c r="N48" s="17"/>
      <c r="O48" s="17"/>
      <c r="P48" s="17"/>
      <c r="Q48" s="17"/>
      <c r="R48" s="17" t="s">
        <v>11</v>
      </c>
      <c r="S48" s="22" t="s">
        <v>11</v>
      </c>
      <c r="T48" s="23" t="s">
        <v>11</v>
      </c>
      <c r="U48" s="17" t="s">
        <v>11</v>
      </c>
      <c r="V48" s="17" t="s">
        <v>11</v>
      </c>
      <c r="W48" s="14" t="s">
        <v>35</v>
      </c>
      <c r="X48" s="14" t="s">
        <v>8</v>
      </c>
    </row>
    <row r="49" spans="24:24" x14ac:dyDescent="0.2">
      <c r="X49" s="11"/>
    </row>
    <row r="50" spans="24:24" x14ac:dyDescent="0.2">
      <c r="X50" s="11"/>
    </row>
    <row r="51" spans="24:24" x14ac:dyDescent="0.2">
      <c r="X51" s="11"/>
    </row>
    <row r="52" spans="24:24" x14ac:dyDescent="0.2">
      <c r="X52" s="11"/>
    </row>
  </sheetData>
  <autoFilter ref="A1:V44" xr:uid="{00000000-0009-0000-0000-000001000000}">
    <sortState ref="A2:V44">
      <sortCondition ref="A1:A44"/>
    </sortState>
  </autoFilter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Clinical data of CLL patients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Microsoft Office User</cp:lastModifiedBy>
  <cp:revision>2</cp:revision>
  <dcterms:created xsi:type="dcterms:W3CDTF">2019-02-21T17:55:20Z</dcterms:created>
  <dcterms:modified xsi:type="dcterms:W3CDTF">2024-01-15T10:42:26Z</dcterms:modified>
</cp:coreProperties>
</file>