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IM2的相关性分析\AIM2 SKCM文章组图\图1\图\补充图\Supplementary materials\"/>
    </mc:Choice>
  </mc:AlternateContent>
  <bookViews>
    <workbookView xWindow="0" yWindow="0" windowWidth="28125" windowHeight="12540"/>
  </bookViews>
  <sheets>
    <sheet name="ZBP1" sheetId="3" r:id="rId1"/>
    <sheet name="CD8A" sheetId="5" r:id="rId2"/>
    <sheet name="AIM2" sheetId="6" r:id="rId3"/>
    <sheet name="MEFV" sheetId="8" r:id="rId4"/>
    <sheet name="casp8" sheetId="9" r:id="rId5"/>
    <sheet name="MLKL" sheetId="10" r:id="rId6"/>
    <sheet name="GSDMD" sheetId="7" r:id="rId7"/>
  </sheets>
  <calcPr calcId="162913"/>
</workbook>
</file>

<file path=xl/calcChain.xml><?xml version="1.0" encoding="utf-8"?>
<calcChain xmlns="http://schemas.openxmlformats.org/spreadsheetml/2006/main">
  <c r="E9" i="10" l="1"/>
  <c r="F10" i="10" s="1"/>
  <c r="E6" i="10"/>
  <c r="F7" i="10" s="1"/>
  <c r="E3" i="10"/>
  <c r="F4" i="10" s="1"/>
  <c r="E9" i="9"/>
  <c r="F8" i="9" s="1"/>
  <c r="E6" i="9"/>
  <c r="F5" i="9" s="1"/>
  <c r="E3" i="9"/>
  <c r="F2" i="9" s="1"/>
  <c r="E9" i="8"/>
  <c r="F10" i="8" s="1"/>
  <c r="E6" i="8"/>
  <c r="F7" i="8" s="1"/>
  <c r="E3" i="8"/>
  <c r="F4" i="8" s="1"/>
  <c r="E9" i="7"/>
  <c r="F10" i="7" s="1"/>
  <c r="E6" i="7"/>
  <c r="F7" i="7" s="1"/>
  <c r="E3" i="7"/>
  <c r="F4" i="7" s="1"/>
  <c r="F3" i="9" l="1"/>
  <c r="F6" i="9"/>
  <c r="F9" i="9"/>
  <c r="F4" i="9"/>
  <c r="F7" i="9"/>
  <c r="F10" i="9"/>
  <c r="F2" i="10"/>
  <c r="F3" i="10"/>
  <c r="F5" i="10"/>
  <c r="F6" i="10"/>
  <c r="F8" i="10"/>
  <c r="F9" i="10"/>
  <c r="F2" i="8"/>
  <c r="F3" i="8"/>
  <c r="F5" i="8"/>
  <c r="F6" i="8"/>
  <c r="F8" i="8"/>
  <c r="F9" i="8"/>
  <c r="F2" i="7"/>
  <c r="F3" i="7"/>
  <c r="F5" i="7"/>
  <c r="F6" i="7"/>
  <c r="F8" i="7"/>
  <c r="F9" i="7"/>
  <c r="E9" i="6"/>
  <c r="F10" i="6" s="1"/>
  <c r="E6" i="6"/>
  <c r="F7" i="6" s="1"/>
  <c r="E3" i="6"/>
  <c r="F4" i="6" s="1"/>
  <c r="E9" i="5"/>
  <c r="F10" i="5" s="1"/>
  <c r="E6" i="5"/>
  <c r="F7" i="5" s="1"/>
  <c r="E3" i="5"/>
  <c r="F4" i="5" s="1"/>
  <c r="J3" i="9" l="1"/>
  <c r="G3" i="9" s="1"/>
  <c r="H3" i="9" s="1"/>
  <c r="J3" i="10"/>
  <c r="G6" i="10" s="1"/>
  <c r="H6" i="10" s="1"/>
  <c r="J3" i="8"/>
  <c r="J3" i="7"/>
  <c r="F2" i="6"/>
  <c r="F3" i="6"/>
  <c r="F5" i="6"/>
  <c r="F6" i="6"/>
  <c r="F8" i="6"/>
  <c r="F9" i="6"/>
  <c r="F2" i="5"/>
  <c r="F3" i="5"/>
  <c r="F5" i="5"/>
  <c r="F6" i="5"/>
  <c r="F8" i="5"/>
  <c r="F9" i="5"/>
  <c r="E9" i="3"/>
  <c r="F10" i="3" s="1"/>
  <c r="E6" i="3"/>
  <c r="F7" i="3" s="1"/>
  <c r="E3" i="3"/>
  <c r="F4" i="3" s="1"/>
  <c r="G4" i="9" l="1"/>
  <c r="H4" i="9" s="1"/>
  <c r="G3" i="10"/>
  <c r="H3" i="10" s="1"/>
  <c r="G7" i="9"/>
  <c r="H7" i="9" s="1"/>
  <c r="G9" i="9"/>
  <c r="H9" i="9" s="1"/>
  <c r="G10" i="9"/>
  <c r="H10" i="9" s="1"/>
  <c r="G2" i="9"/>
  <c r="H2" i="9" s="1"/>
  <c r="G8" i="9"/>
  <c r="H8" i="9" s="1"/>
  <c r="G5" i="9"/>
  <c r="H5" i="9" s="1"/>
  <c r="G6" i="9"/>
  <c r="H6" i="9" s="1"/>
  <c r="G10" i="10"/>
  <c r="H10" i="10" s="1"/>
  <c r="G4" i="10"/>
  <c r="H4" i="10" s="1"/>
  <c r="G7" i="10"/>
  <c r="H7" i="10" s="1"/>
  <c r="G9" i="10"/>
  <c r="H9" i="10" s="1"/>
  <c r="G2" i="10"/>
  <c r="H2" i="10" s="1"/>
  <c r="G5" i="10"/>
  <c r="H5" i="10" s="1"/>
  <c r="G8" i="10"/>
  <c r="H8" i="10" s="1"/>
  <c r="G4" i="8"/>
  <c r="H4" i="8" s="1"/>
  <c r="G7" i="8"/>
  <c r="H7" i="8" s="1"/>
  <c r="G10" i="8"/>
  <c r="H10" i="8" s="1"/>
  <c r="G9" i="8"/>
  <c r="H9" i="8" s="1"/>
  <c r="G2" i="8"/>
  <c r="H2" i="8" s="1"/>
  <c r="G5" i="8"/>
  <c r="H5" i="8" s="1"/>
  <c r="G8" i="8"/>
  <c r="H8" i="8" s="1"/>
  <c r="G6" i="8"/>
  <c r="H6" i="8" s="1"/>
  <c r="G3" i="8"/>
  <c r="H3" i="8" s="1"/>
  <c r="G7" i="7"/>
  <c r="H7" i="7" s="1"/>
  <c r="G10" i="7"/>
  <c r="H10" i="7" s="1"/>
  <c r="G4" i="7"/>
  <c r="H4" i="7" s="1"/>
  <c r="G9" i="7"/>
  <c r="H9" i="7" s="1"/>
  <c r="G2" i="7"/>
  <c r="H2" i="7" s="1"/>
  <c r="G5" i="7"/>
  <c r="H5" i="7" s="1"/>
  <c r="G8" i="7"/>
  <c r="H8" i="7" s="1"/>
  <c r="G6" i="7"/>
  <c r="H6" i="7" s="1"/>
  <c r="G3" i="7"/>
  <c r="H3" i="7" s="1"/>
  <c r="J3" i="6"/>
  <c r="G5" i="6" s="1"/>
  <c r="H5" i="6" s="1"/>
  <c r="J3" i="5"/>
  <c r="F2" i="3"/>
  <c r="F3" i="3"/>
  <c r="F5" i="3"/>
  <c r="F6" i="3"/>
  <c r="F8" i="3"/>
  <c r="F9" i="3"/>
  <c r="K3" i="9" l="1"/>
  <c r="I9" i="9"/>
  <c r="K9" i="9"/>
  <c r="I6" i="9"/>
  <c r="I3" i="9"/>
  <c r="K6" i="9"/>
  <c r="K6" i="10"/>
  <c r="I6" i="10"/>
  <c r="K3" i="10"/>
  <c r="I3" i="10"/>
  <c r="K9" i="10"/>
  <c r="I9" i="10"/>
  <c r="K6" i="8"/>
  <c r="I6" i="8"/>
  <c r="K3" i="8"/>
  <c r="I3" i="8"/>
  <c r="K9" i="8"/>
  <c r="I9" i="8"/>
  <c r="K9" i="7"/>
  <c r="I9" i="7"/>
  <c r="K6" i="7"/>
  <c r="I6" i="7"/>
  <c r="K3" i="7"/>
  <c r="I3" i="7"/>
  <c r="G6" i="6"/>
  <c r="H6" i="6" s="1"/>
  <c r="G3" i="6"/>
  <c r="H3" i="6" s="1"/>
  <c r="G2" i="6"/>
  <c r="H2" i="6" s="1"/>
  <c r="G8" i="6"/>
  <c r="H8" i="6" s="1"/>
  <c r="G4" i="6"/>
  <c r="H4" i="6" s="1"/>
  <c r="G7" i="6"/>
  <c r="H7" i="6" s="1"/>
  <c r="G10" i="6"/>
  <c r="H10" i="6" s="1"/>
  <c r="G9" i="6"/>
  <c r="H9" i="6" s="1"/>
  <c r="G7" i="5"/>
  <c r="H7" i="5" s="1"/>
  <c r="G10" i="5"/>
  <c r="H10" i="5" s="1"/>
  <c r="G4" i="5"/>
  <c r="H4" i="5" s="1"/>
  <c r="G2" i="5"/>
  <c r="H2" i="5" s="1"/>
  <c r="G5" i="5"/>
  <c r="H5" i="5" s="1"/>
  <c r="G8" i="5"/>
  <c r="H8" i="5" s="1"/>
  <c r="G6" i="5"/>
  <c r="H6" i="5" s="1"/>
  <c r="G3" i="5"/>
  <c r="H3" i="5" s="1"/>
  <c r="G9" i="5"/>
  <c r="H9" i="5" s="1"/>
  <c r="J3" i="3"/>
  <c r="G9" i="3" s="1"/>
  <c r="H9" i="3" s="1"/>
  <c r="K9" i="6" l="1"/>
  <c r="I3" i="6"/>
  <c r="K6" i="6"/>
  <c r="K3" i="6"/>
  <c r="I9" i="6"/>
  <c r="I6" i="6"/>
  <c r="K9" i="5"/>
  <c r="I9" i="5"/>
  <c r="K6" i="5"/>
  <c r="I6" i="5"/>
  <c r="K3" i="5"/>
  <c r="I3" i="5"/>
  <c r="G3" i="3"/>
  <c r="H3" i="3" s="1"/>
  <c r="G6" i="3"/>
  <c r="H6" i="3" s="1"/>
  <c r="G5" i="3"/>
  <c r="H5" i="3" s="1"/>
  <c r="G7" i="3"/>
  <c r="H7" i="3" s="1"/>
  <c r="G10" i="3"/>
  <c r="H10" i="3" s="1"/>
  <c r="G4" i="3"/>
  <c r="H4" i="3" s="1"/>
  <c r="G2" i="3"/>
  <c r="H2" i="3" s="1"/>
  <c r="G8" i="3"/>
  <c r="H8" i="3" s="1"/>
  <c r="K6" i="3" l="1"/>
  <c r="I6" i="3"/>
  <c r="K9" i="3"/>
  <c r="I9" i="3"/>
  <c r="I3" i="3"/>
  <c r="K3" i="3"/>
</calcChain>
</file>

<file path=xl/sharedStrings.xml><?xml version="1.0" encoding="utf-8"?>
<sst xmlns="http://schemas.openxmlformats.org/spreadsheetml/2006/main" count="558" uniqueCount="108">
  <si>
    <t>Sample Name</t>
  </si>
  <si>
    <t>Target Name</t>
  </si>
  <si>
    <t>Cт</t>
  </si>
  <si>
    <t>△Cт</t>
  </si>
  <si>
    <t>△△Cт</t>
  </si>
  <si>
    <r>
      <rPr>
        <sz val="10"/>
        <rFont val="Arial"/>
      </rPr>
      <t>2</t>
    </r>
    <r>
      <rPr>
        <vertAlign val="superscript"/>
        <sz val="10"/>
        <rFont val="Arial"/>
      </rPr>
      <t>-</t>
    </r>
    <r>
      <rPr>
        <vertAlign val="superscript"/>
        <sz val="10"/>
        <rFont val="宋体"/>
        <charset val="134"/>
      </rPr>
      <t>△△</t>
    </r>
    <r>
      <rPr>
        <vertAlign val="superscript"/>
        <sz val="10"/>
        <rFont val="Arial"/>
      </rPr>
      <t>Cт</t>
    </r>
  </si>
  <si>
    <t>ZC</t>
  </si>
  <si>
    <t>NC</t>
  </si>
  <si>
    <r>
      <t>L</t>
    </r>
    <r>
      <rPr>
        <sz val="10"/>
        <rFont val="Arial"/>
        <family val="2"/>
      </rPr>
      <t>V</t>
    </r>
    <phoneticPr fontId="5" type="noConversion"/>
  </si>
  <si>
    <t>ZBP1</t>
  </si>
  <si>
    <t>ZBP1</t>
    <phoneticPr fontId="5" type="noConversion"/>
  </si>
  <si>
    <t>CD8A</t>
  </si>
  <si>
    <t>casp8</t>
    <phoneticPr fontId="5" type="noConversion"/>
  </si>
  <si>
    <t>AIM2</t>
  </si>
  <si>
    <t>GSDMD</t>
  </si>
  <si>
    <t>MEFV</t>
  </si>
  <si>
    <t>MLKL</t>
  </si>
  <si>
    <t>VAR00002</t>
  </si>
  <si>
    <t>N</t>
  </si>
  <si>
    <t>df1</t>
  </si>
  <si>
    <t>df2</t>
  </si>
  <si>
    <t>df</t>
  </si>
  <si>
    <t>F</t>
  </si>
  <si>
    <t>(I) VAR00001</t>
  </si>
  <si>
    <t>LSD</t>
  </si>
  <si>
    <t>Dunnett T3</t>
  </si>
  <si>
    <t>(J) VAR00001</t>
  </si>
  <si>
    <t>.92691*</t>
  </si>
  <si>
    <t>.96443*</t>
  </si>
  <si>
    <t>-.92691*</t>
  </si>
  <si>
    <t>.03752*</t>
  </si>
  <si>
    <t>-.96443*</t>
  </si>
  <si>
    <t>-.03752*</t>
  </si>
  <si>
    <t>.18280*</t>
  </si>
  <si>
    <t>.96522*</t>
  </si>
  <si>
    <t>-.18280*</t>
  </si>
  <si>
    <t>.78242*</t>
  </si>
  <si>
    <t>-.96522*</t>
  </si>
  <si>
    <t>-.78242*</t>
  </si>
  <si>
    <t>.48661*</t>
  </si>
  <si>
    <t>.66941*</t>
  </si>
  <si>
    <t>-.48661*</t>
  </si>
  <si>
    <t>.18281*</t>
  </si>
  <si>
    <t>-.66941*</t>
  </si>
  <si>
    <t>-.18281*</t>
  </si>
  <si>
    <t>.24266*</t>
  </si>
  <si>
    <t>.57274*</t>
  </si>
  <si>
    <t>-.24266*</t>
  </si>
  <si>
    <t>.33007*</t>
  </si>
  <si>
    <t>-.57274*</t>
  </si>
  <si>
    <t>-.33007*</t>
  </si>
  <si>
    <t>.57472*</t>
  </si>
  <si>
    <t>.74400*</t>
  </si>
  <si>
    <t>-.57472*</t>
  </si>
  <si>
    <t>.16928*</t>
  </si>
  <si>
    <t>-.74400*</t>
  </si>
  <si>
    <t>-.16928*</t>
  </si>
  <si>
    <t>-8.38707*</t>
  </si>
  <si>
    <t>-5.67185*</t>
  </si>
  <si>
    <t>8.38707*</t>
  </si>
  <si>
    <t>2.71521*</t>
  </si>
  <si>
    <t>5.67185*</t>
  </si>
  <si>
    <t>-2.71521*</t>
  </si>
  <si>
    <t>ZBP1</t>
    <phoneticPr fontId="5" type="noConversion"/>
  </si>
  <si>
    <t>CD8A</t>
    <phoneticPr fontId="5" type="noConversion"/>
  </si>
  <si>
    <t>AIM2</t>
    <phoneticPr fontId="5" type="noConversion"/>
  </si>
  <si>
    <t>.94859*</t>
  </si>
  <si>
    <t>.98924*</t>
  </si>
  <si>
    <t>-.94859*</t>
  </si>
  <si>
    <t>.04065*</t>
  </si>
  <si>
    <t>-.98924*</t>
  </si>
  <si>
    <t>-.04065*</t>
  </si>
  <si>
    <t>GSDMD</t>
    <phoneticPr fontId="5" type="noConversion"/>
  </si>
  <si>
    <t>MEFV</t>
    <phoneticPr fontId="5" type="noConversion"/>
  </si>
  <si>
    <t>casp8</t>
    <phoneticPr fontId="5" type="noConversion"/>
  </si>
  <si>
    <t>MLKL</t>
    <phoneticPr fontId="5" type="noConversion"/>
  </si>
  <si>
    <r>
      <rPr>
        <sz val="10"/>
        <rFont val="Arial"/>
        <family val="2"/>
      </rPr>
      <t>Internal reference C</t>
    </r>
    <r>
      <rPr>
        <sz val="10"/>
        <rFont val="宋体"/>
        <family val="3"/>
        <charset val="134"/>
      </rPr>
      <t>т</t>
    </r>
    <r>
      <rPr>
        <sz val="10"/>
        <rFont val="Arial"/>
        <family val="2"/>
      </rPr>
      <t>.</t>
    </r>
    <phoneticPr fontId="5" type="noConversion"/>
  </si>
  <si>
    <t>average.</t>
  </si>
  <si>
    <t>average.</t>
    <phoneticPr fontId="5" type="noConversion"/>
  </si>
  <si>
    <t>standard deviation.</t>
    <phoneticPr fontId="5" type="noConversion"/>
  </si>
  <si>
    <t>standard deviation.</t>
    <phoneticPr fontId="5" type="noConversion"/>
  </si>
  <si>
    <t>describe.</t>
    <phoneticPr fontId="5" type="noConversion"/>
  </si>
  <si>
    <t>standard error.</t>
    <phoneticPr fontId="5" type="noConversion"/>
  </si>
  <si>
    <t>95% confidence interval for the mean.</t>
    <phoneticPr fontId="5" type="noConversion"/>
  </si>
  <si>
    <t>minimum value.</t>
    <phoneticPr fontId="5" type="noConversion"/>
  </si>
  <si>
    <t>maximum.</t>
    <phoneticPr fontId="5" type="noConversion"/>
  </si>
  <si>
    <t>lower limit.</t>
    <phoneticPr fontId="5" type="noConversion"/>
  </si>
  <si>
    <t>upper limit.</t>
    <phoneticPr fontId="5" type="noConversion"/>
  </si>
  <si>
    <t>total.</t>
    <phoneticPr fontId="5" type="noConversion"/>
  </si>
  <si>
    <t>homogeneity of variance test.</t>
    <phoneticPr fontId="5" type="noConversion"/>
  </si>
  <si>
    <t>significant.</t>
  </si>
  <si>
    <t>significant.</t>
    <phoneticPr fontId="5" type="noConversion"/>
  </si>
  <si>
    <t>ANOVA.</t>
    <phoneticPr fontId="5" type="noConversion"/>
  </si>
  <si>
    <t>Levene statistics.</t>
    <phoneticPr fontId="5" type="noConversion"/>
  </si>
  <si>
    <t>sum of squares.</t>
  </si>
  <si>
    <t>sum of squares.</t>
    <phoneticPr fontId="5" type="noConversion"/>
  </si>
  <si>
    <t>mean square.</t>
  </si>
  <si>
    <t>mean square.</t>
    <phoneticPr fontId="5" type="noConversion"/>
  </si>
  <si>
    <t>Between groups.</t>
    <phoneticPr fontId="5" type="noConversion"/>
  </si>
  <si>
    <t>within the group.</t>
    <phoneticPr fontId="5" type="noConversion"/>
  </si>
  <si>
    <t>total.</t>
    <phoneticPr fontId="5" type="noConversion"/>
  </si>
  <si>
    <t>Multiple comparisons.</t>
    <phoneticPr fontId="5" type="noConversion"/>
  </si>
  <si>
    <t>Dependent variable: V.AR00002</t>
    <phoneticPr fontId="5" type="noConversion"/>
  </si>
  <si>
    <r>
      <t>Mean Difference</t>
    </r>
    <r>
      <rPr>
        <sz val="11"/>
        <color theme="1"/>
        <rFont val="宋体"/>
        <family val="3"/>
        <charset val="134"/>
        <scheme val="minor"/>
      </rPr>
      <t>(I-J)</t>
    </r>
    <phoneticPr fontId="5" type="noConversion"/>
  </si>
  <si>
    <t>standard error.</t>
    <phoneticPr fontId="5" type="noConversion"/>
  </si>
  <si>
    <r>
      <t>95%</t>
    </r>
    <r>
      <rPr>
        <sz val="11"/>
        <color theme="1"/>
        <rFont val="宋体"/>
        <family val="3"/>
        <charset val="134"/>
        <scheme val="minor"/>
      </rPr>
      <t>confidence interval.</t>
    </r>
    <phoneticPr fontId="5" type="noConversion"/>
  </si>
  <si>
    <r>
      <t xml:space="preserve">* </t>
    </r>
    <r>
      <rPr>
        <sz val="11"/>
        <color theme="1"/>
        <rFont val="宋体"/>
        <family val="3"/>
        <charset val="134"/>
        <scheme val="minor"/>
      </rPr>
      <t>The significance level of the mean difference is.</t>
    </r>
    <r>
      <rPr>
        <sz val="11"/>
        <color theme="1"/>
        <rFont val="宋体"/>
        <charset val="134"/>
        <scheme val="minor"/>
      </rPr>
      <t xml:space="preserve"> 0.05。</t>
    </r>
    <phoneticPr fontId="5" type="noConversion"/>
  </si>
  <si>
    <t>* The significance level of the mean difference is. 0.05。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</si>
</sst>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000000_ "/>
  </numFmts>
  <fonts count="10" x14ac:knownFonts="1">
    <font>
      <sz val="11"/>
      <color theme="1"/>
      <name val="宋体"/>
      <charset val="134"/>
      <scheme val="minor"/>
    </font>
    <font>
      <sz val="10"/>
      <name val="Arial"/>
    </font>
    <font>
      <sz val="11"/>
      <name val="宋体"/>
      <charset val="134"/>
      <scheme val="minor"/>
    </font>
    <font>
      <vertAlign val="superscript"/>
      <sz val="10"/>
      <name val="Arial"/>
    </font>
    <font>
      <vertAlign val="superscript"/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2" fillId="0" borderId="0" xfId="0" applyFont="1">
      <alignment vertical="center"/>
    </xf>
    <xf numFmtId="0" fontId="1" fillId="0" borderId="0" xfId="0" applyFont="1" applyFill="1" applyAlignment="1">
      <alignment horizontal="left"/>
    </xf>
    <xf numFmtId="0" fontId="6" fillId="0" borderId="0" xfId="0" applyFont="1" applyFill="1" applyBorder="1" applyAlignment="1"/>
    <xf numFmtId="176" fontId="7" fillId="0" borderId="0" xfId="0" applyNumberFormat="1" applyFont="1" applyFill="1" applyBorder="1" applyAlignment="1"/>
    <xf numFmtId="0" fontId="8" fillId="0" borderId="0" xfId="0" applyFont="1">
      <alignment vertical="center"/>
    </xf>
    <xf numFmtId="176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514350</xdr:colOff>
          <xdr:row>7</xdr:row>
          <xdr:rowOff>123825</xdr:rowOff>
        </xdr:from>
        <xdr:to>
          <xdr:col>16</xdr:col>
          <xdr:colOff>161925</xdr:colOff>
          <xdr:row>27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238125</xdr:colOff>
      <xdr:row>26</xdr:row>
      <xdr:rowOff>5551</xdr:rowOff>
    </xdr:from>
    <xdr:to>
      <xdr:col>15</xdr:col>
      <xdr:colOff>581025</xdr:colOff>
      <xdr:row>43</xdr:row>
      <xdr:rowOff>2974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4482301"/>
          <a:ext cx="4867275" cy="2978748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</xdr:colOff>
      <xdr:row>17</xdr:row>
      <xdr:rowOff>41018</xdr:rowOff>
    </xdr:from>
    <xdr:to>
      <xdr:col>20</xdr:col>
      <xdr:colOff>551788</xdr:colOff>
      <xdr:row>42</xdr:row>
      <xdr:rowOff>161020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87425" y="2974718"/>
          <a:ext cx="3266413" cy="44729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7</xdr:row>
          <xdr:rowOff>123825</xdr:rowOff>
        </xdr:from>
        <xdr:to>
          <xdr:col>17</xdr:col>
          <xdr:colOff>142875</xdr:colOff>
          <xdr:row>27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419099</xdr:colOff>
      <xdr:row>25</xdr:row>
      <xdr:rowOff>103656</xdr:rowOff>
    </xdr:from>
    <xdr:to>
      <xdr:col>16</xdr:col>
      <xdr:colOff>475276</xdr:colOff>
      <xdr:row>42</xdr:row>
      <xdr:rowOff>161330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799" y="4408956"/>
          <a:ext cx="4856777" cy="2972324"/>
        </a:xfrm>
        <a:prstGeom prst="rect">
          <a:avLst/>
        </a:prstGeom>
      </xdr:spPr>
    </xdr:pic>
    <xdr:clientData/>
  </xdr:twoCellAnchor>
  <xdr:twoCellAnchor editAs="oneCell">
    <xdr:from>
      <xdr:col>16</xdr:col>
      <xdr:colOff>666750</xdr:colOff>
      <xdr:row>16</xdr:row>
      <xdr:rowOff>37929</xdr:rowOff>
    </xdr:from>
    <xdr:to>
      <xdr:col>21</xdr:col>
      <xdr:colOff>589888</xdr:colOff>
      <xdr:row>42</xdr:row>
      <xdr:rowOff>170544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92050" y="2800179"/>
          <a:ext cx="3352138" cy="459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466725</xdr:colOff>
          <xdr:row>7</xdr:row>
          <xdr:rowOff>114300</xdr:rowOff>
        </xdr:from>
        <xdr:to>
          <xdr:col>17</xdr:col>
          <xdr:colOff>133350</xdr:colOff>
          <xdr:row>28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371475</xdr:colOff>
      <xdr:row>25</xdr:row>
      <xdr:rowOff>122135</xdr:rowOff>
    </xdr:from>
    <xdr:to>
      <xdr:col>16</xdr:col>
      <xdr:colOff>95250</xdr:colOff>
      <xdr:row>41</xdr:row>
      <xdr:rowOff>147830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5" y="4427435"/>
          <a:ext cx="4524375" cy="2768895"/>
        </a:xfrm>
        <a:prstGeom prst="rect">
          <a:avLst/>
        </a:prstGeom>
      </xdr:spPr>
    </xdr:pic>
    <xdr:clientData/>
  </xdr:twoCellAnchor>
  <xdr:twoCellAnchor editAs="oneCell">
    <xdr:from>
      <xdr:col>16</xdr:col>
      <xdr:colOff>335819</xdr:colOff>
      <xdr:row>18</xdr:row>
      <xdr:rowOff>9525</xdr:rowOff>
    </xdr:from>
    <xdr:to>
      <xdr:col>20</xdr:col>
      <xdr:colOff>589889</xdr:colOff>
      <xdr:row>41</xdr:row>
      <xdr:rowOff>170545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6369" y="3114675"/>
          <a:ext cx="2997270" cy="4104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476250</xdr:colOff>
          <xdr:row>7</xdr:row>
          <xdr:rowOff>123825</xdr:rowOff>
        </xdr:from>
        <xdr:to>
          <xdr:col>17</xdr:col>
          <xdr:colOff>619125</xdr:colOff>
          <xdr:row>27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400049</xdr:colOff>
      <xdr:row>25</xdr:row>
      <xdr:rowOff>157681</xdr:rowOff>
    </xdr:from>
    <xdr:to>
      <xdr:col>17</xdr:col>
      <xdr:colOff>399076</xdr:colOff>
      <xdr:row>43</xdr:row>
      <xdr:rowOff>8930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0549" y="4462981"/>
          <a:ext cx="4799627" cy="2937349"/>
        </a:xfrm>
        <a:prstGeom prst="rect">
          <a:avLst/>
        </a:prstGeom>
      </xdr:spPr>
    </xdr:pic>
    <xdr:clientData/>
  </xdr:twoCellAnchor>
  <xdr:twoCellAnchor editAs="oneCell">
    <xdr:from>
      <xdr:col>17</xdr:col>
      <xdr:colOff>561974</xdr:colOff>
      <xdr:row>18</xdr:row>
      <xdr:rowOff>148024</xdr:rowOff>
    </xdr:from>
    <xdr:to>
      <xdr:col>22</xdr:col>
      <xdr:colOff>161263</xdr:colOff>
      <xdr:row>43</xdr:row>
      <xdr:rowOff>8620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73074" y="3253174"/>
          <a:ext cx="3028289" cy="41468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7</xdr:row>
          <xdr:rowOff>123825</xdr:rowOff>
        </xdr:from>
        <xdr:to>
          <xdr:col>17</xdr:col>
          <xdr:colOff>257175</xdr:colOff>
          <xdr:row>28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552449</xdr:colOff>
      <xdr:row>25</xdr:row>
      <xdr:rowOff>155548</xdr:rowOff>
    </xdr:from>
    <xdr:to>
      <xdr:col>16</xdr:col>
      <xdr:colOff>570526</xdr:colOff>
      <xdr:row>43</xdr:row>
      <xdr:rowOff>18455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49" y="4460848"/>
          <a:ext cx="4818677" cy="2949007"/>
        </a:xfrm>
        <a:prstGeom prst="rect">
          <a:avLst/>
        </a:prstGeom>
      </xdr:spPr>
    </xdr:pic>
    <xdr:clientData/>
  </xdr:twoCellAnchor>
  <xdr:twoCellAnchor editAs="oneCell">
    <xdr:from>
      <xdr:col>16</xdr:col>
      <xdr:colOff>676275</xdr:colOff>
      <xdr:row>16</xdr:row>
      <xdr:rowOff>151800</xdr:rowOff>
    </xdr:from>
    <xdr:to>
      <xdr:col>21</xdr:col>
      <xdr:colOff>523213</xdr:colOff>
      <xdr:row>43</xdr:row>
      <xdr:rowOff>8619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01575" y="2914050"/>
          <a:ext cx="3275938" cy="44859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8</xdr:row>
          <xdr:rowOff>133350</xdr:rowOff>
        </xdr:from>
        <xdr:to>
          <xdr:col>17</xdr:col>
          <xdr:colOff>28575</xdr:colOff>
          <xdr:row>28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628650</xdr:colOff>
      <xdr:row>26</xdr:row>
      <xdr:rowOff>126555</xdr:rowOff>
    </xdr:from>
    <xdr:to>
      <xdr:col>17</xdr:col>
      <xdr:colOff>24838</xdr:colOff>
      <xdr:row>44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4603305"/>
          <a:ext cx="4882588" cy="2988120"/>
        </a:xfrm>
        <a:prstGeom prst="rect">
          <a:avLst/>
        </a:prstGeom>
      </xdr:spPr>
    </xdr:pic>
    <xdr:clientData/>
  </xdr:twoCellAnchor>
  <xdr:twoCellAnchor editAs="oneCell">
    <xdr:from>
      <xdr:col>17</xdr:col>
      <xdr:colOff>161925</xdr:colOff>
      <xdr:row>17</xdr:row>
      <xdr:rowOff>103145</xdr:rowOff>
    </xdr:from>
    <xdr:to>
      <xdr:col>22</xdr:col>
      <xdr:colOff>37438</xdr:colOff>
      <xdr:row>43</xdr:row>
      <xdr:rowOff>170544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73025" y="3036845"/>
          <a:ext cx="3304513" cy="4525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466725</xdr:colOff>
          <xdr:row>7</xdr:row>
          <xdr:rowOff>95250</xdr:rowOff>
        </xdr:from>
        <xdr:to>
          <xdr:col>17</xdr:col>
          <xdr:colOff>600075</xdr:colOff>
          <xdr:row>27</xdr:row>
          <xdr:rowOff>123825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672311</xdr:colOff>
      <xdr:row>26</xdr:row>
      <xdr:rowOff>161925</xdr:rowOff>
    </xdr:from>
    <xdr:to>
      <xdr:col>17</xdr:col>
      <xdr:colOff>227626</xdr:colOff>
      <xdr:row>44</xdr:row>
      <xdr:rowOff>161330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011" y="4638675"/>
          <a:ext cx="5041715" cy="3085505"/>
        </a:xfrm>
        <a:prstGeom prst="rect">
          <a:avLst/>
        </a:prstGeom>
      </xdr:spPr>
    </xdr:pic>
    <xdr:clientData/>
  </xdr:twoCellAnchor>
  <xdr:twoCellAnchor editAs="oneCell">
    <xdr:from>
      <xdr:col>17</xdr:col>
      <xdr:colOff>682603</xdr:colOff>
      <xdr:row>17</xdr:row>
      <xdr:rowOff>95250</xdr:rowOff>
    </xdr:from>
    <xdr:to>
      <xdr:col>22</xdr:col>
      <xdr:colOff>570838</xdr:colOff>
      <xdr:row>44</xdr:row>
      <xdr:rowOff>8620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93703" y="3028950"/>
          <a:ext cx="3317235" cy="454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0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3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6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9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D25" sqref="D25"/>
    </sheetView>
  </sheetViews>
  <sheetFormatPr defaultColWidth="9" defaultRowHeight="13.5" x14ac:dyDescent="0.2"/>
  <cols>
    <col min="2" max="2" width="11.125" customWidth="1"/>
    <col min="3" max="4" width="16.125" style="1"/>
    <col min="5" max="5" width="11.625" customWidth="1"/>
    <col min="6" max="6" width="11.125"/>
    <col min="7" max="7" width="12.625"/>
    <col min="8" max="11" width="11.125"/>
    <col min="12" max="12" width="10.125" customWidth="1"/>
    <col min="16" max="16" width="9.875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10</v>
      </c>
      <c r="C2" s="2">
        <v>34.845503234863202</v>
      </c>
      <c r="D2" s="2">
        <v>18.907066345214844</v>
      </c>
      <c r="E2" s="2"/>
      <c r="F2" s="4">
        <f>C2-E3</f>
        <v>15.943545405069909</v>
      </c>
      <c r="G2" s="4">
        <f t="shared" ref="G2:G10" si="0">F2-$J$3</f>
        <v>-4.6222432454465334E-2</v>
      </c>
      <c r="H2" s="4">
        <f t="shared" ref="H2:H10" si="1">POWER(2,0-G2)</f>
        <v>1.032557721338409</v>
      </c>
      <c r="I2" s="4"/>
      <c r="J2" s="4"/>
      <c r="K2" s="4"/>
    </row>
    <row r="3" spans="1:11" x14ac:dyDescent="0.2">
      <c r="A3" s="2" t="s">
        <v>6</v>
      </c>
      <c r="B3" s="2" t="s">
        <v>9</v>
      </c>
      <c r="C3" s="2">
        <v>34.9063110351562</v>
      </c>
      <c r="D3" s="2">
        <v>18.923297882080078</v>
      </c>
      <c r="E3" s="2">
        <f>AVERAGE(D2:D4)</f>
        <v>18.901957829793293</v>
      </c>
      <c r="F3" s="4">
        <f>C3-E3</f>
        <v>16.004353205362907</v>
      </c>
      <c r="G3" s="4">
        <f t="shared" si="0"/>
        <v>1.4585367838533259E-2</v>
      </c>
      <c r="H3" s="4">
        <f t="shared" si="1"/>
        <v>0.98994112571687054</v>
      </c>
      <c r="I3" s="4">
        <f>AVERAGE(H2:H4)</f>
        <v>1.0002694668574108</v>
      </c>
      <c r="J3" s="4">
        <f>AVERAGE(F2:F4)</f>
        <v>15.989767837524374</v>
      </c>
      <c r="K3" s="4">
        <f>STDEV(H2:H4)</f>
        <v>2.8560845593797454E-2</v>
      </c>
    </row>
    <row r="4" spans="1:11" x14ac:dyDescent="0.2">
      <c r="A4" s="2" t="s">
        <v>6</v>
      </c>
      <c r="B4" s="2" t="s">
        <v>9</v>
      </c>
      <c r="C4" s="2">
        <v>34.923362731933594</v>
      </c>
      <c r="D4" s="2">
        <v>18.875509262084961</v>
      </c>
      <c r="E4" s="2"/>
      <c r="F4" s="4">
        <f>C4-E3</f>
        <v>16.021404902140301</v>
      </c>
      <c r="G4" s="4">
        <f t="shared" si="0"/>
        <v>3.1637064615926747E-2</v>
      </c>
      <c r="H4" s="4">
        <f t="shared" si="1"/>
        <v>0.97830955351695326</v>
      </c>
      <c r="I4" s="4"/>
      <c r="J4" s="4"/>
      <c r="K4" s="4"/>
    </row>
    <row r="5" spans="1:11" x14ac:dyDescent="0.2">
      <c r="A5" s="2" t="s">
        <v>7</v>
      </c>
      <c r="B5" s="2" t="s">
        <v>9</v>
      </c>
      <c r="C5" s="2">
        <v>34.487373352050703</v>
      </c>
      <c r="D5" s="2">
        <v>14.819545936584399</v>
      </c>
      <c r="E5" s="2"/>
      <c r="F5" s="4">
        <f>C5-E6</f>
        <v>20.040947977701798</v>
      </c>
      <c r="G5" s="4">
        <f t="shared" si="0"/>
        <v>4.0511801401774239</v>
      </c>
      <c r="H5" s="4">
        <f t="shared" si="1"/>
        <v>6.0321656601645297E-2</v>
      </c>
      <c r="I5" s="4"/>
      <c r="J5" s="4"/>
      <c r="K5" s="4"/>
    </row>
    <row r="6" spans="1:11" x14ac:dyDescent="0.2">
      <c r="A6" s="2" t="s">
        <v>7</v>
      </c>
      <c r="B6" s="2" t="s">
        <v>9</v>
      </c>
      <c r="C6" s="2">
        <v>34.008514404296797</v>
      </c>
      <c r="D6" s="2">
        <v>13.978830337524414</v>
      </c>
      <c r="E6" s="2">
        <f>AVERAGE(D5:D7)</f>
        <v>14.446425374348905</v>
      </c>
      <c r="F6" s="4">
        <f>C6-E6</f>
        <v>19.562089029947892</v>
      </c>
      <c r="G6" s="4">
        <f t="shared" si="0"/>
        <v>3.5723211924235176</v>
      </c>
      <c r="H6" s="4">
        <f t="shared" si="1"/>
        <v>8.4066732367862843E-2</v>
      </c>
      <c r="I6" s="4">
        <f>AVERAGE(H5:H7)</f>
        <v>7.3361068548432273E-2</v>
      </c>
      <c r="J6" s="4"/>
      <c r="K6" s="4">
        <f>STDEV(H5:H7)</f>
        <v>1.2043335959247616E-2</v>
      </c>
    </row>
    <row r="7" spans="1:11" x14ac:dyDescent="0.2">
      <c r="A7" s="2" t="s">
        <v>7</v>
      </c>
      <c r="B7" s="2" t="s">
        <v>9</v>
      </c>
      <c r="C7" s="2">
        <v>34.159854888916016</v>
      </c>
      <c r="D7" s="2">
        <v>14.540899848937901</v>
      </c>
      <c r="E7" s="2"/>
      <c r="F7" s="4">
        <f>C7-E6</f>
        <v>19.71342951456711</v>
      </c>
      <c r="G7" s="4">
        <f t="shared" si="0"/>
        <v>3.7236616770427364</v>
      </c>
      <c r="H7" s="4">
        <f t="shared" si="1"/>
        <v>7.5694816675788659E-2</v>
      </c>
      <c r="I7" s="4"/>
      <c r="J7" s="4"/>
      <c r="K7" s="4"/>
    </row>
    <row r="8" spans="1:11" x14ac:dyDescent="0.2">
      <c r="A8" s="8" t="s">
        <v>8</v>
      </c>
      <c r="B8" s="2" t="s">
        <v>9</v>
      </c>
      <c r="C8" s="2">
        <v>35.192665100097656</v>
      </c>
      <c r="D8" s="2">
        <v>14.133378982543945</v>
      </c>
      <c r="E8" s="2"/>
      <c r="F8" s="4">
        <f>C8-E9</f>
        <v>20.821909904480009</v>
      </c>
      <c r="G8" s="4">
        <f t="shared" si="0"/>
        <v>4.832142066955635</v>
      </c>
      <c r="H8" s="4">
        <f t="shared" si="1"/>
        <v>3.5105914803899907E-2</v>
      </c>
      <c r="I8" s="4"/>
      <c r="J8" s="4"/>
      <c r="K8" s="4"/>
    </row>
    <row r="9" spans="1:11" x14ac:dyDescent="0.2">
      <c r="A9" s="8" t="s">
        <v>8</v>
      </c>
      <c r="B9" s="2" t="s">
        <v>9</v>
      </c>
      <c r="C9" s="2">
        <v>35.062280273437501</v>
      </c>
      <c r="D9" s="2">
        <v>14.840458869934</v>
      </c>
      <c r="E9" s="2">
        <f>AVERAGE(D8:D10)</f>
        <v>14.370755195617647</v>
      </c>
      <c r="F9" s="4">
        <f>C9-E9</f>
        <v>20.691525077819854</v>
      </c>
      <c r="G9" s="4">
        <f t="shared" si="0"/>
        <v>4.7017572402954801</v>
      </c>
      <c r="H9" s="4">
        <f t="shared" si="1"/>
        <v>3.8426430004120993E-2</v>
      </c>
      <c r="I9" s="4">
        <f>AVERAGE(H8:H10)</f>
        <v>3.5837603374845366E-2</v>
      </c>
      <c r="J9" s="4"/>
      <c r="K9" s="4">
        <f>STDEV(H8:H10)</f>
        <v>2.3115312294015337E-3</v>
      </c>
    </row>
    <row r="10" spans="1:11" x14ac:dyDescent="0.2">
      <c r="A10" s="8" t="s">
        <v>8</v>
      </c>
      <c r="B10" s="8" t="s">
        <v>63</v>
      </c>
      <c r="C10" s="2">
        <v>35.239673614501953</v>
      </c>
      <c r="D10" s="2">
        <v>14.138427734375</v>
      </c>
      <c r="E10" s="2"/>
      <c r="F10" s="4">
        <f>C10-E9</f>
        <v>20.868918418884306</v>
      </c>
      <c r="G10" s="4">
        <f t="shared" si="0"/>
        <v>4.8791505813599318</v>
      </c>
      <c r="H10" s="4">
        <f t="shared" si="1"/>
        <v>3.3980465316515204E-2</v>
      </c>
      <c r="I10" s="4"/>
      <c r="J10" s="4"/>
      <c r="K10" s="4"/>
    </row>
    <row r="11" spans="1:11" x14ac:dyDescent="0.2">
      <c r="A11" s="2"/>
      <c r="B11" s="2"/>
      <c r="E11" s="2"/>
      <c r="F11" s="4"/>
      <c r="G11" s="4"/>
      <c r="H11" s="4"/>
      <c r="I11" s="4"/>
      <c r="J11" s="4"/>
      <c r="K11" s="4"/>
    </row>
    <row r="12" spans="1:11" x14ac:dyDescent="0.2">
      <c r="A12" s="2"/>
      <c r="B12" s="2"/>
      <c r="E12" s="2"/>
      <c r="F12" s="4"/>
      <c r="G12" s="4"/>
      <c r="H12" s="4"/>
      <c r="I12" s="4"/>
      <c r="J12" s="4"/>
      <c r="K12" s="4"/>
    </row>
    <row r="13" spans="1:11" x14ac:dyDescent="0.2">
      <c r="A13" s="14" t="s">
        <v>81</v>
      </c>
      <c r="B13" s="2"/>
      <c r="E13" s="2"/>
      <c r="F13" s="4"/>
      <c r="G13" s="4"/>
      <c r="H13" s="4"/>
      <c r="I13" s="4"/>
      <c r="J13" s="4"/>
      <c r="K13" s="4"/>
    </row>
    <row r="14" spans="1:11" x14ac:dyDescent="0.2">
      <c r="A14" t="s">
        <v>17</v>
      </c>
      <c r="B14" s="2"/>
      <c r="E14" s="5"/>
      <c r="F14" s="4"/>
      <c r="G14" s="4"/>
      <c r="H14" s="4"/>
      <c r="I14" s="7"/>
      <c r="J14" s="7"/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C16"/>
      <c r="D16"/>
      <c r="G16" s="14" t="s">
        <v>86</v>
      </c>
      <c r="H16" s="14" t="s">
        <v>87</v>
      </c>
    </row>
    <row r="17" spans="1:12" x14ac:dyDescent="0.2">
      <c r="A17">
        <v>1</v>
      </c>
      <c r="B17">
        <v>3</v>
      </c>
      <c r="C17" s="1">
        <v>1.0003</v>
      </c>
      <c r="D17" s="1">
        <v>2.8559999999999999E-2</v>
      </c>
      <c r="E17">
        <v>1.6490000000000001E-2</v>
      </c>
      <c r="F17">
        <v>0.92930000000000001</v>
      </c>
      <c r="G17">
        <v>1.0711999999999999</v>
      </c>
      <c r="H17">
        <v>0.98</v>
      </c>
      <c r="I17">
        <v>1.03</v>
      </c>
    </row>
    <row r="18" spans="1:12" x14ac:dyDescent="0.2">
      <c r="A18">
        <v>2</v>
      </c>
      <c r="B18">
        <v>3</v>
      </c>
      <c r="C18" s="1">
        <v>7.3400000000000007E-2</v>
      </c>
      <c r="D18" s="1">
        <v>1.204E-2</v>
      </c>
      <c r="E18">
        <v>6.9499999999999996E-3</v>
      </c>
      <c r="F18">
        <v>4.3400000000000001E-2</v>
      </c>
      <c r="G18">
        <v>0.1033</v>
      </c>
      <c r="H18">
        <v>0.06</v>
      </c>
      <c r="I18">
        <v>0.08</v>
      </c>
    </row>
    <row r="19" spans="1:12" x14ac:dyDescent="0.2">
      <c r="A19">
        <v>3</v>
      </c>
      <c r="B19">
        <v>3</v>
      </c>
      <c r="C19" s="1">
        <v>3.5799999999999998E-2</v>
      </c>
      <c r="D19" s="1">
        <v>2.31E-3</v>
      </c>
      <c r="E19">
        <v>1.33E-3</v>
      </c>
      <c r="F19">
        <v>3.0099999999999998E-2</v>
      </c>
      <c r="G19">
        <v>4.1599999999999998E-2</v>
      </c>
      <c r="H19">
        <v>0.03</v>
      </c>
      <c r="I19">
        <v>0.04</v>
      </c>
    </row>
    <row r="20" spans="1:12" x14ac:dyDescent="0.2">
      <c r="A20" s="14" t="s">
        <v>88</v>
      </c>
      <c r="B20">
        <v>9</v>
      </c>
      <c r="C20" s="1">
        <v>0.36980000000000002</v>
      </c>
      <c r="D20" s="1">
        <v>0.47337000000000001</v>
      </c>
      <c r="E20">
        <v>0.15779000000000001</v>
      </c>
      <c r="F20" s="6">
        <v>6.0000000000000001E-3</v>
      </c>
      <c r="G20">
        <v>0.73370000000000002</v>
      </c>
      <c r="H20">
        <v>0.03</v>
      </c>
      <c r="I20">
        <v>1.03</v>
      </c>
    </row>
    <row r="21" spans="1:12" x14ac:dyDescent="0.2">
      <c r="F21" s="6"/>
    </row>
    <row r="23" spans="1:12" x14ac:dyDescent="0.2">
      <c r="A23" s="14" t="s">
        <v>89</v>
      </c>
      <c r="F23" s="6"/>
    </row>
    <row r="24" spans="1:12" x14ac:dyDescent="0.2">
      <c r="A24" t="s">
        <v>17</v>
      </c>
      <c r="D24" s="9"/>
    </row>
    <row r="25" spans="1:12" x14ac:dyDescent="0.2">
      <c r="A25" s="14" t="s">
        <v>93</v>
      </c>
      <c r="B25" t="s">
        <v>19</v>
      </c>
      <c r="C25" s="1" t="s">
        <v>20</v>
      </c>
      <c r="D25" s="14" t="s">
        <v>91</v>
      </c>
    </row>
    <row r="26" spans="1:12" x14ac:dyDescent="0.2">
      <c r="A26">
        <v>1.452</v>
      </c>
      <c r="B26">
        <v>2</v>
      </c>
      <c r="C26" s="1">
        <v>6</v>
      </c>
      <c r="D26" s="1">
        <v>3.7999999999999999E-2</v>
      </c>
    </row>
    <row r="27" spans="1:12" ht="18.75" x14ac:dyDescent="0.2">
      <c r="L27" s="10"/>
    </row>
    <row r="29" spans="1:12" x14ac:dyDescent="0.2">
      <c r="A29" s="14" t="s">
        <v>92</v>
      </c>
      <c r="D29" s="9"/>
    </row>
    <row r="30" spans="1:12" x14ac:dyDescent="0.2">
      <c r="A30" t="s">
        <v>17</v>
      </c>
    </row>
    <row r="31" spans="1:12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12" x14ac:dyDescent="0.15">
      <c r="A32" s="14" t="s">
        <v>98</v>
      </c>
      <c r="B32">
        <v>1.7909999999999999</v>
      </c>
      <c r="C32">
        <v>2</v>
      </c>
      <c r="D32">
        <v>0.89500000000000002</v>
      </c>
      <c r="E32">
        <v>2780.2759999999998</v>
      </c>
      <c r="F32">
        <v>0</v>
      </c>
    </row>
    <row r="33" spans="1:8" x14ac:dyDescent="0.15">
      <c r="A33" s="14" t="s">
        <v>99</v>
      </c>
      <c r="B33">
        <v>2E-3</v>
      </c>
      <c r="C33">
        <v>6</v>
      </c>
      <c r="D33">
        <v>0</v>
      </c>
    </row>
    <row r="34" spans="1:8" x14ac:dyDescent="0.15">
      <c r="A34" s="14" t="s">
        <v>100</v>
      </c>
      <c r="B34">
        <v>1.7929999999999999</v>
      </c>
      <c r="C34">
        <v>8</v>
      </c>
      <c r="D34"/>
    </row>
    <row r="37" spans="1:8" x14ac:dyDescent="0.2">
      <c r="A37" s="14" t="s">
        <v>101</v>
      </c>
      <c r="D37" s="9"/>
    </row>
    <row r="38" spans="1:8" x14ac:dyDescent="0.15">
      <c r="A38" s="14" t="s">
        <v>102</v>
      </c>
      <c r="B38" t="s">
        <v>23</v>
      </c>
      <c r="C38" t="s">
        <v>26</v>
      </c>
      <c r="D38" s="14" t="s">
        <v>103</v>
      </c>
      <c r="E38" s="14" t="s">
        <v>104</v>
      </c>
      <c r="F38" s="14" t="s">
        <v>91</v>
      </c>
      <c r="G38" s="14" t="s">
        <v>105</v>
      </c>
    </row>
    <row r="39" spans="1:8" x14ac:dyDescent="0.15">
      <c r="C39"/>
      <c r="D39"/>
      <c r="G39" s="14" t="s">
        <v>86</v>
      </c>
      <c r="H39" s="14" t="s">
        <v>87</v>
      </c>
    </row>
    <row r="40" spans="1:8" x14ac:dyDescent="0.15">
      <c r="A40" t="s">
        <v>24</v>
      </c>
      <c r="B40">
        <v>1</v>
      </c>
      <c r="C40">
        <v>2</v>
      </c>
      <c r="D40" t="s">
        <v>27</v>
      </c>
      <c r="E40">
        <v>1.465E-2</v>
      </c>
      <c r="F40">
        <v>0</v>
      </c>
      <c r="G40">
        <v>0.8911</v>
      </c>
      <c r="H40">
        <v>0.96279999999999999</v>
      </c>
    </row>
    <row r="41" spans="1:8" x14ac:dyDescent="0.15">
      <c r="C41">
        <v>3</v>
      </c>
      <c r="D41" t="s">
        <v>28</v>
      </c>
      <c r="E41">
        <v>1.465E-2</v>
      </c>
      <c r="F41">
        <v>0</v>
      </c>
      <c r="G41">
        <v>0.92859999999999998</v>
      </c>
      <c r="H41">
        <v>1.0003</v>
      </c>
    </row>
    <row r="42" spans="1:8" x14ac:dyDescent="0.15">
      <c r="B42">
        <v>2</v>
      </c>
      <c r="C42">
        <v>1</v>
      </c>
      <c r="D42" t="s">
        <v>29</v>
      </c>
      <c r="E42">
        <v>1.465E-2</v>
      </c>
      <c r="F42">
        <v>0</v>
      </c>
      <c r="G42">
        <v>-0.96279999999999999</v>
      </c>
      <c r="H42">
        <v>-0.8911</v>
      </c>
    </row>
    <row r="43" spans="1:8" x14ac:dyDescent="0.15">
      <c r="C43">
        <v>3</v>
      </c>
      <c r="D43" t="s">
        <v>30</v>
      </c>
      <c r="E43">
        <v>1.465E-2</v>
      </c>
      <c r="F43">
        <v>4.2999999999999997E-2</v>
      </c>
      <c r="G43">
        <v>1.6999999999999999E-3</v>
      </c>
      <c r="H43">
        <v>7.3400000000000007E-2</v>
      </c>
    </row>
    <row r="44" spans="1:8" x14ac:dyDescent="0.15">
      <c r="B44">
        <v>3</v>
      </c>
      <c r="C44">
        <v>1</v>
      </c>
      <c r="D44" t="s">
        <v>31</v>
      </c>
      <c r="E44">
        <v>1.465E-2</v>
      </c>
      <c r="F44">
        <v>0</v>
      </c>
      <c r="G44">
        <v>-1.0003</v>
      </c>
      <c r="H44">
        <v>-0.92859999999999998</v>
      </c>
    </row>
    <row r="45" spans="1:8" x14ac:dyDescent="0.15">
      <c r="C45">
        <v>2</v>
      </c>
      <c r="D45" t="s">
        <v>32</v>
      </c>
      <c r="E45">
        <v>1.465E-2</v>
      </c>
      <c r="F45">
        <v>4.2999999999999997E-2</v>
      </c>
      <c r="G45">
        <v>-7.3400000000000007E-2</v>
      </c>
      <c r="H45">
        <v>-1.6999999999999999E-3</v>
      </c>
    </row>
    <row r="46" spans="1:8" x14ac:dyDescent="0.15">
      <c r="A46" t="s">
        <v>25</v>
      </c>
      <c r="B46">
        <v>1</v>
      </c>
      <c r="C46">
        <v>2</v>
      </c>
      <c r="D46" t="s">
        <v>27</v>
      </c>
      <c r="E46">
        <v>1.7899999999999999E-2</v>
      </c>
      <c r="F46">
        <v>0</v>
      </c>
      <c r="G46">
        <v>0.84099999999999997</v>
      </c>
      <c r="H46">
        <v>1.0127999999999999</v>
      </c>
    </row>
    <row r="47" spans="1:8" x14ac:dyDescent="0.15">
      <c r="C47">
        <v>3</v>
      </c>
      <c r="D47" t="s">
        <v>28</v>
      </c>
      <c r="E47">
        <v>1.6539999999999999E-2</v>
      </c>
      <c r="F47">
        <v>1E-3</v>
      </c>
      <c r="G47">
        <v>0.86099999999999999</v>
      </c>
      <c r="H47">
        <v>1.0678000000000001</v>
      </c>
    </row>
    <row r="48" spans="1:8" x14ac:dyDescent="0.15">
      <c r="B48">
        <v>2</v>
      </c>
      <c r="C48">
        <v>1</v>
      </c>
      <c r="D48" t="s">
        <v>29</v>
      </c>
      <c r="E48">
        <v>1.7899999999999999E-2</v>
      </c>
      <c r="F48">
        <v>0</v>
      </c>
      <c r="G48">
        <v>-1.0127999999999999</v>
      </c>
      <c r="H48">
        <v>-0.84099999999999997</v>
      </c>
    </row>
    <row r="49" spans="1:8" x14ac:dyDescent="0.15">
      <c r="C49">
        <v>3</v>
      </c>
      <c r="D49">
        <v>3.7519999999999998E-2</v>
      </c>
      <c r="E49">
        <v>7.0800000000000004E-3</v>
      </c>
      <c r="F49">
        <v>6.2E-2</v>
      </c>
      <c r="G49">
        <v>-4.1000000000000003E-3</v>
      </c>
      <c r="H49">
        <v>7.9100000000000004E-2</v>
      </c>
    </row>
    <row r="50" spans="1:8" x14ac:dyDescent="0.15">
      <c r="B50">
        <v>3</v>
      </c>
      <c r="C50">
        <v>1</v>
      </c>
      <c r="D50" t="s">
        <v>31</v>
      </c>
      <c r="E50">
        <v>1.6539999999999999E-2</v>
      </c>
      <c r="F50">
        <v>1E-3</v>
      </c>
      <c r="G50">
        <v>-1.0678000000000001</v>
      </c>
      <c r="H50">
        <v>-0.86099999999999999</v>
      </c>
    </row>
    <row r="51" spans="1:8" x14ac:dyDescent="0.15">
      <c r="C51">
        <v>2</v>
      </c>
      <c r="D51">
        <v>-3.7519999999999998E-2</v>
      </c>
      <c r="E51">
        <v>7.0800000000000004E-3</v>
      </c>
      <c r="F51">
        <v>6.2E-2</v>
      </c>
      <c r="G51">
        <v>-7.9100000000000004E-2</v>
      </c>
      <c r="H51">
        <v>4.1000000000000003E-3</v>
      </c>
    </row>
    <row r="52" spans="1:8" x14ac:dyDescent="0.2">
      <c r="A52" t="s">
        <v>107</v>
      </c>
    </row>
  </sheetData>
  <phoneticPr fontId="5" type="noConversion"/>
  <pageMargins left="0.75" right="0.75" top="1" bottom="1" header="0.5" footer="0.5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1025" r:id="rId4">
          <objectPr defaultSize="0" autoPict="0" r:id="rId5">
            <anchor moveWithCells="1">
              <from>
                <xdr:col>9</xdr:col>
                <xdr:colOff>514350</xdr:colOff>
                <xdr:row>7</xdr:row>
                <xdr:rowOff>123825</xdr:rowOff>
              </from>
              <to>
                <xdr:col>16</xdr:col>
                <xdr:colOff>161925</xdr:colOff>
                <xdr:row>27</xdr:row>
                <xdr:rowOff>76200</xdr:rowOff>
              </to>
            </anchor>
          </objectPr>
        </oleObject>
      </mc:Choice>
      <mc:Fallback>
        <oleObject progId="Origin50.Grap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A17" workbookViewId="0">
      <selection activeCell="D25" sqref="D25"/>
    </sheetView>
  </sheetViews>
  <sheetFormatPr defaultRowHeight="13.5" x14ac:dyDescent="0.15"/>
  <cols>
    <col min="3" max="4" width="15.25" bestFit="1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11</v>
      </c>
      <c r="C2" s="2">
        <v>34.838699340820298</v>
      </c>
      <c r="D2" s="2">
        <v>18.907066345214844</v>
      </c>
      <c r="E2" s="2"/>
      <c r="F2" s="4">
        <f>C2-E3</f>
        <v>15.936741511027005</v>
      </c>
      <c r="G2" s="4">
        <f t="shared" ref="G2:G10" si="0">F2-$J$3</f>
        <v>5.6560516357466284E-2</v>
      </c>
      <c r="H2" s="4">
        <f t="shared" ref="H2:H10" si="1">POWER(2,0-G2)</f>
        <v>0.96155379888105985</v>
      </c>
      <c r="I2" s="4"/>
      <c r="J2" s="4"/>
      <c r="K2" s="4"/>
    </row>
    <row r="3" spans="1:11" x14ac:dyDescent="0.2">
      <c r="A3" s="2" t="s">
        <v>6</v>
      </c>
      <c r="B3" s="2" t="s">
        <v>11</v>
      </c>
      <c r="C3" s="2">
        <v>34.772354125976499</v>
      </c>
      <c r="D3" s="2">
        <v>18.923297882080078</v>
      </c>
      <c r="E3" s="2">
        <f>AVERAGE(D2:D4)</f>
        <v>18.901957829793293</v>
      </c>
      <c r="F3" s="4">
        <f>C3-E3</f>
        <v>15.870396296183205</v>
      </c>
      <c r="G3" s="4">
        <f t="shared" si="0"/>
        <v>-9.7846984863334541E-3</v>
      </c>
      <c r="H3" s="4">
        <f t="shared" si="1"/>
        <v>1.0068052876161404</v>
      </c>
      <c r="I3" s="4">
        <f>AVERAGE(H2:H4)</f>
        <v>1.0004376499194514</v>
      </c>
      <c r="J3" s="4">
        <f>AVERAGE(F2:F4)</f>
        <v>15.880180994669539</v>
      </c>
      <c r="K3" s="4">
        <f>STDEV(H2:H4)</f>
        <v>3.61234329175344E-2</v>
      </c>
    </row>
    <row r="4" spans="1:11" x14ac:dyDescent="0.2">
      <c r="A4" s="2" t="s">
        <v>6</v>
      </c>
      <c r="B4" s="2" t="s">
        <v>11</v>
      </c>
      <c r="C4" s="2">
        <v>34.735363006591697</v>
      </c>
      <c r="D4" s="2">
        <v>18.875509262084961</v>
      </c>
      <c r="E4" s="2"/>
      <c r="F4" s="4">
        <f>C4-E3</f>
        <v>15.833405176798404</v>
      </c>
      <c r="G4" s="4">
        <f t="shared" si="0"/>
        <v>-4.6775817871134606E-2</v>
      </c>
      <c r="H4" s="4">
        <f t="shared" si="1"/>
        <v>1.0329538632611537</v>
      </c>
      <c r="I4" s="4"/>
      <c r="J4" s="4"/>
      <c r="K4" s="4"/>
    </row>
    <row r="5" spans="1:11" x14ac:dyDescent="0.2">
      <c r="A5" s="2" t="s">
        <v>7</v>
      </c>
      <c r="B5" s="2" t="s">
        <v>11</v>
      </c>
      <c r="C5" s="2">
        <v>30.526113510131836</v>
      </c>
      <c r="D5" s="2">
        <v>14.819545936584399</v>
      </c>
      <c r="E5" s="2"/>
      <c r="F5" s="4">
        <f>C5-E6</f>
        <v>16.079688135782931</v>
      </c>
      <c r="G5" s="4">
        <f t="shared" si="0"/>
        <v>0.19950714111339174</v>
      </c>
      <c r="H5" s="4">
        <f t="shared" si="1"/>
        <v>0.87084801484745455</v>
      </c>
      <c r="I5" s="4"/>
      <c r="J5" s="4"/>
      <c r="K5" s="4"/>
    </row>
    <row r="6" spans="1:11" x14ac:dyDescent="0.2">
      <c r="A6" s="2" t="s">
        <v>7</v>
      </c>
      <c r="B6" s="2" t="s">
        <v>11</v>
      </c>
      <c r="C6" s="2">
        <v>30.6425983428955</v>
      </c>
      <c r="D6" s="2">
        <v>13.978830337524414</v>
      </c>
      <c r="E6" s="2">
        <f>AVERAGE(D5:D7)</f>
        <v>14.446425374348905</v>
      </c>
      <c r="F6" s="4">
        <f>C6-E6</f>
        <v>16.196172968546595</v>
      </c>
      <c r="G6" s="4">
        <f t="shared" si="0"/>
        <v>0.3159919738770558</v>
      </c>
      <c r="H6" s="4">
        <f t="shared" si="1"/>
        <v>0.80329846572249763</v>
      </c>
      <c r="I6" s="4">
        <f>AVERAGE(H5:H7)</f>
        <v>0.81763313745260202</v>
      </c>
      <c r="J6" s="4"/>
      <c r="K6" s="4">
        <f>STDEV(H5:H7)</f>
        <v>4.7691594554450385E-2</v>
      </c>
    </row>
    <row r="7" spans="1:11" x14ac:dyDescent="0.2">
      <c r="A7" s="2" t="s">
        <v>7</v>
      </c>
      <c r="B7" s="8" t="s">
        <v>64</v>
      </c>
      <c r="C7" s="2">
        <v>30.687368774414001</v>
      </c>
      <c r="D7" s="2">
        <v>14.540899848937901</v>
      </c>
      <c r="E7" s="2"/>
      <c r="F7" s="4">
        <f>C7-E6</f>
        <v>16.240943400065095</v>
      </c>
      <c r="G7" s="4">
        <f t="shared" si="0"/>
        <v>0.36076240539555648</v>
      </c>
      <c r="H7" s="4">
        <f t="shared" si="1"/>
        <v>0.77875293178785376</v>
      </c>
      <c r="I7" s="4"/>
      <c r="J7" s="4"/>
      <c r="K7" s="4"/>
    </row>
    <row r="8" spans="1:11" x14ac:dyDescent="0.2">
      <c r="A8" s="8" t="s">
        <v>8</v>
      </c>
      <c r="B8" s="2" t="s">
        <v>11</v>
      </c>
      <c r="C8" s="2">
        <v>35.061802673339798</v>
      </c>
      <c r="D8" s="2">
        <v>14.133378982543945</v>
      </c>
      <c r="E8" s="2"/>
      <c r="F8" s="4">
        <f>C8-E9</f>
        <v>20.691047477722151</v>
      </c>
      <c r="G8" s="4">
        <f t="shared" si="0"/>
        <v>4.810866483052612</v>
      </c>
      <c r="H8" s="4">
        <f t="shared" si="1"/>
        <v>3.5627461830093909E-2</v>
      </c>
      <c r="I8" s="4"/>
      <c r="J8" s="4"/>
      <c r="K8" s="4"/>
    </row>
    <row r="9" spans="1:11" x14ac:dyDescent="0.2">
      <c r="A9" s="8" t="s">
        <v>8</v>
      </c>
      <c r="B9" s="2" t="s">
        <v>11</v>
      </c>
      <c r="C9" s="2">
        <v>35.045178985595697</v>
      </c>
      <c r="D9" s="2">
        <v>14.840458869934</v>
      </c>
      <c r="E9" s="2">
        <f>AVERAGE(D8:D10)</f>
        <v>14.370755195617647</v>
      </c>
      <c r="F9" s="4">
        <f>C9-E9</f>
        <v>20.67442378997805</v>
      </c>
      <c r="G9" s="4">
        <f t="shared" si="0"/>
        <v>4.7942427953085112</v>
      </c>
      <c r="H9" s="4">
        <f t="shared" si="1"/>
        <v>3.6040359311727964E-2</v>
      </c>
      <c r="I9" s="4">
        <f>AVERAGE(H8:H10)</f>
        <v>3.521561230666892E-2</v>
      </c>
      <c r="J9" s="4"/>
      <c r="K9" s="4">
        <f>STDEV(H8:H10)</f>
        <v>1.0906416979370567E-3</v>
      </c>
    </row>
    <row r="10" spans="1:11" x14ac:dyDescent="0.2">
      <c r="A10" s="8" t="s">
        <v>8</v>
      </c>
      <c r="B10" s="2" t="s">
        <v>11</v>
      </c>
      <c r="C10" s="2">
        <v>35.130148315429601</v>
      </c>
      <c r="D10" s="2">
        <v>14.138427734375</v>
      </c>
      <c r="E10" s="2"/>
      <c r="F10" s="4">
        <f>C10-E9</f>
        <v>20.759393119811953</v>
      </c>
      <c r="G10" s="4">
        <f t="shared" si="0"/>
        <v>4.8792121251424145</v>
      </c>
      <c r="H10" s="4">
        <f t="shared" si="1"/>
        <v>3.3979015778184872E-2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G16" s="14" t="s">
        <v>86</v>
      </c>
      <c r="H16" s="14" t="s">
        <v>87</v>
      </c>
    </row>
    <row r="17" spans="1:9" x14ac:dyDescent="0.2">
      <c r="A17">
        <v>1</v>
      </c>
      <c r="B17">
        <v>3</v>
      </c>
      <c r="C17" s="1">
        <v>1.0004</v>
      </c>
      <c r="D17" s="1">
        <v>3.6119999999999999E-2</v>
      </c>
      <c r="E17">
        <v>2.086E-2</v>
      </c>
      <c r="F17">
        <v>0.91069999999999995</v>
      </c>
      <c r="G17">
        <v>1.0902000000000001</v>
      </c>
      <c r="H17">
        <v>0.96</v>
      </c>
      <c r="I17">
        <v>1.03</v>
      </c>
    </row>
    <row r="18" spans="1:9" x14ac:dyDescent="0.2">
      <c r="A18">
        <v>2</v>
      </c>
      <c r="B18">
        <v>3</v>
      </c>
      <c r="C18" s="1">
        <v>0.81759999999999999</v>
      </c>
      <c r="D18" s="1">
        <v>4.7690000000000003E-2</v>
      </c>
      <c r="E18">
        <v>2.7529999999999999E-2</v>
      </c>
      <c r="F18">
        <v>0.69920000000000004</v>
      </c>
      <c r="G18">
        <v>0.93610000000000004</v>
      </c>
      <c r="H18">
        <v>0.78</v>
      </c>
      <c r="I18">
        <v>0.87</v>
      </c>
    </row>
    <row r="19" spans="1:9" x14ac:dyDescent="0.2">
      <c r="A19">
        <v>3</v>
      </c>
      <c r="B19">
        <v>3</v>
      </c>
      <c r="C19" s="1">
        <v>3.5200000000000002E-2</v>
      </c>
      <c r="D19" s="1">
        <v>1.09E-3</v>
      </c>
      <c r="E19">
        <v>6.3000000000000003E-4</v>
      </c>
      <c r="F19">
        <v>3.2500000000000001E-2</v>
      </c>
      <c r="G19">
        <v>3.7900000000000003E-2</v>
      </c>
      <c r="H19">
        <v>0.03</v>
      </c>
      <c r="I19">
        <v>0.04</v>
      </c>
    </row>
    <row r="20" spans="1:9" x14ac:dyDescent="0.2">
      <c r="A20" s="14" t="s">
        <v>88</v>
      </c>
      <c r="B20">
        <v>9</v>
      </c>
      <c r="C20" s="1">
        <v>0.61780000000000002</v>
      </c>
      <c r="D20" s="1">
        <v>0.44502999999999998</v>
      </c>
      <c r="E20">
        <v>0.14834</v>
      </c>
      <c r="F20">
        <v>0.2757</v>
      </c>
      <c r="G20">
        <v>0.95979999999999999</v>
      </c>
      <c r="H20">
        <v>0.03</v>
      </c>
      <c r="I20">
        <v>1.03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7.1999999999999995E-2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9" x14ac:dyDescent="0.15">
      <c r="A32" s="14" t="s">
        <v>98</v>
      </c>
      <c r="B32">
        <v>1.577</v>
      </c>
      <c r="C32">
        <v>2</v>
      </c>
      <c r="D32">
        <v>0.78900000000000003</v>
      </c>
      <c r="E32">
        <v>660.75099999999998</v>
      </c>
      <c r="F32">
        <v>0</v>
      </c>
    </row>
    <row r="33" spans="1:8" x14ac:dyDescent="0.15">
      <c r="A33" s="14" t="s">
        <v>99</v>
      </c>
      <c r="B33">
        <v>7.0000000000000001E-3</v>
      </c>
      <c r="C33">
        <v>6</v>
      </c>
      <c r="D33">
        <v>1E-3</v>
      </c>
    </row>
    <row r="34" spans="1:8" x14ac:dyDescent="0.15">
      <c r="A34" s="14" t="s">
        <v>100</v>
      </c>
      <c r="B34">
        <v>1.5840000000000001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33</v>
      </c>
      <c r="E41">
        <v>2.8209999999999999E-2</v>
      </c>
      <c r="F41">
        <v>1E-3</v>
      </c>
      <c r="G41">
        <v>0.1138</v>
      </c>
      <c r="H41">
        <v>0.25180000000000002</v>
      </c>
    </row>
    <row r="42" spans="1:8" x14ac:dyDescent="0.15">
      <c r="C42">
        <v>3</v>
      </c>
      <c r="D42" t="s">
        <v>34</v>
      </c>
      <c r="E42">
        <v>2.8209999999999999E-2</v>
      </c>
      <c r="F42">
        <v>0</v>
      </c>
      <c r="G42">
        <v>0.8962</v>
      </c>
      <c r="H42">
        <v>1.0342</v>
      </c>
    </row>
    <row r="43" spans="1:8" x14ac:dyDescent="0.15">
      <c r="B43">
        <v>2</v>
      </c>
      <c r="C43">
        <v>1</v>
      </c>
      <c r="D43" t="s">
        <v>35</v>
      </c>
      <c r="E43">
        <v>2.8209999999999999E-2</v>
      </c>
      <c r="F43">
        <v>1E-3</v>
      </c>
      <c r="G43">
        <v>-0.25180000000000002</v>
      </c>
      <c r="H43">
        <v>-0.1138</v>
      </c>
    </row>
    <row r="44" spans="1:8" x14ac:dyDescent="0.15">
      <c r="C44">
        <v>3</v>
      </c>
      <c r="D44" t="s">
        <v>36</v>
      </c>
      <c r="E44">
        <v>2.8209999999999999E-2</v>
      </c>
      <c r="F44">
        <v>0</v>
      </c>
      <c r="G44">
        <v>0.71340000000000003</v>
      </c>
      <c r="H44">
        <v>0.85140000000000005</v>
      </c>
    </row>
    <row r="45" spans="1:8" x14ac:dyDescent="0.15">
      <c r="B45">
        <v>3</v>
      </c>
      <c r="C45">
        <v>1</v>
      </c>
      <c r="D45" t="s">
        <v>37</v>
      </c>
      <c r="E45">
        <v>2.8209999999999999E-2</v>
      </c>
      <c r="F45">
        <v>0</v>
      </c>
      <c r="G45">
        <v>-1.0342</v>
      </c>
      <c r="H45">
        <v>-0.8962</v>
      </c>
    </row>
    <row r="46" spans="1:8" x14ac:dyDescent="0.15">
      <c r="C46">
        <v>2</v>
      </c>
      <c r="D46" t="s">
        <v>38</v>
      </c>
      <c r="E46">
        <v>2.8209999999999999E-2</v>
      </c>
      <c r="F46">
        <v>0</v>
      </c>
      <c r="G46">
        <v>-0.85140000000000005</v>
      </c>
      <c r="H46">
        <v>-0.71340000000000003</v>
      </c>
    </row>
    <row r="47" spans="1:8" x14ac:dyDescent="0.15">
      <c r="A47" t="s">
        <v>25</v>
      </c>
      <c r="B47">
        <v>1</v>
      </c>
      <c r="C47">
        <v>2</v>
      </c>
      <c r="D47" t="s">
        <v>33</v>
      </c>
      <c r="E47">
        <v>3.4540000000000001E-2</v>
      </c>
      <c r="F47">
        <v>1.9E-2</v>
      </c>
      <c r="G47">
        <v>4.87E-2</v>
      </c>
      <c r="H47">
        <v>0.31690000000000002</v>
      </c>
    </row>
    <row r="48" spans="1:8" x14ac:dyDescent="0.15">
      <c r="C48">
        <v>3</v>
      </c>
      <c r="D48" t="s">
        <v>34</v>
      </c>
      <c r="E48">
        <v>2.087E-2</v>
      </c>
      <c r="F48">
        <v>1E-3</v>
      </c>
      <c r="G48">
        <v>0.83320000000000005</v>
      </c>
      <c r="H48">
        <v>1.0972999999999999</v>
      </c>
    </row>
    <row r="49" spans="1:8" x14ac:dyDescent="0.15">
      <c r="B49">
        <v>2</v>
      </c>
      <c r="C49">
        <v>1</v>
      </c>
      <c r="D49" t="s">
        <v>35</v>
      </c>
      <c r="E49">
        <v>3.4540000000000001E-2</v>
      </c>
      <c r="F49">
        <v>1.9E-2</v>
      </c>
      <c r="G49">
        <v>-0.31690000000000002</v>
      </c>
      <c r="H49">
        <v>-4.87E-2</v>
      </c>
    </row>
    <row r="50" spans="1:8" x14ac:dyDescent="0.15">
      <c r="C50">
        <v>3</v>
      </c>
      <c r="D50" t="s">
        <v>36</v>
      </c>
      <c r="E50">
        <v>2.7539999999999999E-2</v>
      </c>
      <c r="F50">
        <v>3.0000000000000001E-3</v>
      </c>
      <c r="G50">
        <v>0.60799999999999998</v>
      </c>
      <c r="H50">
        <v>0.95679999999999998</v>
      </c>
    </row>
    <row r="51" spans="1:8" x14ac:dyDescent="0.15">
      <c r="B51">
        <v>3</v>
      </c>
      <c r="C51">
        <v>1</v>
      </c>
      <c r="D51" t="s">
        <v>37</v>
      </c>
      <c r="E51">
        <v>2.087E-2</v>
      </c>
      <c r="F51">
        <v>1E-3</v>
      </c>
      <c r="G51">
        <v>-1.0972999999999999</v>
      </c>
      <c r="H51">
        <v>-0.83320000000000005</v>
      </c>
    </row>
    <row r="52" spans="1:8" x14ac:dyDescent="0.15">
      <c r="C52">
        <v>2</v>
      </c>
      <c r="D52" t="s">
        <v>38</v>
      </c>
      <c r="E52">
        <v>2.7539999999999999E-2</v>
      </c>
      <c r="F52">
        <v>3.0000000000000001E-3</v>
      </c>
      <c r="G52">
        <v>-0.95679999999999998</v>
      </c>
      <c r="H52">
        <v>-0.60799999999999998</v>
      </c>
    </row>
    <row r="53" spans="1:8" x14ac:dyDescent="0.15">
      <c r="A53" t="s">
        <v>107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2049" r:id="rId4">
          <objectPr defaultSize="0" autoPict="0" r:id="rId5">
            <anchor moveWithCells="1">
              <from>
                <xdr:col>10</xdr:col>
                <xdr:colOff>47625</xdr:colOff>
                <xdr:row>7</xdr:row>
                <xdr:rowOff>123825</xdr:rowOff>
              </from>
              <to>
                <xdr:col>17</xdr:col>
                <xdr:colOff>142875</xdr:colOff>
                <xdr:row>27</xdr:row>
                <xdr:rowOff>123825</xdr:rowOff>
              </to>
            </anchor>
          </objectPr>
        </oleObject>
      </mc:Choice>
      <mc:Fallback>
        <oleObject progId="Origin50.Grap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A20" workbookViewId="0">
      <selection activeCell="D25" sqref="D25"/>
    </sheetView>
  </sheetViews>
  <sheetFormatPr defaultRowHeight="13.5" x14ac:dyDescent="0.15"/>
  <cols>
    <col min="3" max="4" width="15.25" bestFit="1" customWidth="1"/>
    <col min="5" max="5" width="10.25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13</v>
      </c>
      <c r="C2" s="2">
        <v>22.0200981903076</v>
      </c>
      <c r="D2" s="2">
        <v>18.854454040527344</v>
      </c>
      <c r="E2" s="2"/>
      <c r="F2" s="4">
        <f>C2-E3</f>
        <v>3.1568608093261545</v>
      </c>
      <c r="G2" s="4">
        <f t="shared" ref="G2:G10" si="0">F2-$J$3</f>
        <v>2.524559021000039E-2</v>
      </c>
      <c r="H2" s="4">
        <f t="shared" ref="H2:H10" si="1">POWER(2,0-G2)</f>
        <v>0.9826533070753336</v>
      </c>
      <c r="I2" s="4"/>
      <c r="J2" s="4"/>
      <c r="K2" s="4"/>
    </row>
    <row r="3" spans="1:11" x14ac:dyDescent="0.2">
      <c r="A3" s="2" t="s">
        <v>6</v>
      </c>
      <c r="B3" s="2" t="s">
        <v>13</v>
      </c>
      <c r="C3" s="2">
        <v>21.9734132385253</v>
      </c>
      <c r="D3" s="2">
        <v>18.865997314453125</v>
      </c>
      <c r="E3" s="2">
        <f>AVERAGE(D2:D4)</f>
        <v>18.863237380981445</v>
      </c>
      <c r="F3" s="4">
        <f>C3-E3</f>
        <v>3.1101758575438545</v>
      </c>
      <c r="G3" s="4">
        <f t="shared" si="0"/>
        <v>-2.1439361572299642E-2</v>
      </c>
      <c r="H3" s="4">
        <f t="shared" si="1"/>
        <v>1.0149716012383834</v>
      </c>
      <c r="I3" s="4">
        <f>AVERAGE(H2:H4)</f>
        <v>1.0000888894256621</v>
      </c>
      <c r="J3" s="4">
        <f>AVERAGE(F2:F4)</f>
        <v>3.1316152191161541</v>
      </c>
      <c r="K3" s="4">
        <f>STDEV(H2:H4)</f>
        <v>1.6309687164035084E-2</v>
      </c>
    </row>
    <row r="4" spans="1:11" x14ac:dyDescent="0.2">
      <c r="A4" s="2" t="s">
        <v>6</v>
      </c>
      <c r="B4" s="2" t="s">
        <v>13</v>
      </c>
      <c r="C4" s="2">
        <v>21.991046371459898</v>
      </c>
      <c r="D4" s="2">
        <v>18.869260787963867</v>
      </c>
      <c r="E4" s="2"/>
      <c r="F4" s="4">
        <f>C4-E3</f>
        <v>3.127808990478453</v>
      </c>
      <c r="G4" s="4">
        <f t="shared" si="0"/>
        <v>-3.8062286377011922E-3</v>
      </c>
      <c r="H4" s="4">
        <f t="shared" si="1"/>
        <v>1.0026417599632691</v>
      </c>
      <c r="I4" s="4"/>
      <c r="J4" s="4"/>
      <c r="K4" s="4"/>
    </row>
    <row r="5" spans="1:11" x14ac:dyDescent="0.2">
      <c r="A5" s="2" t="s">
        <v>7</v>
      </c>
      <c r="B5" s="2" t="s">
        <v>13</v>
      </c>
      <c r="C5" s="2">
        <v>23.059341049194298</v>
      </c>
      <c r="D5" s="2">
        <v>15.864712524413999</v>
      </c>
      <c r="E5" s="2"/>
      <c r="F5" s="4">
        <f>C5-E6</f>
        <v>7.397264798482265</v>
      </c>
      <c r="G5" s="4">
        <f t="shared" si="0"/>
        <v>4.2656495793661104</v>
      </c>
      <c r="H5" s="4">
        <f t="shared" si="1"/>
        <v>5.1989007384795102E-2</v>
      </c>
      <c r="I5" s="4"/>
      <c r="J5" s="4"/>
      <c r="K5" s="4"/>
    </row>
    <row r="6" spans="1:11" x14ac:dyDescent="0.2">
      <c r="A6" s="2" t="s">
        <v>7</v>
      </c>
      <c r="B6" s="2" t="s">
        <v>13</v>
      </c>
      <c r="C6" s="2">
        <v>23.026991729736299</v>
      </c>
      <c r="D6" s="2">
        <v>15.9474281311035</v>
      </c>
      <c r="E6" s="2">
        <f>AVERAGE(D5:D7)</f>
        <v>15.662076250712033</v>
      </c>
      <c r="F6" s="4">
        <f>C6-E6</f>
        <v>7.3649154790242655</v>
      </c>
      <c r="G6" s="4">
        <f t="shared" si="0"/>
        <v>4.2333002599081109</v>
      </c>
      <c r="H6" s="4">
        <f t="shared" si="1"/>
        <v>5.3167916406725996E-2</v>
      </c>
      <c r="I6" s="4">
        <f>AVERAGE(H5:H7)</f>
        <v>5.1501282855898257E-2</v>
      </c>
      <c r="J6" s="4"/>
      <c r="K6" s="4">
        <f>STDEV(H5:H7)</f>
        <v>1.9566299272610185E-3</v>
      </c>
    </row>
    <row r="7" spans="1:11" x14ac:dyDescent="0.2">
      <c r="A7" s="2" t="s">
        <v>7</v>
      </c>
      <c r="B7" s="8" t="s">
        <v>65</v>
      </c>
      <c r="C7" s="2">
        <v>23.134587478637599</v>
      </c>
      <c r="D7" s="2">
        <v>15.1740880966186</v>
      </c>
      <c r="E7" s="2"/>
      <c r="F7" s="4">
        <f>C7-E6</f>
        <v>7.4725112279255654</v>
      </c>
      <c r="G7" s="4">
        <f t="shared" si="0"/>
        <v>4.3408960088094108</v>
      </c>
      <c r="H7" s="4">
        <f t="shared" si="1"/>
        <v>4.9346924776173674E-2</v>
      </c>
      <c r="I7" s="4"/>
      <c r="J7" s="4"/>
      <c r="K7" s="4"/>
    </row>
    <row r="8" spans="1:11" x14ac:dyDescent="0.2">
      <c r="A8" s="8" t="s">
        <v>8</v>
      </c>
      <c r="B8" s="2" t="s">
        <v>13</v>
      </c>
      <c r="C8" s="2">
        <v>28.5842685699462</v>
      </c>
      <c r="D8" s="2">
        <v>18.821731567382813</v>
      </c>
      <c r="E8" s="2"/>
      <c r="F8" s="4">
        <f>C8-E9</f>
        <v>9.7421067555744543</v>
      </c>
      <c r="G8" s="4">
        <f t="shared" si="0"/>
        <v>6.6104915364582997</v>
      </c>
      <c r="H8" s="4">
        <f t="shared" si="1"/>
        <v>1.0233961090280968E-2</v>
      </c>
      <c r="I8" s="4"/>
      <c r="J8" s="4"/>
      <c r="K8" s="4"/>
    </row>
    <row r="9" spans="1:11" x14ac:dyDescent="0.2">
      <c r="A9" s="8" t="s">
        <v>8</v>
      </c>
      <c r="B9" s="2" t="s">
        <v>13</v>
      </c>
      <c r="C9" s="2">
        <v>28.4767330169677</v>
      </c>
      <c r="D9" s="2">
        <v>18.93231201171875</v>
      </c>
      <c r="E9" s="2">
        <f>AVERAGE(D8:D10)</f>
        <v>18.842161814371746</v>
      </c>
      <c r="F9" s="4">
        <f>C9-E9</f>
        <v>9.6345712025959536</v>
      </c>
      <c r="G9" s="4">
        <f t="shared" si="0"/>
        <v>6.502955983479799</v>
      </c>
      <c r="H9" s="4">
        <f t="shared" si="1"/>
        <v>1.1025928921783831E-2</v>
      </c>
      <c r="I9" s="4">
        <f>AVERAGE(H8:H10)</f>
        <v>1.0848698004401741E-2</v>
      </c>
      <c r="J9" s="4"/>
      <c r="K9" s="4">
        <f>STDEV(H8:H10)</f>
        <v>5.4805281170756731E-4</v>
      </c>
    </row>
    <row r="10" spans="1:11" x14ac:dyDescent="0.2">
      <c r="A10" s="8" t="s">
        <v>8</v>
      </c>
      <c r="B10" s="2" t="s">
        <v>13</v>
      </c>
      <c r="C10" s="2">
        <v>28.4430728912353</v>
      </c>
      <c r="D10" s="2">
        <v>18.772441864013672</v>
      </c>
      <c r="E10" s="2"/>
      <c r="F10" s="4">
        <f>C10-E9</f>
        <v>9.6009110768635537</v>
      </c>
      <c r="G10" s="4">
        <f t="shared" si="0"/>
        <v>6.4692958577473991</v>
      </c>
      <c r="H10" s="4">
        <f t="shared" si="1"/>
        <v>1.1286204001140429E-2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G16" s="14" t="s">
        <v>86</v>
      </c>
      <c r="H16" s="14" t="s">
        <v>87</v>
      </c>
    </row>
    <row r="17" spans="1:9" x14ac:dyDescent="0.2">
      <c r="A17">
        <v>1</v>
      </c>
      <c r="B17">
        <v>3</v>
      </c>
      <c r="C17" s="1">
        <v>1.0001</v>
      </c>
      <c r="D17" s="1">
        <v>1.6310000000000002E-2</v>
      </c>
      <c r="E17">
        <v>9.4199999999999996E-3</v>
      </c>
      <c r="F17">
        <v>0.95960000000000001</v>
      </c>
      <c r="G17">
        <v>1.0406</v>
      </c>
      <c r="H17">
        <v>0.98</v>
      </c>
      <c r="I17">
        <v>1.01</v>
      </c>
    </row>
    <row r="18" spans="1:9" x14ac:dyDescent="0.2">
      <c r="A18">
        <v>2</v>
      </c>
      <c r="B18">
        <v>3</v>
      </c>
      <c r="C18" s="1">
        <v>5.1499999999999997E-2</v>
      </c>
      <c r="D18" s="1">
        <v>1.9599999999999999E-3</v>
      </c>
      <c r="E18">
        <v>1.1299999999999999E-3</v>
      </c>
      <c r="F18">
        <v>4.6600000000000003E-2</v>
      </c>
      <c r="G18">
        <v>5.6399999999999999E-2</v>
      </c>
      <c r="H18">
        <v>0.05</v>
      </c>
      <c r="I18">
        <v>0.05</v>
      </c>
    </row>
    <row r="19" spans="1:9" x14ac:dyDescent="0.2">
      <c r="A19">
        <v>3</v>
      </c>
      <c r="B19">
        <v>3</v>
      </c>
      <c r="C19" s="1">
        <v>1.0800000000000001E-2</v>
      </c>
      <c r="D19" s="1">
        <v>5.5000000000000003E-4</v>
      </c>
      <c r="E19">
        <v>3.2000000000000003E-4</v>
      </c>
      <c r="F19">
        <v>9.4999999999999998E-3</v>
      </c>
      <c r="G19">
        <v>1.2200000000000001E-2</v>
      </c>
      <c r="H19">
        <v>0.01</v>
      </c>
      <c r="I19">
        <v>0.01</v>
      </c>
    </row>
    <row r="20" spans="1:9" x14ac:dyDescent="0.2">
      <c r="A20" s="14" t="s">
        <v>88</v>
      </c>
      <c r="B20">
        <v>9</v>
      </c>
      <c r="C20" s="1">
        <v>0.35410000000000003</v>
      </c>
      <c r="D20" s="1">
        <v>0.48485</v>
      </c>
      <c r="E20">
        <v>0.16162000000000001</v>
      </c>
      <c r="F20">
        <v>-1.8499999999999999E-2</v>
      </c>
      <c r="G20">
        <v>0.7268</v>
      </c>
      <c r="H20">
        <v>0.01</v>
      </c>
      <c r="I20">
        <v>1.01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4.5999999999999999E-2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t="s">
        <v>94</v>
      </c>
      <c r="C31" t="s">
        <v>21</v>
      </c>
      <c r="D31" t="s">
        <v>96</v>
      </c>
      <c r="E31" t="s">
        <v>22</v>
      </c>
      <c r="F31" t="s">
        <v>90</v>
      </c>
    </row>
    <row r="32" spans="1:9" x14ac:dyDescent="0.15">
      <c r="A32" s="14" t="s">
        <v>98</v>
      </c>
      <c r="B32">
        <v>1.88</v>
      </c>
      <c r="C32">
        <v>2</v>
      </c>
      <c r="D32">
        <v>0.94</v>
      </c>
      <c r="E32">
        <v>10439.611999999999</v>
      </c>
      <c r="F32">
        <v>0</v>
      </c>
    </row>
    <row r="33" spans="1:8" x14ac:dyDescent="0.15">
      <c r="A33" s="14" t="s">
        <v>99</v>
      </c>
      <c r="B33">
        <v>1E-3</v>
      </c>
      <c r="C33">
        <v>6</v>
      </c>
      <c r="D33">
        <v>0</v>
      </c>
    </row>
    <row r="34" spans="1:8" x14ac:dyDescent="0.15">
      <c r="A34" s="14" t="s">
        <v>100</v>
      </c>
      <c r="B34">
        <v>1.881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66</v>
      </c>
      <c r="E41">
        <v>7.7499999999999999E-3</v>
      </c>
      <c r="F41">
        <v>0</v>
      </c>
      <c r="G41">
        <v>0.92959999999999998</v>
      </c>
      <c r="H41">
        <v>0.96750000000000003</v>
      </c>
    </row>
    <row r="42" spans="1:8" x14ac:dyDescent="0.15">
      <c r="C42">
        <v>3</v>
      </c>
      <c r="D42" t="s">
        <v>67</v>
      </c>
      <c r="E42">
        <v>7.7499999999999999E-3</v>
      </c>
      <c r="F42">
        <v>0</v>
      </c>
      <c r="G42">
        <v>0.97030000000000005</v>
      </c>
      <c r="H42">
        <v>1.0082</v>
      </c>
    </row>
    <row r="43" spans="1:8" x14ac:dyDescent="0.15">
      <c r="B43">
        <v>2</v>
      </c>
      <c r="C43">
        <v>1</v>
      </c>
      <c r="D43" t="s">
        <v>68</v>
      </c>
      <c r="E43">
        <v>7.7499999999999999E-3</v>
      </c>
      <c r="F43">
        <v>0</v>
      </c>
      <c r="G43">
        <v>-0.96750000000000003</v>
      </c>
      <c r="H43">
        <v>-0.92959999999999998</v>
      </c>
    </row>
    <row r="44" spans="1:8" x14ac:dyDescent="0.15">
      <c r="C44">
        <v>3</v>
      </c>
      <c r="D44" t="s">
        <v>69</v>
      </c>
      <c r="E44">
        <v>7.7499999999999999E-3</v>
      </c>
      <c r="F44">
        <v>2E-3</v>
      </c>
      <c r="G44">
        <v>2.1700000000000001E-2</v>
      </c>
      <c r="H44">
        <v>5.96E-2</v>
      </c>
    </row>
    <row r="45" spans="1:8" x14ac:dyDescent="0.15">
      <c r="B45">
        <v>3</v>
      </c>
      <c r="C45">
        <v>1</v>
      </c>
      <c r="D45" t="s">
        <v>70</v>
      </c>
      <c r="E45">
        <v>7.7499999999999999E-3</v>
      </c>
      <c r="F45">
        <v>0</v>
      </c>
      <c r="G45">
        <v>-1.0082</v>
      </c>
      <c r="H45">
        <v>-0.97030000000000005</v>
      </c>
    </row>
    <row r="46" spans="1:8" x14ac:dyDescent="0.15">
      <c r="C46">
        <v>2</v>
      </c>
      <c r="D46" t="s">
        <v>71</v>
      </c>
      <c r="E46">
        <v>7.7499999999999999E-3</v>
      </c>
      <c r="F46">
        <v>2E-3</v>
      </c>
      <c r="G46">
        <v>-5.96E-2</v>
      </c>
      <c r="H46">
        <v>-2.1700000000000001E-2</v>
      </c>
    </row>
    <row r="47" spans="1:8" x14ac:dyDescent="0.15">
      <c r="A47" t="s">
        <v>25</v>
      </c>
      <c r="B47">
        <v>1</v>
      </c>
      <c r="C47">
        <v>2</v>
      </c>
      <c r="D47" t="s">
        <v>66</v>
      </c>
      <c r="E47">
        <v>9.4800000000000006E-3</v>
      </c>
      <c r="F47">
        <v>0</v>
      </c>
      <c r="G47">
        <v>0.89029999999999998</v>
      </c>
      <c r="H47">
        <v>1.0068999999999999</v>
      </c>
    </row>
    <row r="48" spans="1:8" x14ac:dyDescent="0.15">
      <c r="C48">
        <v>3</v>
      </c>
      <c r="D48" t="s">
        <v>67</v>
      </c>
      <c r="E48">
        <v>9.4199999999999996E-3</v>
      </c>
      <c r="F48">
        <v>0</v>
      </c>
      <c r="G48">
        <v>0.92969999999999997</v>
      </c>
      <c r="H48">
        <v>1.0488</v>
      </c>
    </row>
    <row r="49" spans="1:8" x14ac:dyDescent="0.15">
      <c r="B49">
        <v>2</v>
      </c>
      <c r="C49">
        <v>1</v>
      </c>
      <c r="D49" t="s">
        <v>68</v>
      </c>
      <c r="E49">
        <v>9.4800000000000006E-3</v>
      </c>
      <c r="F49">
        <v>0</v>
      </c>
      <c r="G49">
        <v>-1.0068999999999999</v>
      </c>
      <c r="H49">
        <v>-0.89029999999999998</v>
      </c>
    </row>
    <row r="50" spans="1:8" x14ac:dyDescent="0.15">
      <c r="C50">
        <v>3</v>
      </c>
      <c r="D50" t="s">
        <v>69</v>
      </c>
      <c r="E50">
        <v>1.17E-3</v>
      </c>
      <c r="F50">
        <v>1E-3</v>
      </c>
      <c r="G50">
        <v>3.4200000000000001E-2</v>
      </c>
      <c r="H50">
        <v>4.7100000000000003E-2</v>
      </c>
    </row>
    <row r="51" spans="1:8" x14ac:dyDescent="0.15">
      <c r="B51">
        <v>3</v>
      </c>
      <c r="C51">
        <v>1</v>
      </c>
      <c r="D51" t="s">
        <v>70</v>
      </c>
      <c r="E51">
        <v>9.4199999999999996E-3</v>
      </c>
      <c r="F51">
        <v>0</v>
      </c>
      <c r="G51">
        <v>-1.0488</v>
      </c>
      <c r="H51">
        <v>-0.92969999999999997</v>
      </c>
    </row>
    <row r="52" spans="1:8" x14ac:dyDescent="0.15">
      <c r="C52">
        <v>2</v>
      </c>
      <c r="D52" t="s">
        <v>71</v>
      </c>
      <c r="E52">
        <v>1.17E-3</v>
      </c>
      <c r="F52">
        <v>1E-3</v>
      </c>
      <c r="G52">
        <v>-4.7100000000000003E-2</v>
      </c>
      <c r="H52">
        <v>-3.4200000000000001E-2</v>
      </c>
    </row>
    <row r="53" spans="1:8" x14ac:dyDescent="0.15">
      <c r="A53" t="s">
        <v>107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3073" r:id="rId4">
          <objectPr defaultSize="0" autoPict="0" r:id="rId5">
            <anchor moveWithCells="1">
              <from>
                <xdr:col>9</xdr:col>
                <xdr:colOff>466725</xdr:colOff>
                <xdr:row>7</xdr:row>
                <xdr:rowOff>114300</xdr:rowOff>
              </from>
              <to>
                <xdr:col>17</xdr:col>
                <xdr:colOff>133350</xdr:colOff>
                <xdr:row>28</xdr:row>
                <xdr:rowOff>123825</xdr:rowOff>
              </to>
            </anchor>
          </objectPr>
        </oleObject>
      </mc:Choice>
      <mc:Fallback>
        <oleObject progId="Origin50.Graph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A17" workbookViewId="0">
      <selection activeCell="D25" sqref="D25"/>
    </sheetView>
  </sheetViews>
  <sheetFormatPr defaultRowHeight="13.5" x14ac:dyDescent="0.15"/>
  <cols>
    <col min="3" max="4" width="15.25" bestFit="1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15</v>
      </c>
      <c r="C2" s="2">
        <v>25.641198348999001</v>
      </c>
      <c r="D2" s="2">
        <v>18.854454040527344</v>
      </c>
      <c r="E2" s="2"/>
      <c r="F2" s="4">
        <f>C2-E3</f>
        <v>6.7779609680175561</v>
      </c>
      <c r="G2" s="4">
        <f t="shared" ref="G2:G10" si="0">F2-$J$3</f>
        <v>-6.1432139078765324E-2</v>
      </c>
      <c r="H2" s="4">
        <f t="shared" ref="H2:H10" si="1">POWER(2,0-G2)</f>
        <v>1.0435011128548322</v>
      </c>
      <c r="I2" s="4"/>
      <c r="J2" s="4"/>
      <c r="K2" s="4"/>
    </row>
    <row r="3" spans="1:11" x14ac:dyDescent="0.2">
      <c r="A3" s="2" t="s">
        <v>6</v>
      </c>
      <c r="B3" s="2" t="s">
        <v>15</v>
      </c>
      <c r="C3" s="2">
        <v>25.7164512634277</v>
      </c>
      <c r="D3" s="2">
        <v>18.865997314453125</v>
      </c>
      <c r="E3" s="2">
        <f>AVERAGE(D2:D4)</f>
        <v>18.863237380981445</v>
      </c>
      <c r="F3" s="4">
        <f>C3-E3</f>
        <v>6.853213882446255</v>
      </c>
      <c r="G3" s="4">
        <f t="shared" si="0"/>
        <v>1.3820775349933534E-2</v>
      </c>
      <c r="H3" s="4">
        <f t="shared" si="1"/>
        <v>0.99046590894018216</v>
      </c>
      <c r="I3" s="4">
        <f>AVERAGE(H2:H4)</f>
        <v>1.0005013178238498</v>
      </c>
      <c r="J3" s="4">
        <f>AVERAGE(F2:F4)</f>
        <v>6.8393931070963214</v>
      </c>
      <c r="K3" s="4">
        <f>STDEV(H2:H4)</f>
        <v>3.896371747047607E-2</v>
      </c>
    </row>
    <row r="4" spans="1:11" x14ac:dyDescent="0.2">
      <c r="A4" s="2" t="s">
        <v>6</v>
      </c>
      <c r="B4" s="2" t="s">
        <v>15</v>
      </c>
      <c r="C4" s="2">
        <v>25.750241851806599</v>
      </c>
      <c r="D4" s="2">
        <v>18.869260787963867</v>
      </c>
      <c r="E4" s="2"/>
      <c r="F4" s="4">
        <f>C4-E3</f>
        <v>6.8870044708251541</v>
      </c>
      <c r="G4" s="4">
        <f t="shared" si="0"/>
        <v>4.7611363728832679E-2</v>
      </c>
      <c r="H4" s="4">
        <f t="shared" si="1"/>
        <v>0.96753693167653509</v>
      </c>
      <c r="I4" s="4"/>
      <c r="J4" s="4"/>
      <c r="K4" s="4"/>
    </row>
    <row r="5" spans="1:11" x14ac:dyDescent="0.2">
      <c r="A5" s="2" t="s">
        <v>7</v>
      </c>
      <c r="B5" s="2" t="s">
        <v>15</v>
      </c>
      <c r="C5" s="2">
        <v>22.890711822509701</v>
      </c>
      <c r="D5" s="2">
        <v>15.864712524413999</v>
      </c>
      <c r="E5" s="2"/>
      <c r="F5" s="4">
        <f>C5-E6</f>
        <v>7.2286355717976676</v>
      </c>
      <c r="G5" s="4">
        <f t="shared" si="0"/>
        <v>0.38924246470134616</v>
      </c>
      <c r="H5" s="4">
        <f t="shared" si="1"/>
        <v>0.76353041643136232</v>
      </c>
      <c r="I5" s="4"/>
      <c r="J5" s="4"/>
      <c r="K5" s="4"/>
    </row>
    <row r="6" spans="1:11" x14ac:dyDescent="0.2">
      <c r="A6" s="2" t="s">
        <v>7</v>
      </c>
      <c r="B6" s="2" t="s">
        <v>15</v>
      </c>
      <c r="C6" s="2">
        <v>22.853520965576099</v>
      </c>
      <c r="D6" s="2">
        <v>15.9474281311035</v>
      </c>
      <c r="E6" s="2">
        <f>AVERAGE(D5:D7)</f>
        <v>15.662076250712033</v>
      </c>
      <c r="F6" s="4">
        <f>C6-E6</f>
        <v>7.1914447148640654</v>
      </c>
      <c r="G6" s="4">
        <f t="shared" si="0"/>
        <v>0.35205160776774402</v>
      </c>
      <c r="H6" s="4">
        <f t="shared" si="1"/>
        <v>0.78346916036263525</v>
      </c>
      <c r="I6" s="4">
        <f>AVERAGE(H5:H7)</f>
        <v>0.7578387440399742</v>
      </c>
      <c r="J6" s="4"/>
      <c r="K6" s="4">
        <f>STDEV(H5:H7)</f>
        <v>2.8899711217368299E-2</v>
      </c>
    </row>
    <row r="7" spans="1:11" x14ac:dyDescent="0.2">
      <c r="A7" s="2" t="s">
        <v>7</v>
      </c>
      <c r="B7" s="8" t="s">
        <v>73</v>
      </c>
      <c r="C7" s="2">
        <v>22.9624015808105</v>
      </c>
      <c r="D7" s="2">
        <v>15.1740880966186</v>
      </c>
      <c r="E7" s="2"/>
      <c r="F7" s="4">
        <f>C7-E6</f>
        <v>7.3003253300984667</v>
      </c>
      <c r="G7" s="4">
        <f t="shared" si="0"/>
        <v>0.46093222300214531</v>
      </c>
      <c r="H7" s="4">
        <f t="shared" si="1"/>
        <v>0.72651665532592535</v>
      </c>
      <c r="I7" s="4"/>
      <c r="J7" s="4"/>
      <c r="K7" s="4"/>
    </row>
    <row r="8" spans="1:11" x14ac:dyDescent="0.2">
      <c r="A8" s="8" t="s">
        <v>8</v>
      </c>
      <c r="B8" s="2" t="s">
        <v>15</v>
      </c>
      <c r="C8" s="2">
        <v>26.902276992797852</v>
      </c>
      <c r="D8" s="2">
        <v>18.821731567382813</v>
      </c>
      <c r="E8" s="2"/>
      <c r="F8" s="4">
        <f>C8-E9</f>
        <v>8.0601151784261056</v>
      </c>
      <c r="G8" s="4">
        <f t="shared" si="0"/>
        <v>1.2207220713297842</v>
      </c>
      <c r="H8" s="4">
        <f t="shared" si="1"/>
        <v>0.42906791524499061</v>
      </c>
      <c r="I8" s="4"/>
      <c r="J8" s="4"/>
      <c r="K8" s="4"/>
    </row>
    <row r="9" spans="1:11" x14ac:dyDescent="0.2">
      <c r="A9" s="8" t="s">
        <v>8</v>
      </c>
      <c r="B9" s="2" t="s">
        <v>15</v>
      </c>
      <c r="C9" s="2">
        <v>26.899692535400391</v>
      </c>
      <c r="D9" s="2">
        <v>18.93231201171875</v>
      </c>
      <c r="E9" s="2">
        <f>AVERAGE(D8:D10)</f>
        <v>18.842161814371746</v>
      </c>
      <c r="F9" s="4">
        <f>C9-E9</f>
        <v>8.0575307210286446</v>
      </c>
      <c r="G9" s="4">
        <f t="shared" si="0"/>
        <v>1.2181376139323232</v>
      </c>
      <c r="H9" s="4">
        <f t="shared" si="1"/>
        <v>0.42983724040612525</v>
      </c>
      <c r="I9" s="4">
        <f>AVERAGE(H8:H10)</f>
        <v>0.42776538932010277</v>
      </c>
      <c r="J9" s="4"/>
      <c r="K9" s="4">
        <f>STDEV(H8:H10)</f>
        <v>2.9475041068178936E-3</v>
      </c>
    </row>
    <row r="10" spans="1:11" x14ac:dyDescent="0.2">
      <c r="A10" s="8" t="s">
        <v>8</v>
      </c>
      <c r="B10" s="2" t="s">
        <v>15</v>
      </c>
      <c r="C10" s="2">
        <v>26.918088912963867</v>
      </c>
      <c r="D10" s="2">
        <v>18.772441864013672</v>
      </c>
      <c r="E10" s="2"/>
      <c r="F10" s="4">
        <f>C10-E9</f>
        <v>8.0759270985921212</v>
      </c>
      <c r="G10" s="4">
        <f t="shared" si="0"/>
        <v>1.2365339914957998</v>
      </c>
      <c r="H10" s="4">
        <f t="shared" si="1"/>
        <v>0.42439101230919257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G16" s="14" t="s">
        <v>86</v>
      </c>
      <c r="H16" s="14" t="s">
        <v>87</v>
      </c>
    </row>
    <row r="17" spans="1:9" x14ac:dyDescent="0.2">
      <c r="A17">
        <v>1</v>
      </c>
      <c r="B17">
        <v>3</v>
      </c>
      <c r="C17" s="1">
        <v>1.0004999999999999</v>
      </c>
      <c r="D17" s="1">
        <v>3.8960000000000002E-2</v>
      </c>
      <c r="E17">
        <v>2.2499999999999999E-2</v>
      </c>
      <c r="F17">
        <v>0.90369999999999995</v>
      </c>
      <c r="G17">
        <v>1.0972999999999999</v>
      </c>
      <c r="H17">
        <v>0.97</v>
      </c>
      <c r="I17">
        <v>1.04</v>
      </c>
    </row>
    <row r="18" spans="1:9" x14ac:dyDescent="0.2">
      <c r="A18">
        <v>2</v>
      </c>
      <c r="B18">
        <v>3</v>
      </c>
      <c r="C18" s="1">
        <v>0.75780000000000003</v>
      </c>
      <c r="D18" s="1">
        <v>2.8899999999999999E-2</v>
      </c>
      <c r="E18">
        <v>1.669E-2</v>
      </c>
      <c r="F18">
        <v>0.68600000000000005</v>
      </c>
      <c r="G18">
        <v>0.8296</v>
      </c>
      <c r="H18">
        <v>0.73</v>
      </c>
      <c r="I18">
        <v>0.78</v>
      </c>
    </row>
    <row r="19" spans="1:9" x14ac:dyDescent="0.2">
      <c r="A19">
        <v>3</v>
      </c>
      <c r="B19">
        <v>3</v>
      </c>
      <c r="C19" s="1">
        <v>0.42780000000000001</v>
      </c>
      <c r="D19" s="1">
        <v>2.9499999999999999E-3</v>
      </c>
      <c r="E19">
        <v>1.6999999999999999E-3</v>
      </c>
      <c r="F19">
        <v>0.4204</v>
      </c>
      <c r="G19">
        <v>0.43509999999999999</v>
      </c>
      <c r="H19">
        <v>0.42</v>
      </c>
      <c r="I19">
        <v>0.43</v>
      </c>
    </row>
    <row r="20" spans="1:9" x14ac:dyDescent="0.2">
      <c r="A20" s="14" t="s">
        <v>88</v>
      </c>
      <c r="B20">
        <v>9</v>
      </c>
      <c r="C20" s="1">
        <v>0.72870000000000001</v>
      </c>
      <c r="D20" s="1">
        <v>0.25014999999999998</v>
      </c>
      <c r="E20">
        <v>8.3379999999999996E-2</v>
      </c>
      <c r="F20">
        <v>0.53639999999999999</v>
      </c>
      <c r="G20">
        <v>0.92100000000000004</v>
      </c>
      <c r="H20">
        <v>0.42</v>
      </c>
      <c r="I20">
        <v>1.04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9.6000000000000002E-2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9" x14ac:dyDescent="0.15">
      <c r="A32" s="14" t="s">
        <v>98</v>
      </c>
      <c r="B32">
        <v>0.496</v>
      </c>
      <c r="C32">
        <v>2</v>
      </c>
      <c r="D32">
        <v>0.248</v>
      </c>
      <c r="E32">
        <v>314.89100000000002</v>
      </c>
      <c r="F32">
        <v>0</v>
      </c>
    </row>
    <row r="33" spans="1:8" x14ac:dyDescent="0.15">
      <c r="A33" s="14" t="s">
        <v>99</v>
      </c>
      <c r="B33">
        <v>5.0000000000000001E-3</v>
      </c>
      <c r="C33">
        <v>6</v>
      </c>
      <c r="D33">
        <v>1E-3</v>
      </c>
    </row>
    <row r="34" spans="1:8" x14ac:dyDescent="0.15">
      <c r="A34" s="14" t="s">
        <v>100</v>
      </c>
      <c r="B34">
        <v>0.501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45</v>
      </c>
      <c r="E41">
        <v>2.291E-2</v>
      </c>
      <c r="F41">
        <v>0</v>
      </c>
      <c r="G41">
        <v>0.18659999999999999</v>
      </c>
      <c r="H41">
        <v>0.29870000000000002</v>
      </c>
    </row>
    <row r="42" spans="1:8" x14ac:dyDescent="0.15">
      <c r="C42">
        <v>3</v>
      </c>
      <c r="D42" t="s">
        <v>46</v>
      </c>
      <c r="E42">
        <v>2.291E-2</v>
      </c>
      <c r="F42">
        <v>0</v>
      </c>
      <c r="G42">
        <v>0.51670000000000005</v>
      </c>
      <c r="H42">
        <v>0.62880000000000003</v>
      </c>
    </row>
    <row r="43" spans="1:8" x14ac:dyDescent="0.15">
      <c r="B43">
        <v>2</v>
      </c>
      <c r="C43">
        <v>1</v>
      </c>
      <c r="D43" t="s">
        <v>47</v>
      </c>
      <c r="E43">
        <v>2.291E-2</v>
      </c>
      <c r="F43">
        <v>0</v>
      </c>
      <c r="G43">
        <v>-0.29870000000000002</v>
      </c>
      <c r="H43">
        <v>-0.18659999999999999</v>
      </c>
    </row>
    <row r="44" spans="1:8" x14ac:dyDescent="0.15">
      <c r="C44">
        <v>3</v>
      </c>
      <c r="D44" t="s">
        <v>48</v>
      </c>
      <c r="E44">
        <v>2.291E-2</v>
      </c>
      <c r="F44">
        <v>0</v>
      </c>
      <c r="G44">
        <v>0.27400000000000002</v>
      </c>
      <c r="H44">
        <v>0.3861</v>
      </c>
    </row>
    <row r="45" spans="1:8" x14ac:dyDescent="0.15">
      <c r="B45">
        <v>3</v>
      </c>
      <c r="C45">
        <v>1</v>
      </c>
      <c r="D45" t="s">
        <v>49</v>
      </c>
      <c r="E45">
        <v>2.291E-2</v>
      </c>
      <c r="F45">
        <v>0</v>
      </c>
      <c r="G45">
        <v>-0.62880000000000003</v>
      </c>
      <c r="H45">
        <v>-0.51670000000000005</v>
      </c>
    </row>
    <row r="46" spans="1:8" x14ac:dyDescent="0.15">
      <c r="C46">
        <v>2</v>
      </c>
      <c r="D46" t="s">
        <v>50</v>
      </c>
      <c r="E46">
        <v>2.291E-2</v>
      </c>
      <c r="F46">
        <v>0</v>
      </c>
      <c r="G46">
        <v>-0.3861</v>
      </c>
      <c r="H46">
        <v>-0.27400000000000002</v>
      </c>
    </row>
    <row r="47" spans="1:8" x14ac:dyDescent="0.15">
      <c r="A47" t="s">
        <v>25</v>
      </c>
      <c r="B47">
        <v>1</v>
      </c>
      <c r="C47">
        <v>2</v>
      </c>
      <c r="D47" t="s">
        <v>45</v>
      </c>
      <c r="E47">
        <v>2.801E-2</v>
      </c>
      <c r="F47">
        <v>4.0000000000000001E-3</v>
      </c>
      <c r="G47">
        <v>0.1333</v>
      </c>
      <c r="H47">
        <v>0.35199999999999998</v>
      </c>
    </row>
    <row r="48" spans="1:8" x14ac:dyDescent="0.15">
      <c r="C48">
        <v>3</v>
      </c>
      <c r="D48" t="s">
        <v>46</v>
      </c>
      <c r="E48">
        <v>2.256E-2</v>
      </c>
      <c r="F48">
        <v>3.0000000000000001E-3</v>
      </c>
      <c r="G48">
        <v>0.43149999999999999</v>
      </c>
      <c r="H48">
        <v>0.71399999999999997</v>
      </c>
    </row>
    <row r="49" spans="1:8" x14ac:dyDescent="0.15">
      <c r="B49">
        <v>2</v>
      </c>
      <c r="C49">
        <v>1</v>
      </c>
      <c r="D49" t="s">
        <v>47</v>
      </c>
      <c r="E49">
        <v>2.801E-2</v>
      </c>
      <c r="F49">
        <v>4.0000000000000001E-3</v>
      </c>
      <c r="G49">
        <v>-0.35199999999999998</v>
      </c>
      <c r="H49">
        <v>-0.1333</v>
      </c>
    </row>
    <row r="50" spans="1:8" x14ac:dyDescent="0.15">
      <c r="C50">
        <v>3</v>
      </c>
      <c r="D50" t="s">
        <v>48</v>
      </c>
      <c r="E50">
        <v>1.677E-2</v>
      </c>
      <c r="F50">
        <v>5.0000000000000001E-3</v>
      </c>
      <c r="G50">
        <v>0.2261</v>
      </c>
      <c r="H50">
        <v>0.434</v>
      </c>
    </row>
    <row r="51" spans="1:8" x14ac:dyDescent="0.15">
      <c r="B51">
        <v>3</v>
      </c>
      <c r="C51">
        <v>1</v>
      </c>
      <c r="D51" t="s">
        <v>49</v>
      </c>
      <c r="E51">
        <v>2.256E-2</v>
      </c>
      <c r="F51">
        <v>3.0000000000000001E-3</v>
      </c>
      <c r="G51">
        <v>-0.71399999999999997</v>
      </c>
      <c r="H51">
        <v>-0.43149999999999999</v>
      </c>
    </row>
    <row r="52" spans="1:8" x14ac:dyDescent="0.15">
      <c r="C52">
        <v>2</v>
      </c>
      <c r="D52" t="s">
        <v>50</v>
      </c>
      <c r="E52">
        <v>1.677E-2</v>
      </c>
      <c r="F52">
        <v>5.0000000000000001E-3</v>
      </c>
      <c r="G52">
        <v>-0.434</v>
      </c>
      <c r="H52">
        <v>-0.2261</v>
      </c>
    </row>
    <row r="53" spans="1:8" x14ac:dyDescent="0.15">
      <c r="A53" t="s">
        <v>107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5121" r:id="rId4">
          <objectPr defaultSize="0" autoPict="0" r:id="rId5">
            <anchor moveWithCells="1">
              <from>
                <xdr:col>10</xdr:col>
                <xdr:colOff>476250</xdr:colOff>
                <xdr:row>7</xdr:row>
                <xdr:rowOff>123825</xdr:rowOff>
              </from>
              <to>
                <xdr:col>17</xdr:col>
                <xdr:colOff>619125</xdr:colOff>
                <xdr:row>27</xdr:row>
                <xdr:rowOff>152400</xdr:rowOff>
              </to>
            </anchor>
          </objectPr>
        </oleObject>
      </mc:Choice>
      <mc:Fallback>
        <oleObject progId="Origin50.Graph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A17" workbookViewId="0">
      <selection activeCell="D25" sqref="D25"/>
    </sheetView>
  </sheetViews>
  <sheetFormatPr defaultRowHeight="13.5" x14ac:dyDescent="0.15"/>
  <cols>
    <col min="3" max="4" width="15.25" bestFit="1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12</v>
      </c>
      <c r="C2" s="2">
        <v>26.4499518585205</v>
      </c>
      <c r="D2" s="2">
        <v>18.907066345214844</v>
      </c>
      <c r="E2" s="2"/>
      <c r="F2" s="4">
        <f>C2-E3</f>
        <v>7.5479940287272065</v>
      </c>
      <c r="G2" s="4">
        <f t="shared" ref="G2:G10" si="0">F2-$J$3</f>
        <v>3.6125132242865732E-2</v>
      </c>
      <c r="H2" s="4">
        <f t="shared" ref="H2:H10" si="1">POWER(2,0-G2)</f>
        <v>0.97527086768053772</v>
      </c>
      <c r="I2" s="4"/>
      <c r="J2" s="4"/>
      <c r="K2" s="4"/>
    </row>
    <row r="3" spans="1:11" x14ac:dyDescent="0.2">
      <c r="A3" s="2" t="s">
        <v>6</v>
      </c>
      <c r="B3" s="8" t="s">
        <v>12</v>
      </c>
      <c r="C3" s="2">
        <v>26.389991531372001</v>
      </c>
      <c r="D3" s="2">
        <v>18.923297882080078</v>
      </c>
      <c r="E3" s="2">
        <f>AVERAGE(D2:D4)</f>
        <v>18.901957829793293</v>
      </c>
      <c r="F3" s="4">
        <f>C3-E3</f>
        <v>7.4880337015787077</v>
      </c>
      <c r="G3" s="4">
        <f t="shared" si="0"/>
        <v>-2.3835194905633017E-2</v>
      </c>
      <c r="H3" s="4">
        <f t="shared" si="1"/>
        <v>1.0166585294982187</v>
      </c>
      <c r="I3" s="4">
        <f>AVERAGE(H2:H4)</f>
        <v>1.0001615067573757</v>
      </c>
      <c r="J3" s="4">
        <f>AVERAGE(F2:F4)</f>
        <v>7.5118688964843408</v>
      </c>
      <c r="K3" s="4">
        <f>STDEV(H2:H4)</f>
        <v>2.1933404525531122E-2</v>
      </c>
    </row>
    <row r="4" spans="1:11" x14ac:dyDescent="0.2">
      <c r="A4" s="2" t="s">
        <v>6</v>
      </c>
      <c r="B4" s="8" t="s">
        <v>12</v>
      </c>
      <c r="C4" s="2">
        <v>26.401536788940401</v>
      </c>
      <c r="D4" s="2">
        <v>18.875509262084961</v>
      </c>
      <c r="E4" s="2"/>
      <c r="F4" s="4">
        <f>C4-E3</f>
        <v>7.499578959147108</v>
      </c>
      <c r="G4" s="4">
        <f t="shared" si="0"/>
        <v>-1.2289937337232715E-2</v>
      </c>
      <c r="H4" s="4">
        <f t="shared" si="1"/>
        <v>1.0085551230933703</v>
      </c>
      <c r="I4" s="4"/>
      <c r="J4" s="4"/>
      <c r="K4" s="4"/>
    </row>
    <row r="5" spans="1:11" x14ac:dyDescent="0.2">
      <c r="A5" s="2" t="s">
        <v>7</v>
      </c>
      <c r="B5" s="8" t="s">
        <v>12</v>
      </c>
      <c r="C5" s="2">
        <v>23.139508056640601</v>
      </c>
      <c r="D5" s="2">
        <v>14.819545936584399</v>
      </c>
      <c r="E5" s="2"/>
      <c r="F5" s="4">
        <f>C5-E6</f>
        <v>8.6930826822916956</v>
      </c>
      <c r="G5" s="4">
        <f t="shared" si="0"/>
        <v>1.1812137858073548</v>
      </c>
      <c r="H5" s="4">
        <f t="shared" si="1"/>
        <v>0.44098033107323076</v>
      </c>
      <c r="I5" s="4"/>
      <c r="J5" s="4"/>
      <c r="K5" s="4"/>
    </row>
    <row r="6" spans="1:11" x14ac:dyDescent="0.2">
      <c r="A6" s="2" t="s">
        <v>7</v>
      </c>
      <c r="B6" s="8" t="s">
        <v>12</v>
      </c>
      <c r="C6" s="2">
        <v>23.1693408966064</v>
      </c>
      <c r="D6" s="2">
        <v>13.978830337524414</v>
      </c>
      <c r="E6" s="2">
        <f>AVERAGE(D5:D7)</f>
        <v>14.446425374348905</v>
      </c>
      <c r="F6" s="4">
        <f>C6-E6</f>
        <v>8.7229155222574946</v>
      </c>
      <c r="G6" s="4">
        <f t="shared" si="0"/>
        <v>1.2110466257731538</v>
      </c>
      <c r="H6" s="4">
        <f t="shared" si="1"/>
        <v>0.43195513332255153</v>
      </c>
      <c r="I6" s="4">
        <f>AVERAGE(H5:H7)</f>
        <v>0.42543959036652162</v>
      </c>
      <c r="J6" s="4"/>
      <c r="K6" s="4">
        <f>STDEV(H5:H7)</f>
        <v>1.9627105883652858E-2</v>
      </c>
    </row>
    <row r="7" spans="1:11" x14ac:dyDescent="0.2">
      <c r="A7" s="2" t="s">
        <v>7</v>
      </c>
      <c r="B7" s="8" t="s">
        <v>74</v>
      </c>
      <c r="C7" s="2">
        <v>23.268070983886702</v>
      </c>
      <c r="D7" s="2">
        <v>14.540899848937901</v>
      </c>
      <c r="E7" s="2"/>
      <c r="F7" s="4">
        <f>C7-E6</f>
        <v>8.8216456095377964</v>
      </c>
      <c r="G7" s="4">
        <f t="shared" si="0"/>
        <v>1.3097767130534557</v>
      </c>
      <c r="H7" s="4">
        <f t="shared" si="1"/>
        <v>0.4033833067037827</v>
      </c>
      <c r="I7" s="4"/>
      <c r="J7" s="4"/>
      <c r="K7" s="4"/>
    </row>
    <row r="8" spans="1:11" x14ac:dyDescent="0.2">
      <c r="A8" s="8" t="s">
        <v>8</v>
      </c>
      <c r="B8" s="8" t="s">
        <v>12</v>
      </c>
      <c r="C8" s="2">
        <v>23.736684799194336</v>
      </c>
      <c r="D8" s="2">
        <v>14.133378982543945</v>
      </c>
      <c r="E8" s="2"/>
      <c r="F8" s="4">
        <f>C8-E9</f>
        <v>9.3659296035766886</v>
      </c>
      <c r="G8" s="4">
        <f t="shared" si="0"/>
        <v>1.8540607070923478</v>
      </c>
      <c r="H8" s="4">
        <f t="shared" si="1"/>
        <v>0.27661269845629383</v>
      </c>
      <c r="I8" s="4"/>
      <c r="J8" s="4"/>
      <c r="K8" s="4"/>
    </row>
    <row r="9" spans="1:11" x14ac:dyDescent="0.2">
      <c r="A9" s="8" t="s">
        <v>8</v>
      </c>
      <c r="B9" s="8" t="s">
        <v>12</v>
      </c>
      <c r="C9" s="2">
        <v>23.870925903320313</v>
      </c>
      <c r="D9" s="2">
        <v>14.840458869934</v>
      </c>
      <c r="E9" s="2">
        <f>AVERAGE(D8:D10)</f>
        <v>14.370755195617647</v>
      </c>
      <c r="F9" s="4">
        <f>C9-E9</f>
        <v>9.5001707077026651</v>
      </c>
      <c r="G9" s="4">
        <f t="shared" si="0"/>
        <v>1.9883018112183244</v>
      </c>
      <c r="H9" s="4">
        <f t="shared" si="1"/>
        <v>0.25203538250820945</v>
      </c>
      <c r="I9" s="4">
        <f>AVERAGE(H8:H10)</f>
        <v>0.25616374015905685</v>
      </c>
      <c r="J9" s="4"/>
      <c r="K9" s="4">
        <f>STDEV(H8:H10)</f>
        <v>1.8729191624231686E-2</v>
      </c>
    </row>
    <row r="10" spans="1:11" x14ac:dyDescent="0.2">
      <c r="A10" s="8" t="s">
        <v>8</v>
      </c>
      <c r="B10" s="8" t="s">
        <v>12</v>
      </c>
      <c r="C10" s="2">
        <v>23.942461013793945</v>
      </c>
      <c r="D10" s="2">
        <v>14.138427734375</v>
      </c>
      <c r="E10" s="2"/>
      <c r="F10" s="4">
        <f>C10-E9</f>
        <v>9.571705818176298</v>
      </c>
      <c r="G10" s="4">
        <f t="shared" si="0"/>
        <v>2.0598369216919572</v>
      </c>
      <c r="H10" s="4">
        <f t="shared" si="1"/>
        <v>0.23984313951266722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G16" s="14" t="s">
        <v>86</v>
      </c>
      <c r="H16" s="14" t="s">
        <v>87</v>
      </c>
    </row>
    <row r="17" spans="1:9" x14ac:dyDescent="0.2">
      <c r="A17">
        <v>1</v>
      </c>
      <c r="B17">
        <v>3</v>
      </c>
      <c r="C17" s="1">
        <v>1.0002</v>
      </c>
      <c r="D17" s="1">
        <v>2.1930000000000002E-2</v>
      </c>
      <c r="E17">
        <v>1.2659999999999999E-2</v>
      </c>
      <c r="F17">
        <v>0.94569999999999999</v>
      </c>
      <c r="G17">
        <v>1.0546</v>
      </c>
      <c r="H17">
        <v>0.98</v>
      </c>
      <c r="I17">
        <v>1.02</v>
      </c>
    </row>
    <row r="18" spans="1:9" x14ac:dyDescent="0.2">
      <c r="A18">
        <v>2</v>
      </c>
      <c r="B18">
        <v>3</v>
      </c>
      <c r="C18" s="1">
        <v>0.4254</v>
      </c>
      <c r="D18" s="1">
        <v>1.9630000000000002E-2</v>
      </c>
      <c r="E18">
        <v>1.133E-2</v>
      </c>
      <c r="F18">
        <v>0.37669999999999998</v>
      </c>
      <c r="G18">
        <v>0.47420000000000001</v>
      </c>
      <c r="H18">
        <v>0.4</v>
      </c>
      <c r="I18">
        <v>0.44</v>
      </c>
    </row>
    <row r="19" spans="1:9" x14ac:dyDescent="0.2">
      <c r="A19">
        <v>3</v>
      </c>
      <c r="B19">
        <v>3</v>
      </c>
      <c r="C19" s="1">
        <v>0.25619999999999998</v>
      </c>
      <c r="D19" s="1">
        <v>1.873E-2</v>
      </c>
      <c r="E19">
        <v>1.081E-2</v>
      </c>
      <c r="F19">
        <v>0.20960000000000001</v>
      </c>
      <c r="G19">
        <v>0.30270000000000002</v>
      </c>
      <c r="H19">
        <v>0.24</v>
      </c>
      <c r="I19">
        <v>0.28000000000000003</v>
      </c>
    </row>
    <row r="20" spans="1:9" x14ac:dyDescent="0.2">
      <c r="A20" s="14" t="s">
        <v>88</v>
      </c>
      <c r="B20">
        <v>9</v>
      </c>
      <c r="C20" s="1">
        <v>0.56059999999999999</v>
      </c>
      <c r="D20" s="1">
        <v>0.33817999999999998</v>
      </c>
      <c r="E20">
        <v>0.11273</v>
      </c>
      <c r="F20">
        <v>0.30059999999999998</v>
      </c>
      <c r="G20">
        <v>0.82050000000000001</v>
      </c>
      <c r="H20">
        <v>0.24</v>
      </c>
      <c r="I20">
        <v>1.02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0.90600000000000003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9" x14ac:dyDescent="0.15">
      <c r="A32" s="14" t="s">
        <v>98</v>
      </c>
      <c r="B32">
        <v>0.91200000000000003</v>
      </c>
      <c r="C32">
        <v>2</v>
      </c>
      <c r="D32">
        <v>0.45600000000000002</v>
      </c>
      <c r="E32">
        <v>1124.6079999999999</v>
      </c>
      <c r="F32">
        <v>0</v>
      </c>
    </row>
    <row r="33" spans="1:8" x14ac:dyDescent="0.15">
      <c r="A33" s="14" t="s">
        <v>99</v>
      </c>
      <c r="B33">
        <v>2E-3</v>
      </c>
      <c r="C33">
        <v>6</v>
      </c>
      <c r="D33">
        <v>0</v>
      </c>
    </row>
    <row r="34" spans="1:8" x14ac:dyDescent="0.15">
      <c r="A34" s="14" t="s">
        <v>100</v>
      </c>
      <c r="B34">
        <v>0.91500000000000004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51</v>
      </c>
      <c r="E41">
        <v>1.6449999999999999E-2</v>
      </c>
      <c r="F41">
        <v>0</v>
      </c>
      <c r="G41">
        <v>0.53449999999999998</v>
      </c>
      <c r="H41">
        <v>0.61499999999999999</v>
      </c>
    </row>
    <row r="42" spans="1:8" x14ac:dyDescent="0.15">
      <c r="C42">
        <v>3</v>
      </c>
      <c r="D42" t="s">
        <v>52</v>
      </c>
      <c r="E42">
        <v>1.6449999999999999E-2</v>
      </c>
      <c r="F42">
        <v>0</v>
      </c>
      <c r="G42">
        <v>0.70379999999999998</v>
      </c>
      <c r="H42">
        <v>0.78420000000000001</v>
      </c>
    </row>
    <row r="43" spans="1:8" x14ac:dyDescent="0.15">
      <c r="B43">
        <v>2</v>
      </c>
      <c r="C43">
        <v>1</v>
      </c>
      <c r="D43" t="s">
        <v>53</v>
      </c>
      <c r="E43">
        <v>1.6449999999999999E-2</v>
      </c>
      <c r="F43">
        <v>0</v>
      </c>
      <c r="G43">
        <v>-0.61499999999999999</v>
      </c>
      <c r="H43">
        <v>-0.53449999999999998</v>
      </c>
    </row>
    <row r="44" spans="1:8" x14ac:dyDescent="0.15">
      <c r="C44">
        <v>3</v>
      </c>
      <c r="D44" t="s">
        <v>54</v>
      </c>
      <c r="E44">
        <v>1.6449999999999999E-2</v>
      </c>
      <c r="F44">
        <v>0</v>
      </c>
      <c r="G44">
        <v>0.129</v>
      </c>
      <c r="H44">
        <v>0.20949999999999999</v>
      </c>
    </row>
    <row r="45" spans="1:8" x14ac:dyDescent="0.15">
      <c r="B45">
        <v>3</v>
      </c>
      <c r="C45">
        <v>1</v>
      </c>
      <c r="D45" t="s">
        <v>55</v>
      </c>
      <c r="E45">
        <v>1.6449999999999999E-2</v>
      </c>
      <c r="F45">
        <v>0</v>
      </c>
      <c r="G45">
        <v>-0.78420000000000001</v>
      </c>
      <c r="H45">
        <v>-0.70379999999999998</v>
      </c>
    </row>
    <row r="46" spans="1:8" x14ac:dyDescent="0.15">
      <c r="C46">
        <v>2</v>
      </c>
      <c r="D46" t="s">
        <v>56</v>
      </c>
      <c r="E46">
        <v>1.6449999999999999E-2</v>
      </c>
      <c r="F46">
        <v>0</v>
      </c>
      <c r="G46">
        <v>-0.20949999999999999</v>
      </c>
      <c r="H46">
        <v>-0.129</v>
      </c>
    </row>
    <row r="47" spans="1:8" x14ac:dyDescent="0.15">
      <c r="A47" t="s">
        <v>25</v>
      </c>
      <c r="B47">
        <v>1</v>
      </c>
      <c r="C47">
        <v>2</v>
      </c>
      <c r="D47" t="s">
        <v>51</v>
      </c>
      <c r="E47">
        <v>1.6990000000000002E-2</v>
      </c>
      <c r="F47">
        <v>0</v>
      </c>
      <c r="G47">
        <v>0.51070000000000004</v>
      </c>
      <c r="H47">
        <v>0.63870000000000005</v>
      </c>
    </row>
    <row r="48" spans="1:8" x14ac:dyDescent="0.15">
      <c r="C48">
        <v>3</v>
      </c>
      <c r="D48" t="s">
        <v>52</v>
      </c>
      <c r="E48">
        <v>1.6650000000000002E-2</v>
      </c>
      <c r="F48">
        <v>0</v>
      </c>
      <c r="G48">
        <v>0.68089999999999995</v>
      </c>
      <c r="H48">
        <v>0.80710000000000004</v>
      </c>
    </row>
    <row r="49" spans="1:8" x14ac:dyDescent="0.15">
      <c r="B49">
        <v>2</v>
      </c>
      <c r="C49">
        <v>1</v>
      </c>
      <c r="D49" t="s">
        <v>53</v>
      </c>
      <c r="E49">
        <v>1.6990000000000002E-2</v>
      </c>
      <c r="F49">
        <v>0</v>
      </c>
      <c r="G49">
        <v>-0.63870000000000005</v>
      </c>
      <c r="H49">
        <v>-0.51070000000000004</v>
      </c>
    </row>
    <row r="50" spans="1:8" x14ac:dyDescent="0.15">
      <c r="C50">
        <v>3</v>
      </c>
      <c r="D50" t="s">
        <v>54</v>
      </c>
      <c r="E50">
        <v>1.566E-2</v>
      </c>
      <c r="F50">
        <v>1E-3</v>
      </c>
      <c r="G50">
        <v>0.1106</v>
      </c>
      <c r="H50">
        <v>0.22800000000000001</v>
      </c>
    </row>
    <row r="51" spans="1:8" x14ac:dyDescent="0.15">
      <c r="B51">
        <v>3</v>
      </c>
      <c r="C51">
        <v>1</v>
      </c>
      <c r="D51" t="s">
        <v>55</v>
      </c>
      <c r="E51">
        <v>1.6650000000000002E-2</v>
      </c>
      <c r="F51">
        <v>0</v>
      </c>
      <c r="G51">
        <v>-0.80710000000000004</v>
      </c>
      <c r="H51">
        <v>-0.68089999999999995</v>
      </c>
    </row>
    <row r="52" spans="1:8" x14ac:dyDescent="0.15">
      <c r="C52">
        <v>2</v>
      </c>
      <c r="D52" t="s">
        <v>56</v>
      </c>
      <c r="E52">
        <v>1.566E-2</v>
      </c>
      <c r="F52">
        <v>1E-3</v>
      </c>
      <c r="G52">
        <v>-0.22800000000000001</v>
      </c>
      <c r="H52">
        <v>-0.1106</v>
      </c>
    </row>
    <row r="53" spans="1:8" x14ac:dyDescent="0.15">
      <c r="A53" t="s">
        <v>107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6145" r:id="rId4">
          <objectPr defaultSize="0" autoPict="0" r:id="rId5">
            <anchor moveWithCells="1">
              <from>
                <xdr:col>10</xdr:col>
                <xdr:colOff>38100</xdr:colOff>
                <xdr:row>7</xdr:row>
                <xdr:rowOff>123825</xdr:rowOff>
              </from>
              <to>
                <xdr:col>17</xdr:col>
                <xdr:colOff>257175</xdr:colOff>
                <xdr:row>28</xdr:row>
                <xdr:rowOff>38100</xdr:rowOff>
              </to>
            </anchor>
          </objectPr>
        </oleObject>
      </mc:Choice>
      <mc:Fallback>
        <oleObject progId="Origin50.Graph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A20" workbookViewId="0">
      <selection activeCell="F24" sqref="F24"/>
    </sheetView>
  </sheetViews>
  <sheetFormatPr defaultRowHeight="13.5" x14ac:dyDescent="0.15"/>
  <cols>
    <col min="3" max="4" width="15.25" bestFit="1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16</v>
      </c>
      <c r="C2" s="2">
        <v>30.936262130737305</v>
      </c>
      <c r="D2" s="2">
        <v>18.854454040527344</v>
      </c>
      <c r="E2" s="2"/>
      <c r="F2" s="4">
        <f>C2-E3</f>
        <v>12.073024749755859</v>
      </c>
      <c r="G2" s="4">
        <f t="shared" ref="G2:G10" si="0">F2-$J$3</f>
        <v>-0.13977597554519683</v>
      </c>
      <c r="H2" s="4">
        <f t="shared" ref="H2:H10" si="1">POWER(2,0-G2)</f>
        <v>1.1017340232195574</v>
      </c>
      <c r="I2" s="4"/>
      <c r="J2" s="4"/>
      <c r="K2" s="4"/>
    </row>
    <row r="3" spans="1:11" x14ac:dyDescent="0.2">
      <c r="A3" s="2" t="s">
        <v>6</v>
      </c>
      <c r="B3" s="2" t="s">
        <v>16</v>
      </c>
      <c r="C3" s="2">
        <v>31.152893447875901</v>
      </c>
      <c r="D3" s="2">
        <v>18.865997314453125</v>
      </c>
      <c r="E3" s="2">
        <f>AVERAGE(D2:D4)</f>
        <v>18.863237380981445</v>
      </c>
      <c r="F3" s="4">
        <f>C3-E3</f>
        <v>12.289656066894455</v>
      </c>
      <c r="G3" s="4">
        <f t="shared" si="0"/>
        <v>7.6855341593399018E-2</v>
      </c>
      <c r="H3" s="4">
        <f t="shared" si="1"/>
        <v>0.94812202814752378</v>
      </c>
      <c r="I3" s="4">
        <f>AVERAGE(H2:H4)</f>
        <v>1.0023933909219553</v>
      </c>
      <c r="J3" s="4">
        <f>AVERAGE(F2:F4)</f>
        <v>12.212800725301056</v>
      </c>
      <c r="K3" s="4">
        <f>STDEV(H2:H4)</f>
        <v>8.6154457511011959E-2</v>
      </c>
    </row>
    <row r="4" spans="1:11" x14ac:dyDescent="0.2">
      <c r="A4" s="2" t="s">
        <v>6</v>
      </c>
      <c r="B4" s="2" t="s">
        <v>16</v>
      </c>
      <c r="C4" s="2">
        <v>31.138958740234301</v>
      </c>
      <c r="D4" s="2">
        <v>18.869260787963867</v>
      </c>
      <c r="E4" s="2"/>
      <c r="F4" s="4">
        <f>C4-E3</f>
        <v>12.275721359252856</v>
      </c>
      <c r="G4" s="4">
        <f t="shared" si="0"/>
        <v>6.2920633951799587E-2</v>
      </c>
      <c r="H4" s="4">
        <f t="shared" si="1"/>
        <v>0.95732412139878464</v>
      </c>
      <c r="I4" s="4"/>
      <c r="J4" s="4"/>
      <c r="K4" s="4"/>
    </row>
    <row r="5" spans="1:11" x14ac:dyDescent="0.2">
      <c r="A5" s="2" t="s">
        <v>7</v>
      </c>
      <c r="B5" s="2" t="s">
        <v>16</v>
      </c>
      <c r="C5" s="2">
        <v>24.647387695312499</v>
      </c>
      <c r="D5" s="2">
        <v>15.864712524413999</v>
      </c>
      <c r="E5" s="2"/>
      <c r="F5" s="4">
        <f>C5-E6</f>
        <v>8.985311444600466</v>
      </c>
      <c r="G5" s="4">
        <f t="shared" si="0"/>
        <v>-3.2274892807005902</v>
      </c>
      <c r="H5" s="4">
        <f t="shared" si="1"/>
        <v>9.366365135417043</v>
      </c>
      <c r="I5" s="4"/>
      <c r="J5" s="4"/>
      <c r="K5" s="4"/>
    </row>
    <row r="6" spans="1:11" x14ac:dyDescent="0.2">
      <c r="A6" s="2" t="s">
        <v>7</v>
      </c>
      <c r="B6" s="2" t="s">
        <v>16</v>
      </c>
      <c r="C6" s="2">
        <v>24.654387054443301</v>
      </c>
      <c r="D6" s="2">
        <v>15.9474281311035</v>
      </c>
      <c r="E6" s="2">
        <f>AVERAGE(D5:D7)</f>
        <v>15.662076250712033</v>
      </c>
      <c r="F6" s="4">
        <f>C6-E6</f>
        <v>8.992310803731268</v>
      </c>
      <c r="G6" s="4">
        <f t="shared" si="0"/>
        <v>-3.2204899215697882</v>
      </c>
      <c r="H6" s="4">
        <f t="shared" si="1"/>
        <v>9.3210334631845413</v>
      </c>
      <c r="I6" s="4">
        <f>AVERAGE(H5:H7)</f>
        <v>9.3894593891807308</v>
      </c>
      <c r="J6" s="4"/>
      <c r="K6" s="4">
        <f>STDEV(H5:H7)</f>
        <v>8.2436021278982918E-2</v>
      </c>
    </row>
    <row r="7" spans="1:11" x14ac:dyDescent="0.2">
      <c r="A7" s="2" t="s">
        <v>7</v>
      </c>
      <c r="B7" s="2" t="s">
        <v>16</v>
      </c>
      <c r="C7" s="2">
        <v>24.629840850830078</v>
      </c>
      <c r="D7" s="2">
        <v>15.1740880966186</v>
      </c>
      <c r="E7" s="2"/>
      <c r="F7" s="4">
        <f>C7-E6</f>
        <v>8.9677646001180449</v>
      </c>
      <c r="G7" s="4">
        <f t="shared" si="0"/>
        <v>-3.2450361251830113</v>
      </c>
      <c r="H7" s="4">
        <f t="shared" si="1"/>
        <v>9.480979568940608</v>
      </c>
      <c r="I7" s="4"/>
      <c r="J7" s="4"/>
      <c r="K7" s="4"/>
    </row>
    <row r="8" spans="1:11" x14ac:dyDescent="0.2">
      <c r="A8" s="8" t="s">
        <v>8</v>
      </c>
      <c r="B8" s="2" t="s">
        <v>16</v>
      </c>
      <c r="C8" s="2">
        <v>28.303455352783203</v>
      </c>
      <c r="D8" s="2">
        <v>18.821731567382813</v>
      </c>
      <c r="E8" s="2"/>
      <c r="F8" s="4">
        <f>C8-E9</f>
        <v>9.4612935384114571</v>
      </c>
      <c r="G8" s="4">
        <f t="shared" si="0"/>
        <v>-2.7515071868895991</v>
      </c>
      <c r="H8" s="4">
        <f t="shared" si="1"/>
        <v>6.7342028859784362</v>
      </c>
      <c r="I8" s="4"/>
      <c r="J8" s="4"/>
      <c r="K8" s="4"/>
    </row>
    <row r="9" spans="1:11" x14ac:dyDescent="0.2">
      <c r="A9" s="8" t="s">
        <v>8</v>
      </c>
      <c r="B9" s="2" t="s">
        <v>16</v>
      </c>
      <c r="C9" s="2">
        <v>28.310432434082031</v>
      </c>
      <c r="D9" s="2">
        <v>18.93231201171875</v>
      </c>
      <c r="E9" s="2">
        <f>AVERAGE(D8:D10)</f>
        <v>18.842161814371746</v>
      </c>
      <c r="F9" s="4">
        <f>C9-E9</f>
        <v>9.4682706197102853</v>
      </c>
      <c r="G9" s="4">
        <f t="shared" si="0"/>
        <v>-2.7445301055907709</v>
      </c>
      <c r="H9" s="4">
        <f t="shared" si="1"/>
        <v>6.7017139334940312</v>
      </c>
      <c r="I9" s="4">
        <f>AVERAGE(H8:H10)</f>
        <v>6.674244812526922</v>
      </c>
      <c r="J9" s="4"/>
      <c r="K9" s="4">
        <f>STDEV(H8:H10)</f>
        <v>7.7437192300065877E-2</v>
      </c>
    </row>
    <row r="10" spans="1:11" x14ac:dyDescent="0.2">
      <c r="A10" s="8" t="s">
        <v>8</v>
      </c>
      <c r="B10" s="8" t="s">
        <v>75</v>
      </c>
      <c r="C10" s="2">
        <v>28.335380935668901</v>
      </c>
      <c r="D10" s="2">
        <v>18.772441864013672</v>
      </c>
      <c r="E10" s="2"/>
      <c r="F10" s="4">
        <f>C10-E9</f>
        <v>9.4932191212971553</v>
      </c>
      <c r="G10" s="4">
        <f t="shared" si="0"/>
        <v>-2.7195816040039009</v>
      </c>
      <c r="H10" s="4">
        <f t="shared" si="1"/>
        <v>6.5868176181082978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G16" s="14" t="s">
        <v>86</v>
      </c>
      <c r="H16" s="14" t="s">
        <v>87</v>
      </c>
    </row>
    <row r="17" spans="1:9" x14ac:dyDescent="0.2">
      <c r="A17">
        <v>1</v>
      </c>
      <c r="B17">
        <v>3</v>
      </c>
      <c r="C17" s="1">
        <v>1.0024</v>
      </c>
      <c r="D17" s="1">
        <v>8.6150000000000004E-2</v>
      </c>
      <c r="E17">
        <v>4.9739999999999999E-2</v>
      </c>
      <c r="F17">
        <v>0.78839999999999999</v>
      </c>
      <c r="G17">
        <v>1.2163999999999999</v>
      </c>
      <c r="H17">
        <v>0.95</v>
      </c>
      <c r="I17">
        <v>1.1000000000000001</v>
      </c>
    </row>
    <row r="18" spans="1:9" x14ac:dyDescent="0.2">
      <c r="A18">
        <v>2</v>
      </c>
      <c r="B18">
        <v>3</v>
      </c>
      <c r="C18" s="1">
        <v>9.3895</v>
      </c>
      <c r="D18" s="1">
        <v>8.2439999999999999E-2</v>
      </c>
      <c r="E18">
        <v>4.759E-2</v>
      </c>
      <c r="F18">
        <v>9.1846999999999994</v>
      </c>
      <c r="G18">
        <v>9.5942000000000007</v>
      </c>
      <c r="H18">
        <v>9.32</v>
      </c>
      <c r="I18">
        <v>9.48</v>
      </c>
    </row>
    <row r="19" spans="1:9" x14ac:dyDescent="0.2">
      <c r="A19">
        <v>3</v>
      </c>
      <c r="B19">
        <v>3</v>
      </c>
      <c r="C19" s="1">
        <v>6.6741999999999999</v>
      </c>
      <c r="D19" s="1">
        <v>7.7439999999999995E-2</v>
      </c>
      <c r="E19">
        <v>4.471E-2</v>
      </c>
      <c r="F19">
        <v>6.4819000000000004</v>
      </c>
      <c r="G19">
        <v>6.8666</v>
      </c>
      <c r="H19">
        <v>6.59</v>
      </c>
      <c r="I19">
        <v>6.73</v>
      </c>
    </row>
    <row r="20" spans="1:9" x14ac:dyDescent="0.2">
      <c r="A20" s="14" t="s">
        <v>88</v>
      </c>
      <c r="B20">
        <v>9</v>
      </c>
      <c r="C20" s="1">
        <v>5.6886999999999999</v>
      </c>
      <c r="D20" s="1">
        <v>3.7068400000000001</v>
      </c>
      <c r="E20">
        <v>1.2356100000000001</v>
      </c>
      <c r="F20">
        <v>2.8393999999999999</v>
      </c>
      <c r="G20">
        <v>8.5380000000000003</v>
      </c>
      <c r="H20">
        <v>0.95</v>
      </c>
      <c r="I20">
        <v>9.48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0.95199999999999996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9" x14ac:dyDescent="0.15">
      <c r="A32" s="14" t="s">
        <v>98</v>
      </c>
      <c r="B32">
        <v>109.88500000000001</v>
      </c>
      <c r="C32">
        <v>2</v>
      </c>
      <c r="D32">
        <v>54.942999999999998</v>
      </c>
      <c r="E32">
        <v>8153.8130000000001</v>
      </c>
      <c r="F32">
        <v>0</v>
      </c>
    </row>
    <row r="33" spans="1:8" x14ac:dyDescent="0.15">
      <c r="A33" s="14" t="s">
        <v>99</v>
      </c>
      <c r="B33">
        <v>0.04</v>
      </c>
      <c r="C33">
        <v>6</v>
      </c>
      <c r="D33">
        <v>7.0000000000000001E-3</v>
      </c>
    </row>
    <row r="34" spans="1:8" x14ac:dyDescent="0.15">
      <c r="A34" s="14" t="s">
        <v>100</v>
      </c>
      <c r="B34">
        <v>109.926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57</v>
      </c>
      <c r="E41">
        <v>6.7019999999999996E-2</v>
      </c>
      <c r="F41">
        <v>0</v>
      </c>
      <c r="G41">
        <v>-8.5510999999999999</v>
      </c>
      <c r="H41">
        <v>-8.2231000000000005</v>
      </c>
    </row>
    <row r="42" spans="1:8" x14ac:dyDescent="0.15">
      <c r="C42">
        <v>3</v>
      </c>
      <c r="D42" t="s">
        <v>58</v>
      </c>
      <c r="E42">
        <v>6.7019999999999996E-2</v>
      </c>
      <c r="F42">
        <v>0</v>
      </c>
      <c r="G42">
        <v>-5.8358999999999996</v>
      </c>
      <c r="H42">
        <v>-5.5079000000000002</v>
      </c>
    </row>
    <row r="43" spans="1:8" x14ac:dyDescent="0.15">
      <c r="B43">
        <v>2</v>
      </c>
      <c r="C43">
        <v>1</v>
      </c>
      <c r="D43" t="s">
        <v>59</v>
      </c>
      <c r="E43">
        <v>6.7019999999999996E-2</v>
      </c>
      <c r="F43">
        <v>0</v>
      </c>
      <c r="G43">
        <v>8.2231000000000005</v>
      </c>
      <c r="H43">
        <v>8.5510999999999999</v>
      </c>
    </row>
    <row r="44" spans="1:8" x14ac:dyDescent="0.15">
      <c r="C44">
        <v>3</v>
      </c>
      <c r="D44" t="s">
        <v>60</v>
      </c>
      <c r="E44">
        <v>6.7019999999999996E-2</v>
      </c>
      <c r="F44">
        <v>0</v>
      </c>
      <c r="G44">
        <v>2.5512000000000001</v>
      </c>
      <c r="H44">
        <v>2.8792</v>
      </c>
    </row>
    <row r="45" spans="1:8" x14ac:dyDescent="0.15">
      <c r="B45">
        <v>3</v>
      </c>
      <c r="C45">
        <v>1</v>
      </c>
      <c r="D45" t="s">
        <v>61</v>
      </c>
      <c r="E45">
        <v>6.7019999999999996E-2</v>
      </c>
      <c r="F45">
        <v>0</v>
      </c>
      <c r="G45">
        <v>5.5079000000000002</v>
      </c>
      <c r="H45">
        <v>5.8358999999999996</v>
      </c>
    </row>
    <row r="46" spans="1:8" x14ac:dyDescent="0.15">
      <c r="C46">
        <v>2</v>
      </c>
      <c r="D46" t="s">
        <v>62</v>
      </c>
      <c r="E46">
        <v>6.7019999999999996E-2</v>
      </c>
      <c r="F46">
        <v>0</v>
      </c>
      <c r="G46">
        <v>-2.8792</v>
      </c>
      <c r="H46">
        <v>-2.5512000000000001</v>
      </c>
    </row>
    <row r="47" spans="1:8" x14ac:dyDescent="0.15">
      <c r="A47" t="s">
        <v>25</v>
      </c>
      <c r="B47">
        <v>1</v>
      </c>
      <c r="C47">
        <v>2</v>
      </c>
      <c r="D47" t="s">
        <v>57</v>
      </c>
      <c r="E47">
        <v>6.8839999999999998E-2</v>
      </c>
      <c r="F47">
        <v>0</v>
      </c>
      <c r="G47">
        <v>-8.6450999999999993</v>
      </c>
      <c r="H47">
        <v>-8.1289999999999996</v>
      </c>
    </row>
    <row r="48" spans="1:8" x14ac:dyDescent="0.15">
      <c r="C48">
        <v>3</v>
      </c>
      <c r="D48" t="s">
        <v>58</v>
      </c>
      <c r="E48">
        <v>6.6879999999999995E-2</v>
      </c>
      <c r="F48">
        <v>0</v>
      </c>
      <c r="G48">
        <v>-5.9237000000000002</v>
      </c>
      <c r="H48">
        <v>-5.42</v>
      </c>
    </row>
    <row r="49" spans="1:8" x14ac:dyDescent="0.15">
      <c r="B49">
        <v>2</v>
      </c>
      <c r="C49">
        <v>1</v>
      </c>
      <c r="D49" t="s">
        <v>59</v>
      </c>
      <c r="E49">
        <v>6.8839999999999998E-2</v>
      </c>
      <c r="F49">
        <v>0</v>
      </c>
      <c r="G49">
        <v>8.1289999999999996</v>
      </c>
      <c r="H49">
        <v>8.6450999999999993</v>
      </c>
    </row>
    <row r="50" spans="1:8" x14ac:dyDescent="0.15">
      <c r="C50">
        <v>3</v>
      </c>
      <c r="D50" t="s">
        <v>60</v>
      </c>
      <c r="E50">
        <v>6.5299999999999997E-2</v>
      </c>
      <c r="F50">
        <v>0</v>
      </c>
      <c r="G50">
        <v>2.4702000000000002</v>
      </c>
      <c r="H50">
        <v>2.9601999999999999</v>
      </c>
    </row>
    <row r="51" spans="1:8" x14ac:dyDescent="0.15">
      <c r="B51">
        <v>3</v>
      </c>
      <c r="C51">
        <v>1</v>
      </c>
      <c r="D51" t="s">
        <v>61</v>
      </c>
      <c r="E51">
        <v>6.6879999999999995E-2</v>
      </c>
      <c r="F51">
        <v>0</v>
      </c>
      <c r="G51">
        <v>5.42</v>
      </c>
      <c r="H51">
        <v>5.9237000000000002</v>
      </c>
    </row>
    <row r="52" spans="1:8" x14ac:dyDescent="0.15">
      <c r="C52">
        <v>2</v>
      </c>
      <c r="D52" t="s">
        <v>62</v>
      </c>
      <c r="E52">
        <v>6.5299999999999997E-2</v>
      </c>
      <c r="F52">
        <v>0</v>
      </c>
      <c r="G52">
        <v>-2.9601999999999999</v>
      </c>
      <c r="H52">
        <v>-2.4702000000000002</v>
      </c>
    </row>
    <row r="53" spans="1:8" x14ac:dyDescent="0.15">
      <c r="A53" t="s">
        <v>107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Origin50.Graph" shapeId="7169" r:id="rId4">
          <objectPr defaultSize="0" autoPict="0" r:id="rId5">
            <anchor moveWithCells="1">
              <from>
                <xdr:col>10</xdr:col>
                <xdr:colOff>66675</xdr:colOff>
                <xdr:row>8</xdr:row>
                <xdr:rowOff>133350</xdr:rowOff>
              </from>
              <to>
                <xdr:col>17</xdr:col>
                <xdr:colOff>28575</xdr:colOff>
                <xdr:row>28</xdr:row>
                <xdr:rowOff>38100</xdr:rowOff>
              </to>
            </anchor>
          </objectPr>
        </oleObject>
      </mc:Choice>
      <mc:Fallback>
        <oleObject progId="Origin50.Graph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3"/>
  <sheetViews>
    <sheetView topLeftCell="L28" workbookViewId="0">
      <selection activeCell="D25" sqref="D25"/>
    </sheetView>
  </sheetViews>
  <sheetFormatPr defaultRowHeight="13.5" x14ac:dyDescent="0.15"/>
  <cols>
    <col min="3" max="4" width="15.25" bestFit="1" customWidth="1"/>
  </cols>
  <sheetData>
    <row r="1" spans="1:11" ht="15" x14ac:dyDescent="0.2">
      <c r="A1" s="2" t="s">
        <v>0</v>
      </c>
      <c r="B1" s="2" t="s">
        <v>1</v>
      </c>
      <c r="C1" s="1" t="s">
        <v>2</v>
      </c>
      <c r="D1" s="11" t="s">
        <v>76</v>
      </c>
      <c r="E1" s="3"/>
      <c r="F1" s="3" t="s">
        <v>3</v>
      </c>
      <c r="G1" s="3" t="s">
        <v>4</v>
      </c>
      <c r="H1" s="3" t="s">
        <v>5</v>
      </c>
      <c r="I1" s="12" t="s">
        <v>78</v>
      </c>
      <c r="J1" s="3"/>
      <c r="K1" s="13" t="s">
        <v>80</v>
      </c>
    </row>
    <row r="2" spans="1:11" x14ac:dyDescent="0.2">
      <c r="A2" s="2" t="s">
        <v>6</v>
      </c>
      <c r="B2" s="8" t="s">
        <v>14</v>
      </c>
      <c r="C2" s="2">
        <v>29.349428176879883</v>
      </c>
      <c r="D2" s="2">
        <v>18.854454040527344</v>
      </c>
      <c r="E2" s="2"/>
      <c r="F2" s="4">
        <f>C2-E3</f>
        <v>10.486190795898438</v>
      </c>
      <c r="G2" s="4">
        <f t="shared" ref="G2:G10" si="0">F2-$J$3</f>
        <v>-5.4255803426107363E-2</v>
      </c>
      <c r="H2" s="4">
        <f t="shared" ref="H2:H10" si="1">POWER(2,0-G2)</f>
        <v>1.0383233587385206</v>
      </c>
      <c r="I2" s="4"/>
      <c r="J2" s="4"/>
      <c r="K2" s="4"/>
    </row>
    <row r="3" spans="1:11" x14ac:dyDescent="0.2">
      <c r="A3" s="2" t="s">
        <v>6</v>
      </c>
      <c r="B3" s="2" t="s">
        <v>14</v>
      </c>
      <c r="C3" s="2">
        <v>29.457719802856445</v>
      </c>
      <c r="D3" s="2">
        <v>18.865997314453125</v>
      </c>
      <c r="E3" s="2">
        <f>AVERAGE(D2:D4)</f>
        <v>18.863237380981445</v>
      </c>
      <c r="F3" s="4">
        <f>C3-E3</f>
        <v>10.594482421875</v>
      </c>
      <c r="G3" s="4">
        <f t="shared" si="0"/>
        <v>5.4035822550455137E-2</v>
      </c>
      <c r="H3" s="4">
        <f t="shared" si="1"/>
        <v>0.96323797623543106</v>
      </c>
      <c r="I3" s="4">
        <f>AVERAGE(H2:H4)</f>
        <v>1.0004696224915226</v>
      </c>
      <c r="J3" s="4">
        <f>AVERAGE(F2:F4)</f>
        <v>10.540446599324545</v>
      </c>
      <c r="K3" s="4">
        <f>STDEV(H2:H4)</f>
        <v>3.7546556611444459E-2</v>
      </c>
    </row>
    <row r="4" spans="1:11" x14ac:dyDescent="0.2">
      <c r="A4" s="2" t="s">
        <v>6</v>
      </c>
      <c r="B4" s="2" t="s">
        <v>14</v>
      </c>
      <c r="C4" s="2">
        <v>29.403903961181641</v>
      </c>
      <c r="D4" s="2">
        <v>18.869260787963867</v>
      </c>
      <c r="E4" s="2"/>
      <c r="F4" s="4">
        <f>C4-E3</f>
        <v>10.540666580200195</v>
      </c>
      <c r="G4" s="4">
        <f t="shared" si="0"/>
        <v>2.1998087565044955E-4</v>
      </c>
      <c r="H4" s="4">
        <f t="shared" si="1"/>
        <v>0.99984753250061653</v>
      </c>
      <c r="I4" s="4"/>
      <c r="J4" s="4"/>
      <c r="K4" s="4"/>
    </row>
    <row r="5" spans="1:11" x14ac:dyDescent="0.2">
      <c r="A5" s="2" t="s">
        <v>7</v>
      </c>
      <c r="B5" s="2" t="s">
        <v>14</v>
      </c>
      <c r="C5" s="2">
        <v>27.136378860473599</v>
      </c>
      <c r="D5" s="2">
        <v>15.864712524413999</v>
      </c>
      <c r="E5" s="2"/>
      <c r="F5" s="4">
        <f>C5-E6</f>
        <v>11.474302609761565</v>
      </c>
      <c r="G5" s="4">
        <f t="shared" si="0"/>
        <v>0.9338560104370206</v>
      </c>
      <c r="H5" s="4">
        <f t="shared" si="1"/>
        <v>0.52345738254661467</v>
      </c>
      <c r="I5" s="4"/>
      <c r="J5" s="4"/>
      <c r="K5" s="4"/>
    </row>
    <row r="6" spans="1:11" x14ac:dyDescent="0.2">
      <c r="A6" s="2" t="s">
        <v>7</v>
      </c>
      <c r="B6" s="2" t="s">
        <v>14</v>
      </c>
      <c r="C6" s="2">
        <v>27.208269119262599</v>
      </c>
      <c r="D6" s="2">
        <v>15.9474281311035</v>
      </c>
      <c r="E6" s="2">
        <f>AVERAGE(D5:D7)</f>
        <v>15.662076250712033</v>
      </c>
      <c r="F6" s="4">
        <f>C6-E6</f>
        <v>11.546192868550566</v>
      </c>
      <c r="G6" s="4">
        <f t="shared" si="0"/>
        <v>1.0057462692260213</v>
      </c>
      <c r="H6" s="4">
        <f t="shared" si="1"/>
        <v>0.49801245567598668</v>
      </c>
      <c r="I6" s="4">
        <f>AVERAGE(H5:H7)</f>
        <v>0.51386298239686101</v>
      </c>
      <c r="J6" s="4"/>
      <c r="K6" s="4">
        <f>STDEV(H5:H7)</f>
        <v>1.3828066228446899E-2</v>
      </c>
    </row>
    <row r="7" spans="1:11" x14ac:dyDescent="0.2">
      <c r="A7" s="2" t="s">
        <v>7</v>
      </c>
      <c r="B7" s="2" t="s">
        <v>14</v>
      </c>
      <c r="C7" s="2">
        <v>27.1456089019775</v>
      </c>
      <c r="D7" s="2">
        <v>15.1740880966186</v>
      </c>
      <c r="E7" s="2"/>
      <c r="F7" s="4">
        <f>C7-E6</f>
        <v>11.483532651265467</v>
      </c>
      <c r="G7" s="4">
        <f t="shared" si="0"/>
        <v>0.94308605194092188</v>
      </c>
      <c r="H7" s="4">
        <f t="shared" si="1"/>
        <v>0.52011910896798175</v>
      </c>
      <c r="I7" s="4"/>
      <c r="J7" s="4"/>
      <c r="K7" s="4"/>
    </row>
    <row r="8" spans="1:11" x14ac:dyDescent="0.2">
      <c r="A8" s="8" t="s">
        <v>8</v>
      </c>
      <c r="B8" s="8" t="s">
        <v>72</v>
      </c>
      <c r="C8" s="2">
        <v>30.932511138915999</v>
      </c>
      <c r="D8" s="2">
        <v>18.821731567382813</v>
      </c>
      <c r="E8" s="2"/>
      <c r="F8" s="4">
        <f>C8-E9</f>
        <v>12.090349324544253</v>
      </c>
      <c r="G8" s="4">
        <f t="shared" si="0"/>
        <v>1.5499027252197077</v>
      </c>
      <c r="H8" s="4">
        <f t="shared" si="1"/>
        <v>0.34153309153360067</v>
      </c>
      <c r="I8" s="4"/>
      <c r="J8" s="4"/>
      <c r="K8" s="4"/>
    </row>
    <row r="9" spans="1:11" x14ac:dyDescent="0.2">
      <c r="A9" s="8" t="s">
        <v>8</v>
      </c>
      <c r="B9" s="2" t="s">
        <v>14</v>
      </c>
      <c r="C9" s="2">
        <v>31.035579299926699</v>
      </c>
      <c r="D9" s="2">
        <v>18.93231201171875</v>
      </c>
      <c r="E9" s="2">
        <f>AVERAGE(D8:D10)</f>
        <v>18.842161814371746</v>
      </c>
      <c r="F9" s="4">
        <f>C9-E9</f>
        <v>12.193417485554953</v>
      </c>
      <c r="G9" s="4">
        <f t="shared" si="0"/>
        <v>1.652970886230408</v>
      </c>
      <c r="H9" s="4">
        <f t="shared" si="1"/>
        <v>0.31798466859224045</v>
      </c>
      <c r="I9" s="4">
        <f>AVERAGE(H8:H10)</f>
        <v>0.33105559543993546</v>
      </c>
      <c r="J9" s="4"/>
      <c r="K9" s="4">
        <f>STDEV(H8:H10)</f>
        <v>1.1986511922292326E-2</v>
      </c>
    </row>
    <row r="10" spans="1:11" x14ac:dyDescent="0.2">
      <c r="A10" s="8" t="s">
        <v>8</v>
      </c>
      <c r="B10" s="2" t="s">
        <v>14</v>
      </c>
      <c r="C10" s="2">
        <v>30.966205215454099</v>
      </c>
      <c r="D10" s="2">
        <v>18.772441864013672</v>
      </c>
      <c r="E10" s="2"/>
      <c r="F10" s="4">
        <f>C10-E9</f>
        <v>12.124043401082353</v>
      </c>
      <c r="G10" s="4">
        <f t="shared" si="0"/>
        <v>1.5835968017578086</v>
      </c>
      <c r="H10" s="4">
        <f t="shared" si="1"/>
        <v>0.33364902619396536</v>
      </c>
      <c r="I10" s="4"/>
      <c r="J10" s="4"/>
      <c r="K10" s="4"/>
    </row>
    <row r="13" spans="1:11" x14ac:dyDescent="0.15">
      <c r="A13" s="14" t="s">
        <v>81</v>
      </c>
    </row>
    <row r="14" spans="1:11" x14ac:dyDescent="0.15">
      <c r="A14" t="s">
        <v>17</v>
      </c>
    </row>
    <row r="15" spans="1:11" x14ac:dyDescent="0.15">
      <c r="B15" t="s">
        <v>18</v>
      </c>
      <c r="C15" t="s">
        <v>77</v>
      </c>
      <c r="D15" s="14" t="s">
        <v>79</v>
      </c>
      <c r="E15" s="14" t="s">
        <v>82</v>
      </c>
      <c r="F15" s="14" t="s">
        <v>83</v>
      </c>
      <c r="H15" s="14" t="s">
        <v>84</v>
      </c>
      <c r="I15" s="14" t="s">
        <v>85</v>
      </c>
    </row>
    <row r="16" spans="1:11" x14ac:dyDescent="0.15">
      <c r="F16" s="14" t="s">
        <v>86</v>
      </c>
      <c r="G16" s="14" t="s">
        <v>87</v>
      </c>
    </row>
    <row r="17" spans="1:9" x14ac:dyDescent="0.2">
      <c r="A17">
        <v>1</v>
      </c>
      <c r="B17">
        <v>3</v>
      </c>
      <c r="C17" s="1">
        <v>1.0004999999999999</v>
      </c>
      <c r="D17" s="1">
        <v>3.755E-2</v>
      </c>
      <c r="E17">
        <v>2.1680000000000001E-2</v>
      </c>
      <c r="F17">
        <v>0.90720000000000001</v>
      </c>
      <c r="G17">
        <v>1.0936999999999999</v>
      </c>
      <c r="H17">
        <v>0.96</v>
      </c>
      <c r="I17">
        <v>1.04</v>
      </c>
    </row>
    <row r="18" spans="1:9" x14ac:dyDescent="0.2">
      <c r="A18">
        <v>2</v>
      </c>
      <c r="B18">
        <v>3</v>
      </c>
      <c r="C18" s="1">
        <v>0.51390000000000002</v>
      </c>
      <c r="D18" s="1">
        <v>1.383E-2</v>
      </c>
      <c r="E18">
        <v>7.9799999999999992E-3</v>
      </c>
      <c r="F18">
        <v>0.47949999999999998</v>
      </c>
      <c r="G18">
        <v>0.54820000000000002</v>
      </c>
      <c r="H18">
        <v>0.5</v>
      </c>
      <c r="I18">
        <v>0.52</v>
      </c>
    </row>
    <row r="19" spans="1:9" x14ac:dyDescent="0.2">
      <c r="A19">
        <v>3</v>
      </c>
      <c r="B19">
        <v>3</v>
      </c>
      <c r="C19" s="1">
        <v>0.33110000000000001</v>
      </c>
      <c r="D19" s="1">
        <v>1.1990000000000001E-2</v>
      </c>
      <c r="E19">
        <v>6.9199999999999999E-3</v>
      </c>
      <c r="F19">
        <v>0.30130000000000001</v>
      </c>
      <c r="G19">
        <v>0.36080000000000001</v>
      </c>
      <c r="H19">
        <v>0.32</v>
      </c>
      <c r="I19">
        <v>0.34</v>
      </c>
    </row>
    <row r="20" spans="1:9" x14ac:dyDescent="0.2">
      <c r="A20" s="14" t="s">
        <v>88</v>
      </c>
      <c r="B20">
        <v>9</v>
      </c>
      <c r="C20" s="1">
        <v>0.61509999999999998</v>
      </c>
      <c r="D20" s="1">
        <v>0.30037999999999998</v>
      </c>
      <c r="E20">
        <v>0.10013</v>
      </c>
      <c r="F20">
        <v>0.38419999999999999</v>
      </c>
      <c r="G20">
        <v>0.84599999999999997</v>
      </c>
      <c r="H20">
        <v>0.32</v>
      </c>
      <c r="I20">
        <v>1.04</v>
      </c>
    </row>
    <row r="23" spans="1:9" x14ac:dyDescent="0.15">
      <c r="A23" s="14" t="s">
        <v>89</v>
      </c>
    </row>
    <row r="24" spans="1:9" x14ac:dyDescent="0.15">
      <c r="A24" t="s">
        <v>17</v>
      </c>
    </row>
    <row r="25" spans="1:9" x14ac:dyDescent="0.15">
      <c r="A25" s="14" t="s">
        <v>93</v>
      </c>
      <c r="B25" t="s">
        <v>19</v>
      </c>
      <c r="C25" t="s">
        <v>20</v>
      </c>
      <c r="D25" s="14" t="s">
        <v>91</v>
      </c>
    </row>
    <row r="26" spans="1:9" x14ac:dyDescent="0.2">
      <c r="A26">
        <v>1.452</v>
      </c>
      <c r="B26">
        <v>2</v>
      </c>
      <c r="C26" s="1">
        <v>6</v>
      </c>
      <c r="D26" s="1">
        <v>0.30599999999999999</v>
      </c>
    </row>
    <row r="29" spans="1:9" x14ac:dyDescent="0.15">
      <c r="A29" s="14" t="s">
        <v>92</v>
      </c>
    </row>
    <row r="30" spans="1:9" x14ac:dyDescent="0.15">
      <c r="A30" t="s">
        <v>17</v>
      </c>
    </row>
    <row r="31" spans="1:9" x14ac:dyDescent="0.15">
      <c r="B31" s="14" t="s">
        <v>95</v>
      </c>
      <c r="C31" t="s">
        <v>21</v>
      </c>
      <c r="D31" s="14" t="s">
        <v>97</v>
      </c>
      <c r="E31" t="s">
        <v>22</v>
      </c>
      <c r="F31" s="14" t="s">
        <v>91</v>
      </c>
    </row>
    <row r="32" spans="1:9" x14ac:dyDescent="0.15">
      <c r="A32" s="14" t="s">
        <v>98</v>
      </c>
      <c r="B32">
        <v>0.71799999999999997</v>
      </c>
      <c r="C32">
        <v>2</v>
      </c>
      <c r="D32">
        <v>0.35899999999999999</v>
      </c>
      <c r="E32">
        <v>617.596</v>
      </c>
      <c r="F32">
        <v>0</v>
      </c>
    </row>
    <row r="33" spans="1:8" x14ac:dyDescent="0.15">
      <c r="A33" s="14" t="s">
        <v>99</v>
      </c>
      <c r="B33">
        <v>3.0000000000000001E-3</v>
      </c>
      <c r="C33">
        <v>6</v>
      </c>
      <c r="D33">
        <v>1E-3</v>
      </c>
    </row>
    <row r="34" spans="1:8" x14ac:dyDescent="0.15">
      <c r="A34" s="14" t="s">
        <v>100</v>
      </c>
      <c r="B34">
        <v>0.72199999999999998</v>
      </c>
      <c r="C34">
        <v>8</v>
      </c>
    </row>
    <row r="37" spans="1:8" x14ac:dyDescent="0.15">
      <c r="A37" s="14" t="s">
        <v>101</v>
      </c>
    </row>
    <row r="38" spans="1:8" x14ac:dyDescent="0.15">
      <c r="A38" s="14" t="s">
        <v>102</v>
      </c>
    </row>
    <row r="39" spans="1:8" x14ac:dyDescent="0.15">
      <c r="B39" t="s">
        <v>23</v>
      </c>
      <c r="C39" t="s">
        <v>26</v>
      </c>
      <c r="D39" s="14" t="s">
        <v>103</v>
      </c>
      <c r="E39" s="14" t="s">
        <v>104</v>
      </c>
      <c r="F39" s="14" t="s">
        <v>91</v>
      </c>
      <c r="G39" s="14" t="s">
        <v>105</v>
      </c>
    </row>
    <row r="40" spans="1:8" x14ac:dyDescent="0.15">
      <c r="G40" s="14" t="s">
        <v>86</v>
      </c>
      <c r="H40" s="14" t="s">
        <v>87</v>
      </c>
    </row>
    <row r="41" spans="1:8" x14ac:dyDescent="0.15">
      <c r="A41" t="s">
        <v>24</v>
      </c>
      <c r="B41">
        <v>1</v>
      </c>
      <c r="C41">
        <v>2</v>
      </c>
      <c r="D41" t="s">
        <v>39</v>
      </c>
      <c r="E41">
        <v>1.9689999999999999E-2</v>
      </c>
      <c r="F41">
        <v>0</v>
      </c>
      <c r="G41">
        <v>0.43840000000000001</v>
      </c>
      <c r="H41">
        <v>0.53480000000000005</v>
      </c>
    </row>
    <row r="42" spans="1:8" x14ac:dyDescent="0.15">
      <c r="C42">
        <v>3</v>
      </c>
      <c r="D42" t="s">
        <v>40</v>
      </c>
      <c r="E42">
        <v>1.9689999999999999E-2</v>
      </c>
      <c r="F42">
        <v>0</v>
      </c>
      <c r="G42">
        <v>0.62119999999999997</v>
      </c>
      <c r="H42">
        <v>0.71760000000000002</v>
      </c>
    </row>
    <row r="43" spans="1:8" x14ac:dyDescent="0.15">
      <c r="B43">
        <v>2</v>
      </c>
      <c r="C43">
        <v>1</v>
      </c>
      <c r="D43" t="s">
        <v>41</v>
      </c>
      <c r="E43">
        <v>1.9689999999999999E-2</v>
      </c>
      <c r="F43">
        <v>0</v>
      </c>
      <c r="G43">
        <v>-0.53480000000000005</v>
      </c>
      <c r="H43">
        <v>-0.43840000000000001</v>
      </c>
    </row>
    <row r="44" spans="1:8" x14ac:dyDescent="0.15">
      <c r="C44">
        <v>3</v>
      </c>
      <c r="D44" t="s">
        <v>42</v>
      </c>
      <c r="E44">
        <v>1.9689999999999999E-2</v>
      </c>
      <c r="F44">
        <v>0</v>
      </c>
      <c r="G44">
        <v>0.1346</v>
      </c>
      <c r="H44">
        <v>0.23100000000000001</v>
      </c>
    </row>
    <row r="45" spans="1:8" x14ac:dyDescent="0.15">
      <c r="B45">
        <v>3</v>
      </c>
      <c r="C45">
        <v>1</v>
      </c>
      <c r="D45" t="s">
        <v>43</v>
      </c>
      <c r="E45">
        <v>1.9689999999999999E-2</v>
      </c>
      <c r="F45">
        <v>0</v>
      </c>
      <c r="G45">
        <v>-0.71760000000000002</v>
      </c>
      <c r="H45">
        <v>-0.62119999999999997</v>
      </c>
    </row>
    <row r="46" spans="1:8" x14ac:dyDescent="0.15">
      <c r="C46">
        <v>2</v>
      </c>
      <c r="D46" t="s">
        <v>44</v>
      </c>
      <c r="E46">
        <v>1.9689999999999999E-2</v>
      </c>
      <c r="F46">
        <v>0</v>
      </c>
      <c r="G46">
        <v>-0.23100000000000001</v>
      </c>
      <c r="H46">
        <v>-0.1346</v>
      </c>
    </row>
    <row r="47" spans="1:8" x14ac:dyDescent="0.15">
      <c r="A47" t="s">
        <v>25</v>
      </c>
      <c r="B47">
        <v>1</v>
      </c>
      <c r="C47">
        <v>2</v>
      </c>
      <c r="D47" t="s">
        <v>39</v>
      </c>
      <c r="E47">
        <v>2.3099999999999999E-2</v>
      </c>
      <c r="F47">
        <v>1E-3</v>
      </c>
      <c r="G47">
        <v>0.37019999999999997</v>
      </c>
      <c r="H47">
        <v>0.60299999999999998</v>
      </c>
    </row>
    <row r="48" spans="1:8" x14ac:dyDescent="0.15">
      <c r="C48">
        <v>3</v>
      </c>
      <c r="D48" t="s">
        <v>40</v>
      </c>
      <c r="E48">
        <v>2.2759999999999999E-2</v>
      </c>
      <c r="F48">
        <v>1E-3</v>
      </c>
      <c r="G48">
        <v>0.5494</v>
      </c>
      <c r="H48">
        <v>0.78939999999999999</v>
      </c>
    </row>
    <row r="49" spans="1:8" x14ac:dyDescent="0.15">
      <c r="B49">
        <v>2</v>
      </c>
      <c r="C49">
        <v>1</v>
      </c>
      <c r="D49" t="s">
        <v>41</v>
      </c>
      <c r="E49">
        <v>2.3099999999999999E-2</v>
      </c>
      <c r="F49">
        <v>1E-3</v>
      </c>
      <c r="G49">
        <v>-0.60299999999999998</v>
      </c>
      <c r="H49">
        <v>-0.37019999999999997</v>
      </c>
    </row>
    <row r="50" spans="1:8" x14ac:dyDescent="0.15">
      <c r="C50">
        <v>3</v>
      </c>
      <c r="D50" t="s">
        <v>42</v>
      </c>
      <c r="E50">
        <v>1.057E-2</v>
      </c>
      <c r="F50">
        <v>0</v>
      </c>
      <c r="G50">
        <v>0.14280000000000001</v>
      </c>
      <c r="H50">
        <v>0.2228</v>
      </c>
    </row>
    <row r="51" spans="1:8" x14ac:dyDescent="0.15">
      <c r="B51">
        <v>3</v>
      </c>
      <c r="C51">
        <v>1</v>
      </c>
      <c r="D51" t="s">
        <v>43</v>
      </c>
      <c r="E51">
        <v>2.2759999999999999E-2</v>
      </c>
      <c r="F51">
        <v>1E-3</v>
      </c>
      <c r="G51">
        <v>-0.78939999999999999</v>
      </c>
      <c r="H51">
        <v>-0.5494</v>
      </c>
    </row>
    <row r="52" spans="1:8" x14ac:dyDescent="0.15">
      <c r="C52">
        <v>2</v>
      </c>
      <c r="D52" t="s">
        <v>44</v>
      </c>
      <c r="E52">
        <v>1.057E-2</v>
      </c>
      <c r="F52">
        <v>0</v>
      </c>
      <c r="G52">
        <v>-0.2228</v>
      </c>
      <c r="H52">
        <v>-0.14280000000000001</v>
      </c>
    </row>
    <row r="53" spans="1:8" x14ac:dyDescent="0.15">
      <c r="A53" s="14" t="s">
        <v>106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Origin50.Graph" shapeId="4097" r:id="rId4">
          <objectPr defaultSize="0" autoPict="0" r:id="rId5">
            <anchor moveWithCells="1">
              <from>
                <xdr:col>10</xdr:col>
                <xdr:colOff>466725</xdr:colOff>
                <xdr:row>7</xdr:row>
                <xdr:rowOff>95250</xdr:rowOff>
              </from>
              <to>
                <xdr:col>17</xdr:col>
                <xdr:colOff>600075</xdr:colOff>
                <xdr:row>27</xdr:row>
                <xdr:rowOff>123825</xdr:rowOff>
              </to>
            </anchor>
          </objectPr>
        </oleObject>
      </mc:Choice>
      <mc:Fallback>
        <oleObject progId="Origin50.Graph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ZBP1</vt:lpstr>
      <vt:lpstr>CD8A</vt:lpstr>
      <vt:lpstr>AIM2</vt:lpstr>
      <vt:lpstr>MEFV</vt:lpstr>
      <vt:lpstr>casp8</vt:lpstr>
      <vt:lpstr>MLKL</vt:lpstr>
      <vt:lpstr>GSDMD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lujun</dc:creator>
  <cp:lastModifiedBy>xbany</cp:lastModifiedBy>
  <dcterms:created xsi:type="dcterms:W3CDTF">2021-03-16T03:40:00Z</dcterms:created>
  <dcterms:modified xsi:type="dcterms:W3CDTF">2023-02-15T09:36:33Z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eadingLayout">
    <vt:bool>true</vt:bool>
  </property>
  <property fmtid="{D5CDD505-2E9C-101B-9397-08002B2CF9AE}" pid="4" name="ICV">
    <vt:lpwstr>B8E537A2CD6F47BBBD611D4C55B77AC7</vt:lpwstr>
  </property>
</Properties>
</file>