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healthnetwork-my.sharepoint.com/personal/steven_chan_uhn_ca/Documents/Mohsen's paper/"/>
    </mc:Choice>
  </mc:AlternateContent>
  <xr:revisionPtr revIDLastSave="457" documentId="8_{3FC6073F-BFD3-48B3-8933-BE3CA44821F0}" xr6:coauthVersionLast="47" xr6:coauthVersionMax="47" xr10:uidLastSave="{EA9595B4-E3FA-49C5-975F-CA9B2AA959D2}"/>
  <bookViews>
    <workbookView xWindow="30539" yWindow="-109" windowWidth="26300" windowHeight="14169" tabRatio="707" activeTab="4" xr2:uid="{36AE3278-B114-44EC-B821-C538E9EB2486}"/>
  </bookViews>
  <sheets>
    <sheet name="Extended Table 1-Metabolites" sheetId="5" r:id="rId1"/>
    <sheet name="Extended Table 2" sheetId="1" r:id="rId2"/>
    <sheet name="Extended Table 3" sheetId="2" r:id="rId3"/>
    <sheet name="Extended Table 4 " sheetId="3" r:id="rId4"/>
    <sheet name="Extended Table 5" sheetId="8" r:id="rId5"/>
  </sheets>
  <definedNames>
    <definedName name="_xlnm._FilterDatabase" localSheetId="0" hidden="1">'Extended Table 1-Metabolites'!$A$2:$AS$103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5" l="1"/>
  <c r="AD4" i="5"/>
  <c r="AC3" i="5"/>
  <c r="AD3" i="5"/>
  <c r="AP3" i="5" s="1"/>
  <c r="AE3" i="5"/>
  <c r="AN3" i="5" s="1"/>
  <c r="AF3" i="5"/>
  <c r="AL3" i="5" s="1"/>
  <c r="AG3" i="5"/>
  <c r="AI3" i="5"/>
  <c r="AJ3" i="5"/>
  <c r="AK3" i="5"/>
  <c r="AM3" i="5"/>
  <c r="AO3" i="5"/>
  <c r="AQ3" i="5"/>
  <c r="AH4" i="5"/>
  <c r="AE4" i="5"/>
  <c r="AF4" i="5"/>
  <c r="AL4" i="5" s="1"/>
  <c r="AG4" i="5"/>
  <c r="AI4" i="5"/>
  <c r="AK4" i="5"/>
  <c r="AM4" i="5"/>
  <c r="AN4" i="5"/>
  <c r="AO4" i="5"/>
  <c r="AQ4" i="5"/>
  <c r="AC5" i="5"/>
  <c r="AD5" i="5"/>
  <c r="AE5" i="5"/>
  <c r="AH5" i="5" s="1"/>
  <c r="AF5" i="5"/>
  <c r="AG5" i="5"/>
  <c r="AI5" i="5"/>
  <c r="AK5" i="5"/>
  <c r="AM5" i="5"/>
  <c r="AO5" i="5"/>
  <c r="AQ5" i="5"/>
  <c r="AC6" i="5"/>
  <c r="AD6" i="5"/>
  <c r="AE6" i="5"/>
  <c r="AF6" i="5"/>
  <c r="AG6" i="5"/>
  <c r="AI6" i="5"/>
  <c r="AK6" i="5"/>
  <c r="AM6" i="5"/>
  <c r="AO6" i="5"/>
  <c r="AQ6" i="5"/>
  <c r="AC7" i="5"/>
  <c r="AD7" i="5"/>
  <c r="AE7" i="5"/>
  <c r="AF7" i="5"/>
  <c r="AG7" i="5"/>
  <c r="AI7" i="5"/>
  <c r="AK7" i="5"/>
  <c r="AM7" i="5"/>
  <c r="AO7" i="5"/>
  <c r="AQ7" i="5"/>
  <c r="AC8" i="5"/>
  <c r="AD8" i="5"/>
  <c r="AJ8" i="5" s="1"/>
  <c r="AE8" i="5"/>
  <c r="AF8" i="5"/>
  <c r="AG8" i="5"/>
  <c r="AI8" i="5"/>
  <c r="AK8" i="5"/>
  <c r="AM8" i="5"/>
  <c r="AO8" i="5"/>
  <c r="AQ8" i="5"/>
  <c r="AC9" i="5"/>
  <c r="AD9" i="5"/>
  <c r="AP9" i="5" s="1"/>
  <c r="AE9" i="5"/>
  <c r="AF9" i="5"/>
  <c r="AG9" i="5"/>
  <c r="AL9" i="5" s="1"/>
  <c r="AI9" i="5"/>
  <c r="AK9" i="5"/>
  <c r="AM9" i="5"/>
  <c r="AO9" i="5"/>
  <c r="AQ9" i="5"/>
  <c r="AC10" i="5"/>
  <c r="AD10" i="5"/>
  <c r="AE10" i="5"/>
  <c r="AF10" i="5"/>
  <c r="AJ10" i="5" s="1"/>
  <c r="AG10" i="5"/>
  <c r="AI10" i="5"/>
  <c r="AK10" i="5"/>
  <c r="AM10" i="5"/>
  <c r="AO10" i="5"/>
  <c r="AQ10" i="5"/>
  <c r="AC11" i="5"/>
  <c r="AD11" i="5"/>
  <c r="AE11" i="5"/>
  <c r="AF11" i="5"/>
  <c r="AL11" i="5" s="1"/>
  <c r="AG11" i="5"/>
  <c r="AI11" i="5"/>
  <c r="AK11" i="5"/>
  <c r="AM11" i="5"/>
  <c r="AO11" i="5"/>
  <c r="AQ11" i="5"/>
  <c r="AC12" i="5"/>
  <c r="AD12" i="5"/>
  <c r="AH12" i="5" s="1"/>
  <c r="AE12" i="5"/>
  <c r="AF12" i="5"/>
  <c r="AG12" i="5"/>
  <c r="AI12" i="5"/>
  <c r="AK12" i="5"/>
  <c r="AM12" i="5"/>
  <c r="AO12" i="5"/>
  <c r="AQ12" i="5"/>
  <c r="AC13" i="5"/>
  <c r="AD13" i="5"/>
  <c r="AE13" i="5"/>
  <c r="AF13" i="5"/>
  <c r="AG13" i="5"/>
  <c r="AI13" i="5"/>
  <c r="AK13" i="5"/>
  <c r="AM13" i="5"/>
  <c r="AO13" i="5"/>
  <c r="AQ13" i="5"/>
  <c r="AC14" i="5"/>
  <c r="AD14" i="5"/>
  <c r="AE14" i="5"/>
  <c r="AF14" i="5"/>
  <c r="AG14" i="5"/>
  <c r="AI14" i="5"/>
  <c r="AK14" i="5"/>
  <c r="AM14" i="5"/>
  <c r="AO14" i="5"/>
  <c r="AQ14" i="5"/>
  <c r="AC15" i="5"/>
  <c r="AD15" i="5"/>
  <c r="AE15" i="5"/>
  <c r="AF15" i="5"/>
  <c r="AG15" i="5"/>
  <c r="AI15" i="5"/>
  <c r="AK15" i="5"/>
  <c r="AM15" i="5"/>
  <c r="AO15" i="5"/>
  <c r="AQ15" i="5"/>
  <c r="AC16" i="5"/>
  <c r="AD16" i="5"/>
  <c r="AE16" i="5"/>
  <c r="AF16" i="5"/>
  <c r="AG16" i="5"/>
  <c r="AI16" i="5"/>
  <c r="AK16" i="5"/>
  <c r="AM16" i="5"/>
  <c r="AO16" i="5"/>
  <c r="AQ16" i="5"/>
  <c r="AC17" i="5"/>
  <c r="AD17" i="5"/>
  <c r="AE17" i="5"/>
  <c r="AF17" i="5"/>
  <c r="AG17" i="5"/>
  <c r="AL17" i="5" s="1"/>
  <c r="AI17" i="5"/>
  <c r="AK17" i="5"/>
  <c r="AM17" i="5"/>
  <c r="AO17" i="5"/>
  <c r="AQ17" i="5"/>
  <c r="AC18" i="5"/>
  <c r="AD18" i="5"/>
  <c r="AE18" i="5"/>
  <c r="AF18" i="5"/>
  <c r="AG18" i="5"/>
  <c r="AL18" i="5" s="1"/>
  <c r="AI18" i="5"/>
  <c r="AK18" i="5"/>
  <c r="AM18" i="5"/>
  <c r="AO18" i="5"/>
  <c r="AQ18" i="5"/>
  <c r="AC19" i="5"/>
  <c r="AD19" i="5"/>
  <c r="AE19" i="5"/>
  <c r="AH19" i="5" s="1"/>
  <c r="AF19" i="5"/>
  <c r="AG19" i="5"/>
  <c r="AI19" i="5"/>
  <c r="AK19" i="5"/>
  <c r="AM19" i="5"/>
  <c r="AO19" i="5"/>
  <c r="AQ19" i="5"/>
  <c r="AC20" i="5"/>
  <c r="AD20" i="5"/>
  <c r="AE20" i="5"/>
  <c r="AF20" i="5"/>
  <c r="AG20" i="5"/>
  <c r="AI20" i="5"/>
  <c r="AK20" i="5"/>
  <c r="AM20" i="5"/>
  <c r="AO20" i="5"/>
  <c r="AQ20" i="5"/>
  <c r="AC21" i="5"/>
  <c r="AD21" i="5"/>
  <c r="AE21" i="5"/>
  <c r="AF21" i="5"/>
  <c r="AG21" i="5"/>
  <c r="AP21" i="5" s="1"/>
  <c r="AI21" i="5"/>
  <c r="AK21" i="5"/>
  <c r="AM21" i="5"/>
  <c r="AO21" i="5"/>
  <c r="AQ21" i="5"/>
  <c r="AC22" i="5"/>
  <c r="AD22" i="5"/>
  <c r="AE22" i="5"/>
  <c r="AF22" i="5"/>
  <c r="AG22" i="5"/>
  <c r="AI22" i="5"/>
  <c r="AK22" i="5"/>
  <c r="AM22" i="5"/>
  <c r="AO22" i="5"/>
  <c r="AQ22" i="5"/>
  <c r="AC23" i="5"/>
  <c r="AD23" i="5"/>
  <c r="AE23" i="5"/>
  <c r="AH23" i="5" s="1"/>
  <c r="AF23" i="5"/>
  <c r="AG23" i="5"/>
  <c r="AI23" i="5"/>
  <c r="AK23" i="5"/>
  <c r="AM23" i="5"/>
  <c r="AO23" i="5"/>
  <c r="AQ23" i="5"/>
  <c r="AC24" i="5"/>
  <c r="AD24" i="5"/>
  <c r="AP24" i="5" s="1"/>
  <c r="AE24" i="5"/>
  <c r="AN24" i="5" s="1"/>
  <c r="AF24" i="5"/>
  <c r="AG24" i="5"/>
  <c r="AI24" i="5"/>
  <c r="AK24" i="5"/>
  <c r="AM24" i="5"/>
  <c r="AO24" i="5"/>
  <c r="AQ24" i="5"/>
  <c r="AC25" i="5"/>
  <c r="AD25" i="5"/>
  <c r="AE25" i="5"/>
  <c r="AF25" i="5"/>
  <c r="AG25" i="5"/>
  <c r="AI25" i="5"/>
  <c r="AK25" i="5"/>
  <c r="AM25" i="5"/>
  <c r="AO25" i="5"/>
  <c r="AQ25" i="5"/>
  <c r="AC26" i="5"/>
  <c r="AD26" i="5"/>
  <c r="AE26" i="5"/>
  <c r="AF26" i="5"/>
  <c r="AG26" i="5"/>
  <c r="AI26" i="5"/>
  <c r="AK26" i="5"/>
  <c r="AM26" i="5"/>
  <c r="AO26" i="5"/>
  <c r="AQ26" i="5"/>
  <c r="AC27" i="5"/>
  <c r="AD27" i="5"/>
  <c r="AE27" i="5"/>
  <c r="AF27" i="5"/>
  <c r="AG27" i="5"/>
  <c r="AI27" i="5"/>
  <c r="AK27" i="5"/>
  <c r="AM27" i="5"/>
  <c r="AO27" i="5"/>
  <c r="AQ27" i="5"/>
  <c r="AC28" i="5"/>
  <c r="AD28" i="5"/>
  <c r="AE28" i="5"/>
  <c r="AF28" i="5"/>
  <c r="AG28" i="5"/>
  <c r="AI28" i="5"/>
  <c r="AK28" i="5"/>
  <c r="AM28" i="5"/>
  <c r="AO28" i="5"/>
  <c r="AQ28" i="5"/>
  <c r="AC29" i="5"/>
  <c r="AD29" i="5"/>
  <c r="AE29" i="5"/>
  <c r="AF29" i="5"/>
  <c r="AL29" i="5" s="1"/>
  <c r="AG29" i="5"/>
  <c r="AP29" i="5" s="1"/>
  <c r="AI29" i="5"/>
  <c r="AK29" i="5"/>
  <c r="AM29" i="5"/>
  <c r="AO29" i="5"/>
  <c r="AQ29" i="5"/>
  <c r="AC30" i="5"/>
  <c r="AD30" i="5"/>
  <c r="AE30" i="5"/>
  <c r="AF30" i="5"/>
  <c r="AG30" i="5"/>
  <c r="AI30" i="5"/>
  <c r="AK30" i="5"/>
  <c r="AM30" i="5"/>
  <c r="AO30" i="5"/>
  <c r="AQ30" i="5"/>
  <c r="AC31" i="5"/>
  <c r="AD31" i="5"/>
  <c r="AE31" i="5"/>
  <c r="AF31" i="5"/>
  <c r="AG31" i="5"/>
  <c r="AP31" i="5" s="1"/>
  <c r="AI31" i="5"/>
  <c r="AK31" i="5"/>
  <c r="AM31" i="5"/>
  <c r="AO31" i="5"/>
  <c r="AQ31" i="5"/>
  <c r="AC32" i="5"/>
  <c r="AD32" i="5"/>
  <c r="AE32" i="5"/>
  <c r="AF32" i="5"/>
  <c r="AG32" i="5"/>
  <c r="AN32" i="5" s="1"/>
  <c r="AI32" i="5"/>
  <c r="AK32" i="5"/>
  <c r="AM32" i="5"/>
  <c r="AO32" i="5"/>
  <c r="AQ32" i="5"/>
  <c r="AC33" i="5"/>
  <c r="AD33" i="5"/>
  <c r="AE33" i="5"/>
  <c r="AF33" i="5"/>
  <c r="AG33" i="5"/>
  <c r="AL33" i="5" s="1"/>
  <c r="AI33" i="5"/>
  <c r="AK33" i="5"/>
  <c r="AM33" i="5"/>
  <c r="AO33" i="5"/>
  <c r="AQ33" i="5"/>
  <c r="AC34" i="5"/>
  <c r="AD34" i="5"/>
  <c r="AJ34" i="5" s="1"/>
  <c r="AE34" i="5"/>
  <c r="AN34" i="5" s="1"/>
  <c r="AF34" i="5"/>
  <c r="AG34" i="5"/>
  <c r="AL34" i="5" s="1"/>
  <c r="AI34" i="5"/>
  <c r="AK34" i="5"/>
  <c r="AM34" i="5"/>
  <c r="AO34" i="5"/>
  <c r="AQ34" i="5"/>
  <c r="AC35" i="5"/>
  <c r="AD35" i="5"/>
  <c r="AE35" i="5"/>
  <c r="AF35" i="5"/>
  <c r="AJ35" i="5" s="1"/>
  <c r="AG35" i="5"/>
  <c r="AL35" i="5" s="1"/>
  <c r="AI35" i="5"/>
  <c r="AK35" i="5"/>
  <c r="AM35" i="5"/>
  <c r="AO35" i="5"/>
  <c r="AQ35" i="5"/>
  <c r="AC36" i="5"/>
  <c r="AD36" i="5"/>
  <c r="AE36" i="5"/>
  <c r="AF36" i="5"/>
  <c r="AG36" i="5"/>
  <c r="AI36" i="5"/>
  <c r="AK36" i="5"/>
  <c r="AM36" i="5"/>
  <c r="AO36" i="5"/>
  <c r="AQ36" i="5"/>
  <c r="AC37" i="5"/>
  <c r="AD37" i="5"/>
  <c r="AJ37" i="5" s="1"/>
  <c r="AE37" i="5"/>
  <c r="AF37" i="5"/>
  <c r="AG37" i="5"/>
  <c r="AI37" i="5"/>
  <c r="AK37" i="5"/>
  <c r="AM37" i="5"/>
  <c r="AO37" i="5"/>
  <c r="AQ37" i="5"/>
  <c r="AC38" i="5"/>
  <c r="AD38" i="5"/>
  <c r="AE38" i="5"/>
  <c r="AF38" i="5"/>
  <c r="AG38" i="5"/>
  <c r="AI38" i="5"/>
  <c r="AK38" i="5"/>
  <c r="AM38" i="5"/>
  <c r="AO38" i="5"/>
  <c r="AQ38" i="5"/>
  <c r="AC39" i="5"/>
  <c r="AD39" i="5"/>
  <c r="AE39" i="5"/>
  <c r="AF39" i="5"/>
  <c r="AG39" i="5"/>
  <c r="AI39" i="5"/>
  <c r="AK39" i="5"/>
  <c r="AM39" i="5"/>
  <c r="AO39" i="5"/>
  <c r="AQ39" i="5"/>
  <c r="AC40" i="5"/>
  <c r="AD40" i="5"/>
  <c r="AE40" i="5"/>
  <c r="AH40" i="5" s="1"/>
  <c r="AF40" i="5"/>
  <c r="AG40" i="5"/>
  <c r="AI40" i="5"/>
  <c r="AK40" i="5"/>
  <c r="AM40" i="5"/>
  <c r="AO40" i="5"/>
  <c r="AQ40" i="5"/>
  <c r="AC41" i="5"/>
  <c r="AD41" i="5"/>
  <c r="AH41" i="5" s="1"/>
  <c r="AE41" i="5"/>
  <c r="AF41" i="5"/>
  <c r="AG41" i="5"/>
  <c r="AI41" i="5"/>
  <c r="AK41" i="5"/>
  <c r="AM41" i="5"/>
  <c r="AO41" i="5"/>
  <c r="AQ41" i="5"/>
  <c r="AC42" i="5"/>
  <c r="AD42" i="5"/>
  <c r="AE42" i="5"/>
  <c r="AF42" i="5"/>
  <c r="AG42" i="5"/>
  <c r="AI42" i="5"/>
  <c r="AK42" i="5"/>
  <c r="AM42" i="5"/>
  <c r="AO42" i="5"/>
  <c r="AQ42" i="5"/>
  <c r="AC43" i="5"/>
  <c r="AD43" i="5"/>
  <c r="AE43" i="5"/>
  <c r="AF43" i="5"/>
  <c r="AG43" i="5"/>
  <c r="AI43" i="5"/>
  <c r="AJ43" i="5"/>
  <c r="AK43" i="5"/>
  <c r="AM43" i="5"/>
  <c r="AO43" i="5"/>
  <c r="AQ43" i="5"/>
  <c r="AC44" i="5"/>
  <c r="AD44" i="5"/>
  <c r="AE44" i="5"/>
  <c r="AF44" i="5"/>
  <c r="AG44" i="5"/>
  <c r="AI44" i="5"/>
  <c r="AK44" i="5"/>
  <c r="AM44" i="5"/>
  <c r="AO44" i="5"/>
  <c r="AQ44" i="5"/>
  <c r="AC45" i="5"/>
  <c r="AD45" i="5"/>
  <c r="AE45" i="5"/>
  <c r="AF45" i="5"/>
  <c r="AG45" i="5"/>
  <c r="AI45" i="5"/>
  <c r="AK45" i="5"/>
  <c r="AM45" i="5"/>
  <c r="AO45" i="5"/>
  <c r="AQ45" i="5"/>
  <c r="AC46" i="5"/>
  <c r="AD46" i="5"/>
  <c r="AE46" i="5"/>
  <c r="AF46" i="5"/>
  <c r="AG46" i="5"/>
  <c r="AI46" i="5"/>
  <c r="AK46" i="5"/>
  <c r="AM46" i="5"/>
  <c r="AO46" i="5"/>
  <c r="AQ46" i="5"/>
  <c r="AC47" i="5"/>
  <c r="AD47" i="5"/>
  <c r="AE47" i="5"/>
  <c r="AH47" i="5" s="1"/>
  <c r="AF47" i="5"/>
  <c r="AG47" i="5"/>
  <c r="AI47" i="5"/>
  <c r="AK47" i="5"/>
  <c r="AM47" i="5"/>
  <c r="AO47" i="5"/>
  <c r="AQ47" i="5"/>
  <c r="AC48" i="5"/>
  <c r="AD48" i="5"/>
  <c r="AE48" i="5"/>
  <c r="AF48" i="5"/>
  <c r="AG48" i="5"/>
  <c r="AI48" i="5"/>
  <c r="AK48" i="5"/>
  <c r="AM48" i="5"/>
  <c r="AO48" i="5"/>
  <c r="AQ48" i="5"/>
  <c r="AC49" i="5"/>
  <c r="AD49" i="5"/>
  <c r="AE49" i="5"/>
  <c r="AF49" i="5"/>
  <c r="AG49" i="5"/>
  <c r="AI49" i="5"/>
  <c r="AK49" i="5"/>
  <c r="AM49" i="5"/>
  <c r="AO49" i="5"/>
  <c r="AQ49" i="5"/>
  <c r="AC50" i="5"/>
  <c r="AD50" i="5"/>
  <c r="AJ50" i="5" s="1"/>
  <c r="AE50" i="5"/>
  <c r="AF50" i="5"/>
  <c r="AG50" i="5"/>
  <c r="AI50" i="5"/>
  <c r="AK50" i="5"/>
  <c r="AM50" i="5"/>
  <c r="AO50" i="5"/>
  <c r="AQ50" i="5"/>
  <c r="H51" i="5"/>
  <c r="I51" i="5"/>
  <c r="J51" i="5"/>
  <c r="K51" i="5"/>
  <c r="L51" i="5"/>
  <c r="M51" i="5"/>
  <c r="N51" i="5"/>
  <c r="O51" i="5"/>
  <c r="P51" i="5"/>
  <c r="Q51" i="5"/>
  <c r="R51" i="5"/>
  <c r="S51" i="5"/>
  <c r="AC52" i="5"/>
  <c r="AD52" i="5"/>
  <c r="AH52" i="5" s="1"/>
  <c r="AE52" i="5"/>
  <c r="AF52" i="5"/>
  <c r="AG52" i="5"/>
  <c r="AI52" i="5"/>
  <c r="AK52" i="5"/>
  <c r="AM52" i="5"/>
  <c r="AO52" i="5"/>
  <c r="AQ52" i="5"/>
  <c r="AC53" i="5"/>
  <c r="AD53" i="5"/>
  <c r="AE53" i="5"/>
  <c r="AF53" i="5"/>
  <c r="AG53" i="5"/>
  <c r="AI53" i="5"/>
  <c r="AK53" i="5"/>
  <c r="AM53" i="5"/>
  <c r="AO53" i="5"/>
  <c r="AQ53" i="5"/>
  <c r="AC54" i="5"/>
  <c r="AD54" i="5"/>
  <c r="AE54" i="5"/>
  <c r="AF54" i="5"/>
  <c r="AG54" i="5"/>
  <c r="AP54" i="5" s="1"/>
  <c r="AI54" i="5"/>
  <c r="AK54" i="5"/>
  <c r="AM54" i="5"/>
  <c r="AO54" i="5"/>
  <c r="AQ54" i="5"/>
  <c r="AC55" i="5"/>
  <c r="AD55" i="5"/>
  <c r="AE55" i="5"/>
  <c r="AF55" i="5"/>
  <c r="AG55" i="5"/>
  <c r="AI55" i="5"/>
  <c r="AK55" i="5"/>
  <c r="AM55" i="5"/>
  <c r="AO55" i="5"/>
  <c r="AQ55" i="5"/>
  <c r="AC56" i="5"/>
  <c r="AD56" i="5"/>
  <c r="AE56" i="5"/>
  <c r="AN56" i="5" s="1"/>
  <c r="AF56" i="5"/>
  <c r="AG56" i="5"/>
  <c r="AI56" i="5"/>
  <c r="AK56" i="5"/>
  <c r="AM56" i="5"/>
  <c r="AO56" i="5"/>
  <c r="AQ56" i="5"/>
  <c r="AC57" i="5"/>
  <c r="AD57" i="5"/>
  <c r="AE57" i="5"/>
  <c r="AF57" i="5"/>
  <c r="AG57" i="5"/>
  <c r="AI57" i="5"/>
  <c r="AK57" i="5"/>
  <c r="AM57" i="5"/>
  <c r="AO57" i="5"/>
  <c r="AQ57" i="5"/>
  <c r="AC58" i="5"/>
  <c r="AD58" i="5"/>
  <c r="AE58" i="5"/>
  <c r="AF58" i="5"/>
  <c r="AG58" i="5"/>
  <c r="AP58" i="5" s="1"/>
  <c r="AI58" i="5"/>
  <c r="AK58" i="5"/>
  <c r="AM58" i="5"/>
  <c r="AO58" i="5"/>
  <c r="AQ58" i="5"/>
  <c r="AC59" i="5"/>
  <c r="AD59" i="5"/>
  <c r="AE59" i="5"/>
  <c r="AH59" i="5" s="1"/>
  <c r="AF59" i="5"/>
  <c r="AG59" i="5"/>
  <c r="AI59" i="5"/>
  <c r="AK59" i="5"/>
  <c r="AM59" i="5"/>
  <c r="AO59" i="5"/>
  <c r="AQ59" i="5"/>
  <c r="AC60" i="5"/>
  <c r="AD60" i="5"/>
  <c r="AE60" i="5"/>
  <c r="AF60" i="5"/>
  <c r="AG60" i="5"/>
  <c r="AI60" i="5"/>
  <c r="AK60" i="5"/>
  <c r="AM60" i="5"/>
  <c r="AO60" i="5"/>
  <c r="AQ60" i="5"/>
  <c r="AC61" i="5"/>
  <c r="AD61" i="5"/>
  <c r="AE61" i="5"/>
  <c r="AH61" i="5" s="1"/>
  <c r="AF61" i="5"/>
  <c r="AG61" i="5"/>
  <c r="AI61" i="5"/>
  <c r="AK61" i="5"/>
  <c r="AM61" i="5"/>
  <c r="AO61" i="5"/>
  <c r="AQ61" i="5"/>
  <c r="AC62" i="5"/>
  <c r="AD62" i="5"/>
  <c r="AE62" i="5"/>
  <c r="AF62" i="5"/>
  <c r="AJ62" i="5" s="1"/>
  <c r="AG62" i="5"/>
  <c r="AP62" i="5" s="1"/>
  <c r="AH62" i="5"/>
  <c r="AI62" i="5"/>
  <c r="AK62" i="5"/>
  <c r="AM62" i="5"/>
  <c r="AO62" i="5"/>
  <c r="AQ62" i="5"/>
  <c r="AC63" i="5"/>
  <c r="AD63" i="5"/>
  <c r="AE63" i="5"/>
  <c r="AF63" i="5"/>
  <c r="AG63" i="5"/>
  <c r="AI63" i="5"/>
  <c r="AK63" i="5"/>
  <c r="AL63" i="5"/>
  <c r="AM63" i="5"/>
  <c r="AO63" i="5"/>
  <c r="AQ63" i="5"/>
  <c r="AC64" i="5"/>
  <c r="AD64" i="5"/>
  <c r="AE64" i="5"/>
  <c r="AF64" i="5"/>
  <c r="AG64" i="5"/>
  <c r="AI64" i="5"/>
  <c r="AK64" i="5"/>
  <c r="AM64" i="5"/>
  <c r="AO64" i="5"/>
  <c r="AQ64" i="5"/>
  <c r="AC65" i="5"/>
  <c r="AD65" i="5"/>
  <c r="AE65" i="5"/>
  <c r="AH65" i="5" s="1"/>
  <c r="AF65" i="5"/>
  <c r="AJ65" i="5" s="1"/>
  <c r="AG65" i="5"/>
  <c r="AI65" i="5"/>
  <c r="AK65" i="5"/>
  <c r="AM65" i="5"/>
  <c r="AO65" i="5"/>
  <c r="AQ65" i="5"/>
  <c r="AC66" i="5"/>
  <c r="AD66" i="5"/>
  <c r="AE66" i="5"/>
  <c r="AF66" i="5"/>
  <c r="AG66" i="5"/>
  <c r="AI66" i="5"/>
  <c r="AK66" i="5"/>
  <c r="AM66" i="5"/>
  <c r="AO66" i="5"/>
  <c r="AQ66" i="5"/>
  <c r="AC67" i="5"/>
  <c r="AD67" i="5"/>
  <c r="AE67" i="5"/>
  <c r="AF67" i="5"/>
  <c r="AG67" i="5"/>
  <c r="AI67" i="5"/>
  <c r="AK67" i="5"/>
  <c r="AM67" i="5"/>
  <c r="AO67" i="5"/>
  <c r="AQ67" i="5"/>
  <c r="AC68" i="5"/>
  <c r="AD68" i="5"/>
  <c r="AE68" i="5"/>
  <c r="AF68" i="5"/>
  <c r="AG68" i="5"/>
  <c r="AN68" i="5" s="1"/>
  <c r="AH68" i="5"/>
  <c r="AI68" i="5"/>
  <c r="AK68" i="5"/>
  <c r="AM68" i="5"/>
  <c r="AO68" i="5"/>
  <c r="AQ68" i="5"/>
  <c r="AC69" i="5"/>
  <c r="AD69" i="5"/>
  <c r="AE69" i="5"/>
  <c r="AH69" i="5" s="1"/>
  <c r="AF69" i="5"/>
  <c r="AG69" i="5"/>
  <c r="AI69" i="5"/>
  <c r="AK69" i="5"/>
  <c r="AM69" i="5"/>
  <c r="AO69" i="5"/>
  <c r="AQ69" i="5"/>
  <c r="AC70" i="5"/>
  <c r="AD70" i="5"/>
  <c r="AE70" i="5"/>
  <c r="AF70" i="5"/>
  <c r="AG70" i="5"/>
  <c r="AI70" i="5"/>
  <c r="AK70" i="5"/>
  <c r="AM70" i="5"/>
  <c r="AO70" i="5"/>
  <c r="AQ70" i="5"/>
  <c r="AC71" i="5"/>
  <c r="AD71" i="5"/>
  <c r="AE71" i="5"/>
  <c r="AF71" i="5"/>
  <c r="AJ71" i="5" s="1"/>
  <c r="AG71" i="5"/>
  <c r="AI71" i="5"/>
  <c r="AK71" i="5"/>
  <c r="AM71" i="5"/>
  <c r="AO71" i="5"/>
  <c r="AQ71" i="5"/>
  <c r="AC72" i="5"/>
  <c r="AD72" i="5"/>
  <c r="AE72" i="5"/>
  <c r="AF72" i="5"/>
  <c r="AG72" i="5"/>
  <c r="AI72" i="5"/>
  <c r="AK72" i="5"/>
  <c r="AM72" i="5"/>
  <c r="AO72" i="5"/>
  <c r="AQ72" i="5"/>
  <c r="AC73" i="5"/>
  <c r="AD73" i="5"/>
  <c r="AE73" i="5"/>
  <c r="AF73" i="5"/>
  <c r="AG73" i="5"/>
  <c r="AN73" i="5" s="1"/>
  <c r="AI73" i="5"/>
  <c r="AK73" i="5"/>
  <c r="AM73" i="5"/>
  <c r="AO73" i="5"/>
  <c r="AQ73" i="5"/>
  <c r="AC74" i="5"/>
  <c r="AD74" i="5"/>
  <c r="AH74" i="5" s="1"/>
  <c r="AE74" i="5"/>
  <c r="AF74" i="5"/>
  <c r="AG74" i="5"/>
  <c r="AI74" i="5"/>
  <c r="AK74" i="5"/>
  <c r="AM74" i="5"/>
  <c r="AO74" i="5"/>
  <c r="AQ74" i="5"/>
  <c r="AC75" i="5"/>
  <c r="AD75" i="5"/>
  <c r="AE75" i="5"/>
  <c r="AF75" i="5"/>
  <c r="AG75" i="5"/>
  <c r="AP75" i="5" s="1"/>
  <c r="AI75" i="5"/>
  <c r="AK75" i="5"/>
  <c r="AM75" i="5"/>
  <c r="AO75" i="5"/>
  <c r="AQ75" i="5"/>
  <c r="AC76" i="5"/>
  <c r="AD76" i="5"/>
  <c r="AE76" i="5"/>
  <c r="AH76" i="5" s="1"/>
  <c r="AF76" i="5"/>
  <c r="AG76" i="5"/>
  <c r="AN76" i="5" s="1"/>
  <c r="AI76" i="5"/>
  <c r="AK76" i="5"/>
  <c r="AM76" i="5"/>
  <c r="AO76" i="5"/>
  <c r="AQ76" i="5"/>
  <c r="AC77" i="5"/>
  <c r="AD77" i="5"/>
  <c r="AE77" i="5"/>
  <c r="AF77" i="5"/>
  <c r="AG77" i="5"/>
  <c r="AI77" i="5"/>
  <c r="AK77" i="5"/>
  <c r="AM77" i="5"/>
  <c r="AO77" i="5"/>
  <c r="AQ77" i="5"/>
  <c r="AC78" i="5"/>
  <c r="AD78" i="5"/>
  <c r="AE78" i="5"/>
  <c r="AF78" i="5"/>
  <c r="AG78" i="5"/>
  <c r="AI78" i="5"/>
  <c r="AK78" i="5"/>
  <c r="AM78" i="5"/>
  <c r="AO78" i="5"/>
  <c r="AQ78" i="5"/>
  <c r="AC79" i="5"/>
  <c r="AD79" i="5"/>
  <c r="AE79" i="5"/>
  <c r="AN79" i="5" s="1"/>
  <c r="AF79" i="5"/>
  <c r="AG79" i="5"/>
  <c r="AI79" i="5"/>
  <c r="AK79" i="5"/>
  <c r="AM79" i="5"/>
  <c r="AO79" i="5"/>
  <c r="AQ79" i="5"/>
  <c r="AC80" i="5"/>
  <c r="AD80" i="5"/>
  <c r="AE80" i="5"/>
  <c r="AF80" i="5"/>
  <c r="AG80" i="5"/>
  <c r="AI80" i="5"/>
  <c r="AK80" i="5"/>
  <c r="AM80" i="5"/>
  <c r="AO80" i="5"/>
  <c r="AQ80" i="5"/>
  <c r="AC81" i="5"/>
  <c r="AD81" i="5"/>
  <c r="AE81" i="5"/>
  <c r="AF81" i="5"/>
  <c r="AG81" i="5"/>
  <c r="AI81" i="5"/>
  <c r="AK81" i="5"/>
  <c r="AM81" i="5"/>
  <c r="AO81" i="5"/>
  <c r="AP81" i="5"/>
  <c r="AQ81" i="5"/>
  <c r="AC82" i="5"/>
  <c r="AD82" i="5"/>
  <c r="AE82" i="5"/>
  <c r="AF82" i="5"/>
  <c r="AG82" i="5"/>
  <c r="AI82" i="5"/>
  <c r="AK82" i="5"/>
  <c r="AM82" i="5"/>
  <c r="AO82" i="5"/>
  <c r="AQ82" i="5"/>
  <c r="AC83" i="5"/>
  <c r="AD83" i="5"/>
  <c r="AE83" i="5"/>
  <c r="AF83" i="5"/>
  <c r="AG83" i="5"/>
  <c r="AI83" i="5"/>
  <c r="AK83" i="5"/>
  <c r="AM83" i="5"/>
  <c r="AO83" i="5"/>
  <c r="AQ83" i="5"/>
  <c r="AC84" i="5"/>
  <c r="AD84" i="5"/>
  <c r="AE84" i="5"/>
  <c r="AF84" i="5"/>
  <c r="AG84" i="5"/>
  <c r="AN84" i="5" s="1"/>
  <c r="AI84" i="5"/>
  <c r="AK84" i="5"/>
  <c r="AM84" i="5"/>
  <c r="AO84" i="5"/>
  <c r="AQ84" i="5"/>
  <c r="AC85" i="5"/>
  <c r="AD85" i="5"/>
  <c r="AE85" i="5"/>
  <c r="AF85" i="5"/>
  <c r="AG85" i="5"/>
  <c r="AI85" i="5"/>
  <c r="AK85" i="5"/>
  <c r="AM85" i="5"/>
  <c r="AO85" i="5"/>
  <c r="AQ85" i="5"/>
  <c r="AC86" i="5"/>
  <c r="AD86" i="5"/>
  <c r="AE86" i="5"/>
  <c r="AF86" i="5"/>
  <c r="AJ86" i="5" s="1"/>
  <c r="AG86" i="5"/>
  <c r="AP86" i="5" s="1"/>
  <c r="AI86" i="5"/>
  <c r="AK86" i="5"/>
  <c r="AM86" i="5"/>
  <c r="AO86" i="5"/>
  <c r="AQ86" i="5"/>
  <c r="AC87" i="5"/>
  <c r="AD87" i="5"/>
  <c r="AE87" i="5"/>
  <c r="AF87" i="5"/>
  <c r="AG87" i="5"/>
  <c r="AI87" i="5"/>
  <c r="AK87" i="5"/>
  <c r="AM87" i="5"/>
  <c r="AO87" i="5"/>
  <c r="AQ87" i="5"/>
  <c r="AC88" i="5"/>
  <c r="AD88" i="5"/>
  <c r="AP88" i="5" s="1"/>
  <c r="AE88" i="5"/>
  <c r="AF88" i="5"/>
  <c r="AL88" i="5" s="1"/>
  <c r="AG88" i="5"/>
  <c r="AI88" i="5"/>
  <c r="AK88" i="5"/>
  <c r="AM88" i="5"/>
  <c r="AO88" i="5"/>
  <c r="AQ88" i="5"/>
  <c r="AC89" i="5"/>
  <c r="AD89" i="5"/>
  <c r="AE89" i="5"/>
  <c r="AF89" i="5"/>
  <c r="AG89" i="5"/>
  <c r="AN89" i="5" s="1"/>
  <c r="AI89" i="5"/>
  <c r="AK89" i="5"/>
  <c r="AM89" i="5"/>
  <c r="AO89" i="5"/>
  <c r="AQ89" i="5"/>
  <c r="AC90" i="5"/>
  <c r="AD90" i="5"/>
  <c r="AE90" i="5"/>
  <c r="AF90" i="5"/>
  <c r="AJ90" i="5" s="1"/>
  <c r="AG90" i="5"/>
  <c r="AI90" i="5"/>
  <c r="AK90" i="5"/>
  <c r="AM90" i="5"/>
  <c r="AO90" i="5"/>
  <c r="AQ90" i="5"/>
  <c r="AC91" i="5"/>
  <c r="AD91" i="5"/>
  <c r="AJ91" i="5" s="1"/>
  <c r="AE91" i="5"/>
  <c r="AF91" i="5"/>
  <c r="AG91" i="5"/>
  <c r="AI91" i="5"/>
  <c r="AK91" i="5"/>
  <c r="AM91" i="5"/>
  <c r="AO91" i="5"/>
  <c r="AQ91" i="5"/>
  <c r="AC92" i="5"/>
  <c r="AD92" i="5"/>
  <c r="AE92" i="5"/>
  <c r="AF92" i="5"/>
  <c r="AG92" i="5"/>
  <c r="AI92" i="5"/>
  <c r="AK92" i="5"/>
  <c r="AM92" i="5"/>
  <c r="AO92" i="5"/>
  <c r="AQ92" i="5"/>
  <c r="AC93" i="5"/>
  <c r="AD93" i="5"/>
  <c r="AE93" i="5"/>
  <c r="AF93" i="5"/>
  <c r="AG93" i="5"/>
  <c r="AL93" i="5" s="1"/>
  <c r="AI93" i="5"/>
  <c r="AK93" i="5"/>
  <c r="AM93" i="5"/>
  <c r="AO93" i="5"/>
  <c r="AQ93" i="5"/>
  <c r="AC94" i="5"/>
  <c r="AD94" i="5"/>
  <c r="AE94" i="5"/>
  <c r="AF94" i="5"/>
  <c r="AJ94" i="5" s="1"/>
  <c r="AG94" i="5"/>
  <c r="AI94" i="5"/>
  <c r="AK94" i="5"/>
  <c r="AM94" i="5"/>
  <c r="AO94" i="5"/>
  <c r="AQ94" i="5"/>
  <c r="AC95" i="5"/>
  <c r="AD95" i="5"/>
  <c r="AE95" i="5"/>
  <c r="AF95" i="5"/>
  <c r="AG95" i="5"/>
  <c r="AI95" i="5"/>
  <c r="AK95" i="5"/>
  <c r="AM95" i="5"/>
  <c r="AO95" i="5"/>
  <c r="AQ95" i="5"/>
  <c r="AC96" i="5"/>
  <c r="AD96" i="5"/>
  <c r="AE96" i="5"/>
  <c r="AF96" i="5"/>
  <c r="AG96" i="5"/>
  <c r="AI96" i="5"/>
  <c r="AK96" i="5"/>
  <c r="AM96" i="5"/>
  <c r="AO96" i="5"/>
  <c r="AQ96" i="5"/>
  <c r="AC97" i="5"/>
  <c r="AD97" i="5"/>
  <c r="AE97" i="5"/>
  <c r="AF97" i="5"/>
  <c r="AG97" i="5"/>
  <c r="AP97" i="5" s="1"/>
  <c r="AI97" i="5"/>
  <c r="AK97" i="5"/>
  <c r="AM97" i="5"/>
  <c r="AO97" i="5"/>
  <c r="AQ97" i="5"/>
  <c r="AC98" i="5"/>
  <c r="AD98" i="5"/>
  <c r="AE98" i="5"/>
  <c r="AH98" i="5" s="1"/>
  <c r="AF98" i="5"/>
  <c r="AG98" i="5"/>
  <c r="AI98" i="5"/>
  <c r="AK98" i="5"/>
  <c r="AM98" i="5"/>
  <c r="AO98" i="5"/>
  <c r="AQ98" i="5"/>
  <c r="AC99" i="5"/>
  <c r="AD99" i="5"/>
  <c r="AE99" i="5"/>
  <c r="AF99" i="5"/>
  <c r="AG99" i="5"/>
  <c r="AI99" i="5"/>
  <c r="AK99" i="5"/>
  <c r="AM99" i="5"/>
  <c r="AO99" i="5"/>
  <c r="AQ99" i="5"/>
  <c r="AC100" i="5"/>
  <c r="AD100" i="5"/>
  <c r="AE100" i="5"/>
  <c r="AF100" i="5"/>
  <c r="AG100" i="5"/>
  <c r="AI100" i="5"/>
  <c r="AK100" i="5"/>
  <c r="AM100" i="5"/>
  <c r="AO100" i="5"/>
  <c r="AQ100" i="5"/>
  <c r="AC101" i="5"/>
  <c r="AD101" i="5"/>
  <c r="AE101" i="5"/>
  <c r="AF101" i="5"/>
  <c r="AG101" i="5"/>
  <c r="AL101" i="5" s="1"/>
  <c r="AI101" i="5"/>
  <c r="AJ101" i="5"/>
  <c r="AK101" i="5"/>
  <c r="AM101" i="5"/>
  <c r="AO101" i="5"/>
  <c r="AQ101" i="5"/>
  <c r="AC102" i="5"/>
  <c r="AD102" i="5"/>
  <c r="AE102" i="5"/>
  <c r="AF102" i="5"/>
  <c r="AG102" i="5"/>
  <c r="AI102" i="5"/>
  <c r="AK102" i="5"/>
  <c r="AM102" i="5"/>
  <c r="AO102" i="5"/>
  <c r="AQ102" i="5"/>
  <c r="AC103" i="5"/>
  <c r="AD103" i="5"/>
  <c r="AP103" i="5" s="1"/>
  <c r="AE103" i="5"/>
  <c r="AF103" i="5"/>
  <c r="AG103" i="5"/>
  <c r="AL103" i="5" s="1"/>
  <c r="AI103" i="5"/>
  <c r="AK103" i="5"/>
  <c r="AM103" i="5"/>
  <c r="AO103" i="5"/>
  <c r="AQ103" i="5"/>
  <c r="AJ97" i="5" l="1"/>
  <c r="AJ93" i="5"/>
  <c r="AJ89" i="5"/>
  <c r="AJ75" i="5"/>
  <c r="AH72" i="5"/>
  <c r="AN71" i="5"/>
  <c r="AN57" i="5"/>
  <c r="AH54" i="5"/>
  <c r="AJ39" i="5"/>
  <c r="AJ25" i="5"/>
  <c r="AJ13" i="5"/>
  <c r="AN10" i="5"/>
  <c r="AN5" i="5"/>
  <c r="AH3" i="5"/>
  <c r="AH48" i="5"/>
  <c r="AP92" i="5"/>
  <c r="AH89" i="5"/>
  <c r="AN78" i="5"/>
  <c r="AL77" i="5"/>
  <c r="AP74" i="5"/>
  <c r="AJ57" i="5"/>
  <c r="AJ53" i="5"/>
  <c r="AH43" i="5"/>
  <c r="AN16" i="5"/>
  <c r="AL12" i="5"/>
  <c r="AJ5" i="5"/>
  <c r="AN63" i="5"/>
  <c r="AN52" i="5"/>
  <c r="AN8" i="5"/>
  <c r="AH100" i="5"/>
  <c r="AL91" i="5"/>
  <c r="AN88" i="5"/>
  <c r="AJ84" i="5"/>
  <c r="AH81" i="5"/>
  <c r="AN80" i="5"/>
  <c r="AJ70" i="5"/>
  <c r="AJ56" i="5"/>
  <c r="AH53" i="5"/>
  <c r="AJ49" i="5"/>
  <c r="AL45" i="5"/>
  <c r="AL41" i="5"/>
  <c r="AH38" i="5"/>
  <c r="AJ30" i="5"/>
  <c r="AH27" i="5"/>
  <c r="AL19" i="5"/>
  <c r="AP15" i="5"/>
  <c r="AN102" i="5"/>
  <c r="AH70" i="5"/>
  <c r="AH60" i="5"/>
  <c r="AJ26" i="5"/>
  <c r="AP22" i="5"/>
  <c r="AJ15" i="5"/>
  <c r="AL94" i="5"/>
  <c r="AH91" i="5"/>
  <c r="AP84" i="5"/>
  <c r="AJ69" i="5"/>
  <c r="AN65" i="5"/>
  <c r="AJ48" i="5"/>
  <c r="AN40" i="5"/>
  <c r="AL25" i="5"/>
  <c r="AJ18" i="5"/>
  <c r="AH15" i="5"/>
  <c r="AH11" i="5"/>
  <c r="AJ7" i="5"/>
  <c r="AN100" i="5"/>
  <c r="AJ100" i="5"/>
  <c r="AL99" i="5"/>
  <c r="AH97" i="5"/>
  <c r="AH94" i="5"/>
  <c r="AH84" i="5"/>
  <c r="AL83" i="5"/>
  <c r="AJ78" i="5"/>
  <c r="AH75" i="5"/>
  <c r="AL62" i="5"/>
  <c r="AP56" i="5"/>
  <c r="AG51" i="5"/>
  <c r="AH50" i="5"/>
  <c r="AL44" i="5"/>
  <c r="AH39" i="5"/>
  <c r="AH36" i="5"/>
  <c r="AN29" i="5"/>
  <c r="AN28" i="5"/>
  <c r="AJ23" i="5"/>
  <c r="AJ22" i="5"/>
  <c r="AN9" i="5"/>
  <c r="AH99" i="5"/>
  <c r="AN97" i="5"/>
  <c r="AN96" i="5"/>
  <c r="AN95" i="5"/>
  <c r="AH83" i="5"/>
  <c r="AJ80" i="5"/>
  <c r="AL79" i="5"/>
  <c r="AJ77" i="5"/>
  <c r="AL67" i="5"/>
  <c r="AP65" i="5"/>
  <c r="AJ64" i="5"/>
  <c r="AP59" i="5"/>
  <c r="AJ58" i="5"/>
  <c r="AH55" i="5"/>
  <c r="AN46" i="5"/>
  <c r="AP41" i="5"/>
  <c r="AJ41" i="5"/>
  <c r="AH32" i="5"/>
  <c r="AJ31" i="5"/>
  <c r="AH101" i="5"/>
  <c r="AP99" i="5"/>
  <c r="AP98" i="5"/>
  <c r="AP96" i="5"/>
  <c r="AH92" i="5"/>
  <c r="AH86" i="5"/>
  <c r="AP76" i="5"/>
  <c r="AP73" i="5"/>
  <c r="AL70" i="5"/>
  <c r="AH64" i="5"/>
  <c r="AJ61" i="5"/>
  <c r="AH58" i="5"/>
  <c r="AJ54" i="5"/>
  <c r="AP49" i="5"/>
  <c r="AP37" i="5"/>
  <c r="AP30" i="5"/>
  <c r="AH28" i="5"/>
  <c r="AL24" i="5"/>
  <c r="AN20" i="5"/>
  <c r="AN14" i="5"/>
  <c r="AL13" i="5"/>
  <c r="AL10" i="5"/>
  <c r="AH8" i="5"/>
  <c r="AP7" i="5"/>
  <c r="AJ85" i="5"/>
  <c r="AP64" i="5"/>
  <c r="AL32" i="5"/>
  <c r="AH78" i="5"/>
  <c r="AL100" i="5"/>
  <c r="AH95" i="5"/>
  <c r="AN94" i="5"/>
  <c r="AL87" i="5"/>
  <c r="AH85" i="5"/>
  <c r="AH82" i="5"/>
  <c r="AH79" i="5"/>
  <c r="AL78" i="5"/>
  <c r="AN72" i="5"/>
  <c r="AL71" i="5"/>
  <c r="AJ67" i="5"/>
  <c r="AJ66" i="5"/>
  <c r="AJ63" i="5"/>
  <c r="AN60" i="5"/>
  <c r="AH57" i="5"/>
  <c r="AJ42" i="5"/>
  <c r="AJ40" i="5"/>
  <c r="AN36" i="5"/>
  <c r="AJ33" i="5"/>
  <c r="AH30" i="5"/>
  <c r="AP26" i="5"/>
  <c r="AH24" i="5"/>
  <c r="AH20" i="5"/>
  <c r="AP19" i="5"/>
  <c r="AJ16" i="5"/>
  <c r="AH7" i="5"/>
  <c r="AN6" i="5"/>
  <c r="AP90" i="5"/>
  <c r="AQ51" i="5"/>
  <c r="AI51" i="5"/>
  <c r="AH42" i="5"/>
  <c r="AP39" i="5"/>
  <c r="AH16" i="5"/>
  <c r="AL8" i="5"/>
  <c r="AN27" i="5"/>
  <c r="AP16" i="5"/>
  <c r="AH14" i="5"/>
  <c r="AP100" i="5"/>
  <c r="AN85" i="5"/>
  <c r="AP83" i="5"/>
  <c r="AP82" i="5"/>
  <c r="AN81" i="5"/>
  <c r="AJ74" i="5"/>
  <c r="AP70" i="5"/>
  <c r="AP68" i="5"/>
  <c r="AJ68" i="5"/>
  <c r="AH66" i="5"/>
  <c r="AP60" i="5"/>
  <c r="AJ60" i="5"/>
  <c r="AN55" i="5"/>
  <c r="AP52" i="5"/>
  <c r="AJ52" i="5"/>
  <c r="AN49" i="5"/>
  <c r="AJ46" i="5"/>
  <c r="AH44" i="5"/>
  <c r="AN42" i="5"/>
  <c r="AP40" i="5"/>
  <c r="AN38" i="5"/>
  <c r="AL36" i="5"/>
  <c r="AN33" i="5"/>
  <c r="AL21" i="5"/>
  <c r="AN18" i="5"/>
  <c r="AP18" i="5"/>
  <c r="AP5" i="5"/>
  <c r="AJ98" i="5"/>
  <c r="AP89" i="5"/>
  <c r="AH102" i="5"/>
  <c r="AH93" i="5"/>
  <c r="AL86" i="5"/>
  <c r="AJ83" i="5"/>
  <c r="AJ82" i="5"/>
  <c r="AH80" i="5"/>
  <c r="AP78" i="5"/>
  <c r="AJ76" i="5"/>
  <c r="AJ72" i="5"/>
  <c r="AN70" i="5"/>
  <c r="AL64" i="5"/>
  <c r="AN62" i="5"/>
  <c r="AJ59" i="5"/>
  <c r="AL56" i="5"/>
  <c r="AK51" i="5"/>
  <c r="AH46" i="5"/>
  <c r="AL43" i="5"/>
  <c r="AL37" i="5"/>
  <c r="AH35" i="5"/>
  <c r="AP33" i="5"/>
  <c r="AH31" i="5"/>
  <c r="AL26" i="5"/>
  <c r="AH22" i="5"/>
  <c r="AJ20" i="5"/>
  <c r="AN17" i="5"/>
  <c r="AN13" i="5"/>
  <c r="AN11" i="5"/>
  <c r="AN93" i="5"/>
  <c r="AP91" i="5"/>
  <c r="AL69" i="5"/>
  <c r="AH67" i="5"/>
  <c r="AL61" i="5"/>
  <c r="AL53" i="5"/>
  <c r="AM51" i="5"/>
  <c r="AL50" i="5"/>
  <c r="AL48" i="5"/>
  <c r="AP46" i="5"/>
  <c r="AN37" i="5"/>
  <c r="AN35" i="5"/>
  <c r="AN26" i="5"/>
  <c r="AP13" i="5"/>
  <c r="AN12" i="5"/>
  <c r="AP8" i="5"/>
  <c r="AJ6" i="5"/>
  <c r="AL5" i="5"/>
  <c r="AL102" i="5"/>
  <c r="AL72" i="5"/>
  <c r="AL40" i="5"/>
  <c r="AJ29" i="5"/>
  <c r="AN22" i="5"/>
  <c r="AL20" i="5"/>
  <c r="AN92" i="5"/>
  <c r="AH87" i="5"/>
  <c r="AL95" i="5"/>
  <c r="AN87" i="5"/>
  <c r="AL80" i="5"/>
  <c r="AJ79" i="5"/>
  <c r="AJ73" i="5"/>
  <c r="AH63" i="5"/>
  <c r="AL59" i="5"/>
  <c r="AP57" i="5"/>
  <c r="AN53" i="5"/>
  <c r="AO51" i="5"/>
  <c r="AN50" i="5"/>
  <c r="AP48" i="5"/>
  <c r="AP47" i="5"/>
  <c r="AN45" i="5"/>
  <c r="AN41" i="5"/>
  <c r="AP38" i="5"/>
  <c r="AP34" i="5"/>
  <c r="AP32" i="5"/>
  <c r="AJ32" i="5"/>
  <c r="AL27" i="5"/>
  <c r="AJ24" i="5"/>
  <c r="AP23" i="5"/>
  <c r="AJ21" i="5"/>
  <c r="AJ17" i="5"/>
  <c r="AP10" i="5"/>
  <c r="AH6" i="5"/>
  <c r="AN103" i="5"/>
  <c r="AJ99" i="5"/>
  <c r="AJ96" i="5"/>
  <c r="AJ92" i="5"/>
  <c r="AH90" i="5"/>
  <c r="AJ87" i="5"/>
  <c r="AL85" i="5"/>
  <c r="AJ81" i="5"/>
  <c r="AH77" i="5"/>
  <c r="AL75" i="5"/>
  <c r="AH73" i="5"/>
  <c r="AH71" i="5"/>
  <c r="AP67" i="5"/>
  <c r="AP66" i="5"/>
  <c r="AN64" i="5"/>
  <c r="AL55" i="5"/>
  <c r="AL54" i="5"/>
  <c r="AE51" i="5"/>
  <c r="AN51" i="5" s="1"/>
  <c r="AH49" i="5"/>
  <c r="AJ47" i="5"/>
  <c r="AP45" i="5"/>
  <c r="AN44" i="5"/>
  <c r="AL42" i="5"/>
  <c r="AJ38" i="5"/>
  <c r="AH34" i="5"/>
  <c r="AN30" i="5"/>
  <c r="AL28" i="5"/>
  <c r="AJ27" i="5"/>
  <c r="AN25" i="5"/>
  <c r="AN21" i="5"/>
  <c r="AN19" i="5"/>
  <c r="AJ14" i="5"/>
  <c r="AP11" i="5"/>
  <c r="AJ9" i="5"/>
  <c r="AN98" i="5"/>
  <c r="AL96" i="5"/>
  <c r="AN90" i="5"/>
  <c r="AN82" i="5"/>
  <c r="AN74" i="5"/>
  <c r="AN66" i="5"/>
  <c r="AN58" i="5"/>
  <c r="AN47" i="5"/>
  <c r="AN39" i="5"/>
  <c r="AH33" i="5"/>
  <c r="AN31" i="5"/>
  <c r="AP25" i="5"/>
  <c r="AH25" i="5"/>
  <c r="AN23" i="5"/>
  <c r="AJ19" i="5"/>
  <c r="AP17" i="5"/>
  <c r="AH17" i="5"/>
  <c r="AN15" i="5"/>
  <c r="AJ11" i="5"/>
  <c r="AH9" i="5"/>
  <c r="AN7" i="5"/>
  <c r="AJ102" i="5"/>
  <c r="AP101" i="5"/>
  <c r="AN99" i="5"/>
  <c r="AL97" i="5"/>
  <c r="AJ95" i="5"/>
  <c r="AP93" i="5"/>
  <c r="AN91" i="5"/>
  <c r="AL89" i="5"/>
  <c r="AP85" i="5"/>
  <c r="AN83" i="5"/>
  <c r="AL81" i="5"/>
  <c r="AP77" i="5"/>
  <c r="AN75" i="5"/>
  <c r="AL73" i="5"/>
  <c r="AP69" i="5"/>
  <c r="AN67" i="5"/>
  <c r="AL65" i="5"/>
  <c r="AP61" i="5"/>
  <c r="AN59" i="5"/>
  <c r="AL57" i="5"/>
  <c r="AJ55" i="5"/>
  <c r="AP53" i="5"/>
  <c r="AF51" i="5"/>
  <c r="AP50" i="5"/>
  <c r="AN48" i="5"/>
  <c r="AL46" i="5"/>
  <c r="AJ44" i="5"/>
  <c r="AP42" i="5"/>
  <c r="AL38" i="5"/>
  <c r="AJ36" i="5"/>
  <c r="AL30" i="5"/>
  <c r="AJ28" i="5"/>
  <c r="AH26" i="5"/>
  <c r="AL22" i="5"/>
  <c r="AH18" i="5"/>
  <c r="AL14" i="5"/>
  <c r="AJ12" i="5"/>
  <c r="AH10" i="5"/>
  <c r="AL6" i="5"/>
  <c r="AJ4" i="5"/>
  <c r="AP102" i="5"/>
  <c r="AL98" i="5"/>
  <c r="AP94" i="5"/>
  <c r="AL90" i="5"/>
  <c r="AJ88" i="5"/>
  <c r="AL82" i="5"/>
  <c r="AL74" i="5"/>
  <c r="AL66" i="5"/>
  <c r="AL58" i="5"/>
  <c r="AL47" i="5"/>
  <c r="AJ45" i="5"/>
  <c r="AP43" i="5"/>
  <c r="AL39" i="5"/>
  <c r="AP35" i="5"/>
  <c r="AL31" i="5"/>
  <c r="AP27" i="5"/>
  <c r="AL23" i="5"/>
  <c r="AL15" i="5"/>
  <c r="AL7" i="5"/>
  <c r="AN101" i="5"/>
  <c r="AP95" i="5"/>
  <c r="AP87" i="5"/>
  <c r="AP79" i="5"/>
  <c r="AN77" i="5"/>
  <c r="AP71" i="5"/>
  <c r="AN69" i="5"/>
  <c r="AP63" i="5"/>
  <c r="AN61" i="5"/>
  <c r="AP55" i="5"/>
  <c r="AD51" i="5"/>
  <c r="AP51" i="5" s="1"/>
  <c r="AP44" i="5"/>
  <c r="AP36" i="5"/>
  <c r="AP28" i="5"/>
  <c r="AP20" i="5"/>
  <c r="AL16" i="5"/>
  <c r="AP12" i="5"/>
  <c r="AP4" i="5"/>
  <c r="AJ103" i="5"/>
  <c r="AH103" i="5"/>
  <c r="AH96" i="5"/>
  <c r="AL92" i="5"/>
  <c r="AH88" i="5"/>
  <c r="AN86" i="5"/>
  <c r="AL84" i="5"/>
  <c r="AP80" i="5"/>
  <c r="AL76" i="5"/>
  <c r="AP72" i="5"/>
  <c r="AL68" i="5"/>
  <c r="AL60" i="5"/>
  <c r="AH56" i="5"/>
  <c r="AN54" i="5"/>
  <c r="AL52" i="5"/>
  <c r="AL49" i="5"/>
  <c r="AH45" i="5"/>
  <c r="AN43" i="5"/>
  <c r="AH37" i="5"/>
  <c r="AH29" i="5"/>
  <c r="AH21" i="5"/>
  <c r="AH13" i="5"/>
  <c r="AP14" i="5"/>
  <c r="AP6" i="5"/>
  <c r="AJ51" i="5" l="1"/>
  <c r="AH51" i="5"/>
  <c r="AL51" i="5"/>
</calcChain>
</file>

<file path=xl/sharedStrings.xml><?xml version="1.0" encoding="utf-8"?>
<sst xmlns="http://schemas.openxmlformats.org/spreadsheetml/2006/main" count="945" uniqueCount="468">
  <si>
    <t>WT Veh 1</t>
  </si>
  <si>
    <t>WT Veh 2</t>
  </si>
  <si>
    <t>WT Veh 3</t>
  </si>
  <si>
    <t>WT Met 1</t>
  </si>
  <si>
    <t>WT Met 2</t>
  </si>
  <si>
    <t>WT Met 3</t>
  </si>
  <si>
    <t>RH Veh 1</t>
  </si>
  <si>
    <t>RH Veh 2</t>
  </si>
  <si>
    <t>RH Veh 3</t>
  </si>
  <si>
    <t>RH Met 1</t>
  </si>
  <si>
    <t>RH Met 2</t>
  </si>
  <si>
    <t>RH Met 3</t>
  </si>
  <si>
    <t>Averages</t>
  </si>
  <si>
    <t>WT Met v. WT Veh</t>
  </si>
  <si>
    <t>RHVeh v. WT Veh</t>
  </si>
  <si>
    <t>RH Met v. RH Veh</t>
  </si>
  <si>
    <t>RH Met v. WT MET</t>
  </si>
  <si>
    <t>RH Met v. WT Veh</t>
  </si>
  <si>
    <t xml:space="preserve">Tetradecenoic acid </t>
  </si>
  <si>
    <t>N.</t>
  </si>
  <si>
    <t>compound</t>
  </si>
  <si>
    <t>CmpdID</t>
  </si>
  <si>
    <t>Pathway</t>
  </si>
  <si>
    <t>parent</t>
  </si>
  <si>
    <t>medRt</t>
  </si>
  <si>
    <t>Polarity</t>
  </si>
  <si>
    <t>AC6</t>
  </si>
  <si>
    <t>AC12</t>
  </si>
  <si>
    <t>AC17</t>
  </si>
  <si>
    <t>AC2</t>
  </si>
  <si>
    <t>AC7</t>
  </si>
  <si>
    <t>AC13</t>
  </si>
  <si>
    <t>AC3</t>
  </si>
  <si>
    <t>AC8</t>
  </si>
  <si>
    <t>AC19</t>
  </si>
  <si>
    <t>AC4</t>
  </si>
  <si>
    <t>AC9</t>
  </si>
  <si>
    <t>AC15</t>
  </si>
  <si>
    <t>ACTMix00</t>
  </si>
  <si>
    <t>ACTMix01</t>
  </si>
  <si>
    <t>ACTMix02</t>
  </si>
  <si>
    <t>ACTMix03</t>
  </si>
  <si>
    <t>blank00</t>
  </si>
  <si>
    <t>blank01</t>
  </si>
  <si>
    <t>blank02</t>
  </si>
  <si>
    <t>blank03</t>
  </si>
  <si>
    <t>blank04</t>
  </si>
  <si>
    <t>WT Veh</t>
  </si>
  <si>
    <t>WT Met</t>
  </si>
  <si>
    <t>RH Veh</t>
  </si>
  <si>
    <t>RH Met</t>
  </si>
  <si>
    <t>fold chg</t>
  </si>
  <si>
    <t>p-value</t>
  </si>
  <si>
    <t>L-arginine</t>
  </si>
  <si>
    <t>C00062</t>
  </si>
  <si>
    <t>Amino acids</t>
  </si>
  <si>
    <t>5+</t>
  </si>
  <si>
    <t>L-aspartate</t>
  </si>
  <si>
    <t>C00049</t>
  </si>
  <si>
    <t>L-glutamate</t>
  </si>
  <si>
    <t>C00025</t>
  </si>
  <si>
    <t>L-leucine/isoleucine</t>
  </si>
  <si>
    <t>C00123</t>
  </si>
  <si>
    <t>L-lysine</t>
  </si>
  <si>
    <t>C00047</t>
  </si>
  <si>
    <t>L-methionine</t>
  </si>
  <si>
    <t>C00073</t>
  </si>
  <si>
    <t>L-phenylalanine</t>
  </si>
  <si>
    <t>C00079</t>
  </si>
  <si>
    <t>L-tryptophan</t>
  </si>
  <si>
    <t>C00078</t>
  </si>
  <si>
    <t>L-tyrosine</t>
  </si>
  <si>
    <t>C00082</t>
  </si>
  <si>
    <t>L-valine</t>
  </si>
  <si>
    <t>C00183</t>
  </si>
  <si>
    <t>ATP</t>
  </si>
  <si>
    <t>C00002</t>
  </si>
  <si>
    <t>Nucleotides</t>
  </si>
  <si>
    <t>5-</t>
  </si>
  <si>
    <t>ADP</t>
  </si>
  <si>
    <t>C00008</t>
  </si>
  <si>
    <t>AMP</t>
  </si>
  <si>
    <t>C00020</t>
  </si>
  <si>
    <t>Adenosine</t>
  </si>
  <si>
    <t>C00212</t>
  </si>
  <si>
    <t>GDP</t>
  </si>
  <si>
    <t>C00035</t>
  </si>
  <si>
    <t>CDP</t>
  </si>
  <si>
    <t>C00112</t>
  </si>
  <si>
    <t>CMP</t>
  </si>
  <si>
    <t>C00055</t>
  </si>
  <si>
    <t>UTP</t>
  </si>
  <si>
    <t>C00075</t>
  </si>
  <si>
    <t>UDP</t>
  </si>
  <si>
    <t>C00015</t>
  </si>
  <si>
    <t>Hypoxanthine</t>
  </si>
  <si>
    <t>C00262</t>
  </si>
  <si>
    <t>Xanthine</t>
  </si>
  <si>
    <t>C00385</t>
  </si>
  <si>
    <t>(S)(+)-Allantoin</t>
  </si>
  <si>
    <t>C02350</t>
  </si>
  <si>
    <t>Nicotinamide</t>
  </si>
  <si>
    <t>C00153</t>
  </si>
  <si>
    <t>UDP-glucose</t>
  </si>
  <si>
    <t>C00029</t>
  </si>
  <si>
    <t>Phosphate</t>
  </si>
  <si>
    <t>C00009</t>
  </si>
  <si>
    <t>Phosphates</t>
  </si>
  <si>
    <t>Diphosphate</t>
  </si>
  <si>
    <t>C00013</t>
  </si>
  <si>
    <t>D-Glucose</t>
  </si>
  <si>
    <t>C00031</t>
  </si>
  <si>
    <t>Glycolysis</t>
  </si>
  <si>
    <t>D-Glucose 6/1-phosphate</t>
  </si>
  <si>
    <t>C02965</t>
  </si>
  <si>
    <t>D-Fructose 1-6-bisphosphate</t>
  </si>
  <si>
    <t>C00354</t>
  </si>
  <si>
    <t>D-Glyceraldehyde 3-phosphate/Glycerone phosphate</t>
  </si>
  <si>
    <t>C00118</t>
  </si>
  <si>
    <t>1/2-3-Bisphosphoglycerate</t>
  </si>
  <si>
    <t>C00236</t>
  </si>
  <si>
    <t>2/3-Phospho-D-glycerate</t>
  </si>
  <si>
    <t>C00631</t>
  </si>
  <si>
    <t>Phosphoenolpyruvate</t>
  </si>
  <si>
    <t>C00074</t>
  </si>
  <si>
    <t>Pyruvate</t>
  </si>
  <si>
    <t>C00022</t>
  </si>
  <si>
    <t>Lactate</t>
  </si>
  <si>
    <t>C01432</t>
  </si>
  <si>
    <t>Mannitol/Sorbitol</t>
  </si>
  <si>
    <t>C00392/C00794</t>
  </si>
  <si>
    <t>Other sugars</t>
  </si>
  <si>
    <t>Citrate</t>
  </si>
  <si>
    <t>C00158</t>
  </si>
  <si>
    <t>TCA cycle</t>
  </si>
  <si>
    <t>2-Oxoglutarate</t>
  </si>
  <si>
    <t>C00026</t>
  </si>
  <si>
    <t>Succinate</t>
  </si>
  <si>
    <t>C00042</t>
  </si>
  <si>
    <t>Fumarate</t>
  </si>
  <si>
    <t>C00122</t>
  </si>
  <si>
    <t>Malate</t>
  </si>
  <si>
    <t>C00149</t>
  </si>
  <si>
    <t>Oxaloacetate</t>
  </si>
  <si>
    <t>C00036</t>
  </si>
  <si>
    <t>2-Hydroxyglutarate/Citramalate</t>
  </si>
  <si>
    <t>C02630</t>
  </si>
  <si>
    <t>Alternative Carboxylic acids</t>
  </si>
  <si>
    <t>6-Phospho-D-gluconate</t>
  </si>
  <si>
    <t>C00345</t>
  </si>
  <si>
    <t>Pentose Phosphate Pathway</t>
  </si>
  <si>
    <t>Sedoheptulose 1/7-phosphate</t>
  </si>
  <si>
    <t>C06222</t>
  </si>
  <si>
    <t>alpha-D-Ribose 1-phosphate</t>
  </si>
  <si>
    <t>C00620</t>
  </si>
  <si>
    <t>Glutathione</t>
  </si>
  <si>
    <t>C00051</t>
  </si>
  <si>
    <t>GSH homeostasis</t>
  </si>
  <si>
    <t>Glutathione disulfide</t>
  </si>
  <si>
    <t>C00127</t>
  </si>
  <si>
    <t>Glutathione/GSSG</t>
  </si>
  <si>
    <t>Dehydroascorbate</t>
  </si>
  <si>
    <t>C05422</t>
  </si>
  <si>
    <t>Dimethylglycine</t>
  </si>
  <si>
    <t>C01026</t>
  </si>
  <si>
    <t>Serine biosynthesis and one-carbon metabolism</t>
  </si>
  <si>
    <t>Putrescine</t>
  </si>
  <si>
    <t>C00134</t>
  </si>
  <si>
    <t>Polyamines</t>
  </si>
  <si>
    <t>Spermidine</t>
  </si>
  <si>
    <t>C00315</t>
  </si>
  <si>
    <t>Spermine</t>
  </si>
  <si>
    <t>C00750</t>
  </si>
  <si>
    <t>UDP-N-acetyl-D-glucosamine</t>
  </si>
  <si>
    <t>C00043</t>
  </si>
  <si>
    <t>Aminosugars</t>
  </si>
  <si>
    <t>CMP-N-acetylneuraminate</t>
  </si>
  <si>
    <t>C00128</t>
  </si>
  <si>
    <t>Phosphocreatine</t>
  </si>
  <si>
    <t>C02305</t>
  </si>
  <si>
    <t>Arginine and proline metabolism</t>
  </si>
  <si>
    <t>Creatine</t>
  </si>
  <si>
    <t>C00300</t>
  </si>
  <si>
    <t>Guanidinoacetate</t>
  </si>
  <si>
    <t>C00581</t>
  </si>
  <si>
    <t>Pantothenol</t>
  </si>
  <si>
    <t>C00864</t>
  </si>
  <si>
    <t>Panthothenate metabolism</t>
  </si>
  <si>
    <t>Taurine</t>
  </si>
  <si>
    <t>C00245</t>
  </si>
  <si>
    <t>Sulfur metabolism</t>
  </si>
  <si>
    <t>L-Selenomethionine</t>
  </si>
  <si>
    <t>C05335</t>
  </si>
  <si>
    <t>L-Cysteate</t>
  </si>
  <si>
    <t>C00506</t>
  </si>
  <si>
    <t>Anthranilate</t>
  </si>
  <si>
    <t>C00108</t>
  </si>
  <si>
    <t>Indole and Tryptophan</t>
  </si>
  <si>
    <t>Picolinic acid</t>
  </si>
  <si>
    <t>C10164</t>
  </si>
  <si>
    <t>g-Oxalo-crotonate</t>
  </si>
  <si>
    <t>C03453</t>
  </si>
  <si>
    <t>8-Methoxykynurenate</t>
  </si>
  <si>
    <t>C05830</t>
  </si>
  <si>
    <t>Glycerol 3-phosphate</t>
  </si>
  <si>
    <t>C00093</t>
  </si>
  <si>
    <t>Glycerophospholipid biosynthesis</t>
  </si>
  <si>
    <t>Ethanolamine phosphate</t>
  </si>
  <si>
    <t>C00346</t>
  </si>
  <si>
    <t>Acetylcholine</t>
  </si>
  <si>
    <t>C01996</t>
  </si>
  <si>
    <t>Sphinganine 1-phosphate</t>
  </si>
  <si>
    <t>C01120</t>
  </si>
  <si>
    <t>Sphingolipid biosynthesis</t>
  </si>
  <si>
    <t>L-Carnitine</t>
  </si>
  <si>
    <t>C00318</t>
  </si>
  <si>
    <t>Carnitine and fatty acid metabolism</t>
  </si>
  <si>
    <t>acetyl-carnitine (acyl-C2)</t>
  </si>
  <si>
    <t>C02571</t>
  </si>
  <si>
    <t>propionyl-carnitine (acyl-C3)</t>
  </si>
  <si>
    <t>C03017</t>
  </si>
  <si>
    <t>butanoyl-l-carnitine (acyl-C4)</t>
  </si>
  <si>
    <t>C02862</t>
  </si>
  <si>
    <t>acyl-C4-OH (Hydroxybutyrylcarnitine)</t>
  </si>
  <si>
    <t>HMDB13127</t>
  </si>
  <si>
    <t>hexanoyl-L-carnitine (acyl-C6)</t>
  </si>
  <si>
    <t>HMDB00756</t>
  </si>
  <si>
    <t>L-octanoylcarnitine (acyl-C8)</t>
  </si>
  <si>
    <t>C02838</t>
  </si>
  <si>
    <t>O-tetradecanoyl-L-carnitine (acyl-C14)</t>
  </si>
  <si>
    <t>HMDB05066</t>
  </si>
  <si>
    <t>Propionic/Propanoic acid</t>
  </si>
  <si>
    <t>C00163</t>
  </si>
  <si>
    <t>Saturated Fatty acids</t>
  </si>
  <si>
    <t>Butanoic/Butyric acid</t>
  </si>
  <si>
    <t>C00246</t>
  </si>
  <si>
    <t>Octanoic acid (caprylic acid)</t>
  </si>
  <si>
    <t>C06423</t>
  </si>
  <si>
    <t>Tetradecanoic acid (myristic acid)</t>
  </si>
  <si>
    <t>C06424</t>
  </si>
  <si>
    <t>Hexadecanoic acid (palmitic acid)</t>
  </si>
  <si>
    <t>C00249</t>
  </si>
  <si>
    <t>Octadecanoic acid (stearic acid)</t>
  </si>
  <si>
    <t>C01530</t>
  </si>
  <si>
    <t>Tetradecenoic acid (myristoleic acid)</t>
  </si>
  <si>
    <t>C08322</t>
  </si>
  <si>
    <t>Monounsaturated Fatty Acids</t>
  </si>
  <si>
    <t>Hexadecenoic acid (Palmitoleic acid)</t>
  </si>
  <si>
    <t>C08362</t>
  </si>
  <si>
    <t>Octadecenoic acid (Oleic acid)</t>
  </si>
  <si>
    <t>C00712</t>
  </si>
  <si>
    <t>Linoleic acid ((9Z,12Z)-Octadecadienoic acid)</t>
  </si>
  <si>
    <t>C01595</t>
  </si>
  <si>
    <t>Poly-unsaturated Fatty Acids</t>
  </si>
  <si>
    <t>a-Linolenic acid (Octadecatrienoic acid)</t>
  </si>
  <si>
    <t>C06427</t>
  </si>
  <si>
    <t>Arachidonic acid (Eicosatetraenoic acid)</t>
  </si>
  <si>
    <t>C00219</t>
  </si>
  <si>
    <t>Docosahexaenoic acid</t>
  </si>
  <si>
    <t>C06429</t>
  </si>
  <si>
    <t>Adrenic acid (7,10,13,16-Docosatetraenoic acid)</t>
  </si>
  <si>
    <t>C16527</t>
  </si>
  <si>
    <t>Dihomo-gamma-linolenic acid ((8Z-11Z-14Z)-Icosatrienoic acid)</t>
  </si>
  <si>
    <t>C03242</t>
  </si>
  <si>
    <t>Essential fatty acids</t>
  </si>
  <si>
    <t>Docosapentaenoic acid ((7Z-10Z-13Z-16Z-19Z)-Docosa-7-10-13-16-19-pentaenoic acid)</t>
  </si>
  <si>
    <t>C16513</t>
  </si>
  <si>
    <t>Glycochenodeoxycholate (primary/conjugated)</t>
  </si>
  <si>
    <t>C05466</t>
  </si>
  <si>
    <t>Bile acids</t>
  </si>
  <si>
    <t>Taurodeoxycholate (primary/conjugated)</t>
  </si>
  <si>
    <t>C05463</t>
  </si>
  <si>
    <t>13(S)-HODE</t>
  </si>
  <si>
    <t>C14762</t>
  </si>
  <si>
    <t>Arachidonate metabolism</t>
  </si>
  <si>
    <t>Thromboxane B2</t>
  </si>
  <si>
    <t>C05963</t>
  </si>
  <si>
    <t>Leukotriene A4</t>
  </si>
  <si>
    <t>C00909</t>
  </si>
  <si>
    <t>Cholesterol sulfate</t>
  </si>
  <si>
    <t>C18043</t>
  </si>
  <si>
    <t>Sterols</t>
  </si>
  <si>
    <t>Supplementary Table 2</t>
  </si>
  <si>
    <t>List of prime editing RNAs</t>
  </si>
  <si>
    <t>Description</t>
  </si>
  <si>
    <t>Sequence 5' -&gt; 3'</t>
  </si>
  <si>
    <r>
      <t xml:space="preserve">pegRNA </t>
    </r>
    <r>
      <rPr>
        <sz val="12"/>
        <rFont val="Arial"/>
        <family val="2"/>
      </rPr>
      <t xml:space="preserve">B2M pegRNA 5 </t>
    </r>
    <r>
      <rPr>
        <i/>
        <sz val="12"/>
        <rFont val="Arial"/>
        <family val="2"/>
      </rPr>
      <t>B2M</t>
    </r>
    <r>
      <rPr>
        <sz val="12"/>
        <rFont val="Arial"/>
        <family val="2"/>
      </rPr>
      <t xml:space="preserve"> ex1</t>
    </r>
  </si>
  <si>
    <t xml:space="preserve">mG*mA*mG*UAGCGCGAGCACAGCUAGUUUUAGAGCUAGAAAUAGCAAGUUAAAAUAAGGCUAGUCCGUUAUCAACUUGAAAAAGUGGCACCGAGUCGGUGCUCCGUGGCCUGAGCUGUGCUCGCGCUmU*mU*mU </t>
  </si>
  <si>
    <r>
      <t xml:space="preserve">nicking gRNA 5 </t>
    </r>
    <r>
      <rPr>
        <i/>
        <sz val="12"/>
        <color theme="1"/>
        <rFont val="Arial"/>
        <family val="2"/>
      </rPr>
      <t>B2M</t>
    </r>
    <r>
      <rPr>
        <sz val="12"/>
        <color theme="1"/>
        <rFont val="Arial"/>
        <family val="2"/>
      </rPr>
      <t xml:space="preserve"> ex1</t>
    </r>
  </si>
  <si>
    <t>AGTGGAGGCGTCGCGCTGGC</t>
  </si>
  <si>
    <r>
      <t xml:space="preserve">epegRNA </t>
    </r>
    <r>
      <rPr>
        <i/>
        <sz val="12"/>
        <rFont val="Arial"/>
        <family val="2"/>
      </rPr>
      <t>DNMT3A</t>
    </r>
    <r>
      <rPr>
        <sz val="12"/>
        <rFont val="Arial"/>
        <family val="2"/>
      </rPr>
      <t xml:space="preserve"> </t>
    </r>
    <r>
      <rPr>
        <sz val="12"/>
        <color theme="1"/>
        <rFont val="Arial"/>
        <family val="2"/>
      </rPr>
      <t>5 ex23</t>
    </r>
  </si>
  <si>
    <t>mC*mG*mU*CUCCAACAUGAGCCGCUGUUUUAGAGCUAGAAAUAGCAAGUUAAAAUAAGGCUAGUCCGUUAUCAACUUGAAAAAGUGGCACCGAGUCGGUGCGCCUCGCCAAGUGGCUCAUGUUGGCUUUAAUACGCGGUUCUAUCUAGUUACGCGUUAAACCAACUAGAAUmU*mU*mU</t>
  </si>
  <si>
    <r>
      <t xml:space="preserve">nicking sgRNA 5 </t>
    </r>
    <r>
      <rPr>
        <i/>
        <sz val="12"/>
        <rFont val="Arial"/>
        <family val="2"/>
      </rPr>
      <t>DNMT3A</t>
    </r>
    <r>
      <rPr>
        <sz val="12"/>
        <rFont val="Arial"/>
        <family val="2"/>
      </rPr>
      <t xml:space="preserve"> ex23</t>
    </r>
  </si>
  <si>
    <t>GCGAAGAGGTGGCGGATGAC</t>
  </si>
  <si>
    <t>Supplementary table 3</t>
  </si>
  <si>
    <t xml:space="preserve">List of Primers and Probes (Human) </t>
  </si>
  <si>
    <t>Direction</t>
  </si>
  <si>
    <r>
      <rPr>
        <i/>
        <sz val="12"/>
        <color theme="1"/>
        <rFont val="Arial"/>
        <family val="2"/>
      </rPr>
      <t>B2M</t>
    </r>
    <r>
      <rPr>
        <sz val="12"/>
        <color theme="1"/>
        <rFont val="Arial"/>
        <family val="2"/>
      </rPr>
      <t xml:space="preserve"> PCR primer for Sanger sequencing</t>
    </r>
  </si>
  <si>
    <t>Forward</t>
  </si>
  <si>
    <t>CGCGTTTAATATAAGTGGAGGC</t>
  </si>
  <si>
    <t>Reverse</t>
  </si>
  <si>
    <t>GGAGAACTTGGAGAAGGGAAGT</t>
  </si>
  <si>
    <r>
      <rPr>
        <i/>
        <sz val="12"/>
        <color theme="1"/>
        <rFont val="Arial"/>
        <family val="2"/>
      </rPr>
      <t>DNMT3A</t>
    </r>
    <r>
      <rPr>
        <sz val="12"/>
        <color theme="1"/>
        <rFont val="Arial"/>
        <family val="2"/>
      </rPr>
      <t xml:space="preserve"> ddPCR Primer</t>
    </r>
  </si>
  <si>
    <t>CCCATGTCCCTTACACAC</t>
  </si>
  <si>
    <t>GGTTTCCCAGTCCACTATAC</t>
  </si>
  <si>
    <r>
      <rPr>
        <i/>
        <sz val="12"/>
        <color theme="1"/>
        <rFont val="Arial"/>
        <family val="2"/>
      </rPr>
      <t xml:space="preserve">DNMT3A </t>
    </r>
    <r>
      <rPr>
        <sz val="12"/>
        <color theme="1"/>
        <rFont val="Arial"/>
        <family val="2"/>
      </rPr>
      <t xml:space="preserve">WT Probe (HEX) </t>
    </r>
  </si>
  <si>
    <t>C+CAA+G+C+GGC+TC (+ designate Locked Nucleic Acid/LNA)</t>
  </si>
  <si>
    <r>
      <rPr>
        <i/>
        <sz val="12"/>
        <color theme="1"/>
        <rFont val="Arial"/>
        <family val="2"/>
      </rPr>
      <t>DNMT3A</t>
    </r>
    <r>
      <rPr>
        <sz val="12"/>
        <color theme="1"/>
        <rFont val="Arial"/>
        <family val="2"/>
      </rPr>
      <t xml:space="preserve"> R882H Mutant Probe (FAM)  </t>
    </r>
  </si>
  <si>
    <r>
      <t>CC+AA</t>
    </r>
    <r>
      <rPr>
        <sz val="12"/>
        <rFont val="Arial"/>
        <family val="2"/>
      </rPr>
      <t>+GT+GGC+TCA (+ designate Locked Nucleic Acid/LNA)</t>
    </r>
  </si>
  <si>
    <t>List of primers for RT-qPCR</t>
  </si>
  <si>
    <t>Gene</t>
  </si>
  <si>
    <t xml:space="preserve">Shmt2 </t>
  </si>
  <si>
    <t>TGGAACTCGTCTCCATCACAGC</t>
  </si>
  <si>
    <t>GACTCTACGGAAGTCGTCCTCA</t>
  </si>
  <si>
    <t>Mthfd2l</t>
  </si>
  <si>
    <t>AGCAAGCCACACCTATGTCAGG</t>
  </si>
  <si>
    <t>CAGTGATGTCCAACAGTTCCTCC</t>
  </si>
  <si>
    <t xml:space="preserve">Shmt1 </t>
  </si>
  <si>
    <t>CTGGAGATGCTGTGTCAGAAGC</t>
  </si>
  <si>
    <t>TGAGGCTCTACCAGGGCAGTAT</t>
  </si>
  <si>
    <t>Mthfd1</t>
  </si>
  <si>
    <t>AGGAGGTGGATATGCTCAGGTC</t>
  </si>
  <si>
    <t>GCCAGCAAGTTATTAGCGGCAG</t>
  </si>
  <si>
    <t xml:space="preserve">Mthfr </t>
  </si>
  <si>
    <t>TACCTCTCTGGAGAGCCGAATC</t>
  </si>
  <si>
    <t>GGCTGAGAGTTGATGGTGAGGA</t>
  </si>
  <si>
    <t xml:space="preserve">Ahcy </t>
  </si>
  <si>
    <t>CAGGCTATGGTGATGTGGGCAA</t>
  </si>
  <si>
    <t>Cbs</t>
  </si>
  <si>
    <t>GATCGCCAGAAAGCTGAAGGAG</t>
  </si>
  <si>
    <t>CCACCTCATAGGCTGTTTGCTC</t>
  </si>
  <si>
    <t xml:space="preserve">Bhmt </t>
  </si>
  <si>
    <t>GAGTTCCTCAGAGCTGGATCGA</t>
  </si>
  <si>
    <t>TCATCAGCCACTTGCCGTGCAA</t>
  </si>
  <si>
    <t>Ndufv1</t>
  </si>
  <si>
    <t>GTGGAGGAAGAGATGTCTGTGC</t>
  </si>
  <si>
    <t>ATGAGCCACCAGGAATCACAGC</t>
  </si>
  <si>
    <t xml:space="preserve">Cox15 </t>
  </si>
  <si>
    <t>GGTCAGCACTGGTTCTCTACTG</t>
  </si>
  <si>
    <t>CAGCAAACCGTCTCAACCACAG</t>
  </si>
  <si>
    <t xml:space="preserve">Dnmt3a </t>
  </si>
  <si>
    <t>CGCAAAGCCATCTACGAAGTCC</t>
  </si>
  <si>
    <t>GCTTGTTCTGCACTTCCACAGC</t>
  </si>
  <si>
    <t>List of primers for genotyping and detection of recombination</t>
  </si>
  <si>
    <t>Product size</t>
  </si>
  <si>
    <t xml:space="preserve">Direction </t>
  </si>
  <si>
    <t>Mx1-Cre genotyping primers (DNA)</t>
  </si>
  <si>
    <t xml:space="preserve">Mx1-Cre = 350bp </t>
  </si>
  <si>
    <t>GTG AGT TTC GTT TCT GAG CTC C</t>
  </si>
  <si>
    <t>CGG TTA TTC AAC TTG CAC CA</t>
  </si>
  <si>
    <t>Dnmt3a fl-R878H genotyping primers (DNA)</t>
  </si>
  <si>
    <t>WT = 178bp
Unrecombined FLOXED = 282bp</t>
  </si>
  <si>
    <t>Common Forward</t>
  </si>
  <si>
    <t xml:space="preserve">CTC CTT GGA TTT GAG GAG GA </t>
  </si>
  <si>
    <t>Wild type Reverse</t>
  </si>
  <si>
    <t>TGC ACA TGA GAA CTG GAT GG</t>
  </si>
  <si>
    <t xml:space="preserve">Mutant Reverse </t>
  </si>
  <si>
    <t>ATT AAG GGC CAG CTC ATT CC</t>
  </si>
  <si>
    <t>Dnmt3a R878H recombination primers (DNA)</t>
  </si>
  <si>
    <t>WT = 338 bp
Recombined FLOXED &gt; 338bp</t>
  </si>
  <si>
    <t>CCACTAGAACCCTCAGCACA</t>
  </si>
  <si>
    <t>CCCCAGACCTTTGAAATGCC</t>
  </si>
  <si>
    <t>Dnmt3a R878H recombination primers (cDNA) for Sanger</t>
  </si>
  <si>
    <t xml:space="preserve">WT and MUTANT  = 253bp </t>
  </si>
  <si>
    <t>CAGAATAGCCAAGTTCAGCAAAG</t>
  </si>
  <si>
    <t>CTTCAGCGGAGCGAAGAG</t>
  </si>
  <si>
    <t>List of oligos for cloning</t>
  </si>
  <si>
    <t>Cloning site</t>
  </si>
  <si>
    <t xml:space="preserve">NDI1  (plasmid) </t>
  </si>
  <si>
    <t xml:space="preserve">EcoRI and SpeI </t>
  </si>
  <si>
    <t>ATGAATTCCATCACATCATCGAATTAC</t>
  </si>
  <si>
    <t>ATCTCGACTAGTGGGCATGTTAATTTCATCTATAAT</t>
  </si>
  <si>
    <t xml:space="preserve">BFP  (plasmid) </t>
  </si>
  <si>
    <t>XbaI and BamHI</t>
  </si>
  <si>
    <t>ACTTGGTCTAGACGCCACCATGAGCGAGCTGATTAAGGAGAA</t>
  </si>
  <si>
    <t>GCCCTCGGATCCATTAAGCTTGTGCCCCAGT</t>
  </si>
  <si>
    <r>
      <t xml:space="preserve">shRNA targeting Complex I subunit </t>
    </r>
    <r>
      <rPr>
        <i/>
        <sz val="12"/>
        <color rgb="FF000000"/>
        <rFont val="Arial"/>
        <family val="2"/>
      </rPr>
      <t>Ndvufv1</t>
    </r>
    <r>
      <rPr>
        <sz val="12"/>
        <color rgb="FF000000"/>
        <rFont val="Arial"/>
        <family val="2"/>
      </rPr>
      <t xml:space="preserve">
</t>
    </r>
    <r>
      <rPr>
        <b/>
        <sz val="12"/>
        <color rgb="FF000000"/>
        <rFont val="Arial"/>
        <family val="2"/>
      </rPr>
      <t xml:space="preserve">target sequence in bold </t>
    </r>
  </si>
  <si>
    <t>BbsI</t>
  </si>
  <si>
    <t>Top</t>
  </si>
  <si>
    <r>
      <rPr>
        <sz val="12"/>
        <color rgb="FF000000"/>
        <rFont val="Arial"/>
      </rPr>
      <t xml:space="preserve">ACCG </t>
    </r>
    <r>
      <rPr>
        <b/>
        <sz val="12"/>
        <color rgb="FF000000"/>
        <rFont val="Arial"/>
      </rPr>
      <t>GCAGGTCTGATTGGCAAGAAT</t>
    </r>
    <r>
      <rPr>
        <sz val="12"/>
        <color rgb="FF000000"/>
        <rFont val="Arial"/>
      </rPr>
      <t xml:space="preserve"> TCAAGAG </t>
    </r>
    <r>
      <rPr>
        <b/>
        <sz val="12"/>
        <color rgb="FF000000"/>
        <rFont val="Arial"/>
      </rPr>
      <t>ATTCTTGCCAATCAGACCTGC</t>
    </r>
    <r>
      <rPr>
        <sz val="12"/>
        <color rgb="FF000000"/>
        <rFont val="Arial"/>
      </rPr>
      <t> TTTT</t>
    </r>
  </si>
  <si>
    <t>Bottom</t>
  </si>
  <si>
    <r>
      <rPr>
        <sz val="12"/>
        <color rgb="FF000000"/>
        <rFont val="Arial"/>
      </rPr>
      <t xml:space="preserve">CGAAAAAA </t>
    </r>
    <r>
      <rPr>
        <b/>
        <sz val="12"/>
        <color rgb="FF000000"/>
        <rFont val="Arial"/>
      </rPr>
      <t>GCAGGTCTGATTGGCAAGAAT</t>
    </r>
    <r>
      <rPr>
        <sz val="12"/>
        <color rgb="FF000000"/>
        <rFont val="Arial"/>
      </rPr>
      <t xml:space="preserve"> CTCTTGA </t>
    </r>
    <r>
      <rPr>
        <b/>
        <sz val="12"/>
        <color rgb="FF000000"/>
        <rFont val="Arial"/>
      </rPr>
      <t>ATTCTTGCCAATCAGACCTGC</t>
    </r>
  </si>
  <si>
    <r>
      <t xml:space="preserve">shRNA targeting Complex IV subunit </t>
    </r>
    <r>
      <rPr>
        <i/>
        <sz val="12"/>
        <color rgb="FF000000"/>
        <rFont val="Arial"/>
        <family val="2"/>
      </rPr>
      <t>Cox15</t>
    </r>
    <r>
      <rPr>
        <sz val="12"/>
        <color rgb="FF000000"/>
        <rFont val="Arial"/>
        <family val="2"/>
      </rPr>
      <t xml:space="preserve">
</t>
    </r>
    <r>
      <rPr>
        <b/>
        <sz val="12"/>
        <color rgb="FF000000"/>
        <rFont val="Arial"/>
        <family val="2"/>
      </rPr>
      <t>target sequence in bold</t>
    </r>
    <r>
      <rPr>
        <sz val="12"/>
        <color rgb="FF000000"/>
        <rFont val="Arial"/>
        <family val="2"/>
      </rPr>
      <t xml:space="preserve"> </t>
    </r>
  </si>
  <si>
    <r>
      <rPr>
        <sz val="12"/>
        <color rgb="FF000000"/>
        <rFont val="Arial"/>
      </rPr>
      <t xml:space="preserve">ACCG  </t>
    </r>
    <r>
      <rPr>
        <b/>
        <sz val="12"/>
        <color rgb="FF000000"/>
        <rFont val="Arial"/>
      </rPr>
      <t>CCTCAGCACAAGTTACCAGAA</t>
    </r>
    <r>
      <rPr>
        <sz val="12"/>
        <color rgb="FF000000"/>
        <rFont val="Arial"/>
      </rPr>
      <t xml:space="preserve"> TCAAGAG </t>
    </r>
    <r>
      <rPr>
        <b/>
        <sz val="12"/>
        <color rgb="FF000000"/>
        <rFont val="Arial"/>
      </rPr>
      <t>TTCTGGTAACTTGTGCTGAGG</t>
    </r>
    <r>
      <rPr>
        <sz val="12"/>
        <color rgb="FF000000"/>
        <rFont val="Arial"/>
      </rPr>
      <t xml:space="preserve"> TTTT</t>
    </r>
  </si>
  <si>
    <r>
      <rPr>
        <sz val="12"/>
        <color rgb="FF000000"/>
        <rFont val="Arial"/>
      </rPr>
      <t xml:space="preserve">CGAA  AAAA </t>
    </r>
    <r>
      <rPr>
        <b/>
        <sz val="12"/>
        <color rgb="FF000000"/>
        <rFont val="Arial"/>
      </rPr>
      <t>CCTCAGCACAAGTTACCAGAA</t>
    </r>
    <r>
      <rPr>
        <sz val="12"/>
        <color rgb="FF000000"/>
        <rFont val="Arial"/>
      </rPr>
      <t xml:space="preserve"> CTCTTGA </t>
    </r>
    <r>
      <rPr>
        <b/>
        <sz val="12"/>
        <color rgb="FF000000"/>
        <rFont val="Arial"/>
      </rPr>
      <t>ACATCCTGTATCTACTCTCCT</t>
    </r>
    <r>
      <rPr>
        <sz val="12"/>
        <color rgb="FF000000"/>
        <rFont val="Arial"/>
      </rPr>
      <t xml:space="preserve"> </t>
    </r>
  </si>
  <si>
    <r>
      <t xml:space="preserve">shRNA targeting </t>
    </r>
    <r>
      <rPr>
        <i/>
        <sz val="12"/>
        <color rgb="FF000000"/>
        <rFont val="Arial"/>
        <family val="2"/>
      </rPr>
      <t>Shmt2</t>
    </r>
    <r>
      <rPr>
        <sz val="12"/>
        <color rgb="FF000000"/>
        <rFont val="Arial"/>
        <family val="2"/>
      </rPr>
      <t xml:space="preserve"> 
</t>
    </r>
    <r>
      <rPr>
        <b/>
        <sz val="12"/>
        <color rgb="FF000000"/>
        <rFont val="Arial"/>
        <family val="2"/>
      </rPr>
      <t>target sequence in bold</t>
    </r>
  </si>
  <si>
    <r>
      <rPr>
        <sz val="12"/>
        <color rgb="FF000000"/>
        <rFont val="Arial"/>
      </rPr>
      <t xml:space="preserve">ACCG  </t>
    </r>
    <r>
      <rPr>
        <b/>
        <sz val="12"/>
        <color rgb="FF000000"/>
        <rFont val="Arial"/>
      </rPr>
      <t xml:space="preserve">TTCGAGTCTATGCCCTATAA </t>
    </r>
    <r>
      <rPr>
        <sz val="12"/>
        <color rgb="FF000000"/>
        <rFont val="Arial"/>
      </rPr>
      <t xml:space="preserve">TCAAGAG </t>
    </r>
    <r>
      <rPr>
        <b/>
        <sz val="12"/>
        <color rgb="FF000000"/>
        <rFont val="Arial"/>
      </rPr>
      <t>TTATAGGGCATAGACTCGAAG</t>
    </r>
    <r>
      <rPr>
        <sz val="12"/>
        <color rgb="FF000000"/>
        <rFont val="Arial"/>
      </rPr>
      <t xml:space="preserve"> TTTT</t>
    </r>
  </si>
  <si>
    <r>
      <rPr>
        <sz val="12"/>
        <color rgb="FF000000"/>
        <rFont val="Arial"/>
      </rPr>
      <t xml:space="preserve">CGAA  AAAA </t>
    </r>
    <r>
      <rPr>
        <b/>
        <sz val="12"/>
        <color rgb="FF000000"/>
        <rFont val="Arial"/>
      </rPr>
      <t>TTCGAGTCTATGCCCTATAA</t>
    </r>
    <r>
      <rPr>
        <sz val="12"/>
        <color rgb="FF000000"/>
        <rFont val="Arial"/>
      </rPr>
      <t xml:space="preserve"> CTCTTGA </t>
    </r>
    <r>
      <rPr>
        <b/>
        <sz val="12"/>
        <color rgb="FF000000"/>
        <rFont val="Arial"/>
      </rPr>
      <t>TTATAGGGCATAGACTCGAAG</t>
    </r>
  </si>
  <si>
    <r>
      <t xml:space="preserve">shRNA targeting </t>
    </r>
    <r>
      <rPr>
        <i/>
        <sz val="12"/>
        <color rgb="FF000000"/>
        <rFont val="Arial"/>
        <family val="2"/>
      </rPr>
      <t>Dnmt3a</t>
    </r>
    <r>
      <rPr>
        <sz val="12"/>
        <color rgb="FF000000"/>
        <rFont val="Arial"/>
        <family val="2"/>
      </rPr>
      <t xml:space="preserve"> 
</t>
    </r>
    <r>
      <rPr>
        <b/>
        <sz val="12"/>
        <color rgb="FF000000"/>
        <rFont val="Arial"/>
        <family val="2"/>
      </rPr>
      <t>target sequence in bold</t>
    </r>
  </si>
  <si>
    <r>
      <rPr>
        <sz val="12"/>
        <color rgb="FF000000"/>
        <rFont val="Arial"/>
      </rPr>
      <t xml:space="preserve">ACCG  </t>
    </r>
    <r>
      <rPr>
        <b/>
        <sz val="12"/>
        <color rgb="FF000000"/>
        <rFont val="Arial"/>
      </rPr>
      <t xml:space="preserve">CTGCTACATGTGCGGGCATAA </t>
    </r>
    <r>
      <rPr>
        <sz val="12"/>
        <color rgb="FF000000"/>
        <rFont val="Arial"/>
      </rPr>
      <t xml:space="preserve">TCAAGAG </t>
    </r>
    <r>
      <rPr>
        <b/>
        <sz val="12"/>
        <color rgb="FF000000"/>
        <rFont val="Arial"/>
      </rPr>
      <t>TTATGCCCGCACATGTAGCAG</t>
    </r>
    <r>
      <rPr>
        <sz val="12"/>
        <color rgb="FF000000"/>
        <rFont val="Arial"/>
      </rPr>
      <t xml:space="preserve"> TTTT</t>
    </r>
  </si>
  <si>
    <r>
      <rPr>
        <sz val="12"/>
        <color rgb="FF000000"/>
        <rFont val="Arial"/>
      </rPr>
      <t xml:space="preserve">CGAA  AAAA </t>
    </r>
    <r>
      <rPr>
        <b/>
        <sz val="12"/>
        <color rgb="FF000000"/>
        <rFont val="Arial"/>
      </rPr>
      <t>CTGCTACATGTGCGGGCATAA</t>
    </r>
    <r>
      <rPr>
        <sz val="12"/>
        <color rgb="FF000000"/>
        <rFont val="Arial"/>
      </rPr>
      <t xml:space="preserve"> CTCTTGA </t>
    </r>
    <r>
      <rPr>
        <b/>
        <sz val="12"/>
        <color rgb="FF000000"/>
        <rFont val="Arial"/>
      </rPr>
      <t>TTATGCCCGCACATGTAGCAG</t>
    </r>
  </si>
  <si>
    <t>Supplementary table 4</t>
  </si>
  <si>
    <t>List of antibodies</t>
  </si>
  <si>
    <t>Antibody</t>
  </si>
  <si>
    <t>Conjugate</t>
  </si>
  <si>
    <t>Clone</t>
  </si>
  <si>
    <t>Supplier</t>
  </si>
  <si>
    <t>Cat. #</t>
  </si>
  <si>
    <t>Anti-mouse CD45.2</t>
  </si>
  <si>
    <t>AF700</t>
  </si>
  <si>
    <t>Clone: 104</t>
  </si>
  <si>
    <t>Biolegend</t>
  </si>
  <si>
    <t>Anti-mouse CD45.1</t>
  </si>
  <si>
    <t>APC/Fire 750</t>
  </si>
  <si>
    <t>Clone: A20</t>
  </si>
  <si>
    <t>Anti-mouse Lineage markers</t>
  </si>
  <si>
    <t>FITC</t>
  </si>
  <si>
    <t>Multiple clones</t>
  </si>
  <si>
    <t>PB</t>
  </si>
  <si>
    <t>Anti-mouse c-Kit (CD117)</t>
  </si>
  <si>
    <t>PE</t>
  </si>
  <si>
    <t>Clone: 2B8</t>
  </si>
  <si>
    <t>BD Biosciences</t>
  </si>
  <si>
    <t xml:space="preserve">Anti-mouse Sca-1 </t>
  </si>
  <si>
    <t>BV421</t>
  </si>
  <si>
    <t>Clone: D7</t>
  </si>
  <si>
    <t>Anti-mouse CD150</t>
  </si>
  <si>
    <t>BV711</t>
  </si>
  <si>
    <t>Clone: TC15-12F12.2</t>
  </si>
  <si>
    <t>Anti-mouse CD48</t>
  </si>
  <si>
    <t>APC</t>
  </si>
  <si>
    <t>Clone: HM48-1</t>
  </si>
  <si>
    <t>Anti-mouse TER-119</t>
  </si>
  <si>
    <t>Clone:TER-119</t>
  </si>
  <si>
    <t>Anti-mouse CD11b</t>
  </si>
  <si>
    <t>PE/Cyanine 7</t>
  </si>
  <si>
    <t>Clone: M1/70</t>
  </si>
  <si>
    <t>Anti-mouse Ly-6G/Ly-6C(Gr-1)</t>
  </si>
  <si>
    <t>Clone: RB6-8C5</t>
  </si>
  <si>
    <t>Anti-mouse CD3ε</t>
  </si>
  <si>
    <t>Clone: 145-2C11</t>
  </si>
  <si>
    <t>Anti-mouse CD45R/B220</t>
  </si>
  <si>
    <t>Clone: RA3-6B2</t>
  </si>
  <si>
    <t xml:space="preserve">Annexin V </t>
  </si>
  <si>
    <t>N/A</t>
  </si>
  <si>
    <t>SYTOX blue</t>
  </si>
  <si>
    <t>Thermo Fisher Scientific</t>
  </si>
  <si>
    <t>SYTOX green</t>
  </si>
  <si>
    <t>S34860</t>
  </si>
  <si>
    <t>Anti-Ki-67</t>
  </si>
  <si>
    <t>Clone: B56</t>
  </si>
  <si>
    <t xml:space="preserve">Mouse IgG1κ isotype antibody </t>
  </si>
  <si>
    <t>Clone: MOPC-21</t>
  </si>
  <si>
    <t>TotalSeq™-B0157</t>
  </si>
  <si>
    <t>TotalSeq™-B0178</t>
  </si>
  <si>
    <t>Supplementary table 5</t>
  </si>
  <si>
    <t>List of chemicals and reagents</t>
  </si>
  <si>
    <t>Chemical / Reagent</t>
  </si>
  <si>
    <t xml:space="preserve">Manufacturer </t>
  </si>
  <si>
    <t>Cat #.</t>
  </si>
  <si>
    <t>Metformin (hydrochloride)</t>
  </si>
  <si>
    <t>Cayman</t>
  </si>
  <si>
    <t>Toronto Research Chemicals</t>
  </si>
  <si>
    <t>TRC-M258815</t>
  </si>
  <si>
    <t>L-Methionine</t>
  </si>
  <si>
    <t>Gold Biotechnology</t>
  </si>
  <si>
    <t>M-300-1</t>
  </si>
  <si>
    <t>S-(5'-Adenosyl)-L-methionine(tosylate)</t>
  </si>
  <si>
    <t>S-Adenosylhomocysteine</t>
  </si>
  <si>
    <t>SHIN-1</t>
  </si>
  <si>
    <t>Tocris</t>
  </si>
  <si>
    <t xml:space="preserve">MitoSOX™ Red reagent </t>
  </si>
  <si>
    <t>Invitrogen</t>
  </si>
  <si>
    <t>M36008</t>
  </si>
  <si>
    <t>Tetramethyl rhodamine, Ethyl Ester, Perchlorate (TMRE)</t>
  </si>
  <si>
    <t>T669</t>
  </si>
  <si>
    <t xml:space="preserve">MitoTracker Green (MTG) </t>
  </si>
  <si>
    <t>M7514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</si>
</sst>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sz val="12"/>
      <color rgb="FF000000"/>
      <name val="Arial"/>
    </font>
    <font>
      <b/>
      <sz val="12"/>
      <color rgb="FF000000"/>
      <name val="Arial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1"/>
      <color rgb="FF333333"/>
      <name val="Arial"/>
      <family val="2"/>
    </font>
    <font>
      <i/>
      <sz val="12"/>
      <color rgb="FF000000"/>
      <name val="Arial"/>
      <family val="2"/>
    </font>
    <font>
      <sz val="12"/>
      <color theme="1"/>
      <name val="Arial"/>
    </font>
    <font>
      <b/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12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1" applyFont="1"/>
    <xf numFmtId="0" fontId="4" fillId="0" borderId="0" xfId="0" applyFont="1"/>
    <xf numFmtId="0" fontId="6" fillId="0" borderId="0" xfId="1" applyFont="1"/>
    <xf numFmtId="0" fontId="3" fillId="0" borderId="0" xfId="0" applyFont="1"/>
    <xf numFmtId="0" fontId="3" fillId="0" borderId="4" xfId="0" applyFont="1" applyBorder="1"/>
    <xf numFmtId="0" fontId="7" fillId="0" borderId="0" xfId="2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/>
    </xf>
    <xf numFmtId="0" fontId="3" fillId="0" borderId="4" xfId="0" applyFont="1" applyBorder="1" applyAlignment="1">
      <alignment horizontal="center"/>
    </xf>
    <xf numFmtId="0" fontId="6" fillId="2" borderId="4" xfId="1" applyFont="1" applyFill="1" applyBorder="1" applyAlignment="1">
      <alignment vertical="center"/>
    </xf>
    <xf numFmtId="0" fontId="6" fillId="2" borderId="4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wrapText="1"/>
    </xf>
    <xf numFmtId="0" fontId="16" fillId="0" borderId="22" xfId="0" applyFont="1" applyBorder="1" applyAlignment="1">
      <alignment horizontal="left"/>
    </xf>
    <xf numFmtId="0" fontId="16" fillId="0" borderId="23" xfId="0" applyFont="1" applyBorder="1"/>
    <xf numFmtId="164" fontId="0" fillId="0" borderId="0" xfId="0" applyNumberFormat="1"/>
    <xf numFmtId="11" fontId="0" fillId="0" borderId="0" xfId="0" applyNumberFormat="1"/>
    <xf numFmtId="10" fontId="0" fillId="0" borderId="0" xfId="3" applyNumberFormat="1" applyFont="1" applyFill="1"/>
    <xf numFmtId="11" fontId="0" fillId="0" borderId="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6" xfId="0" applyFont="1" applyBorder="1"/>
    <xf numFmtId="164" fontId="13" fillId="0" borderId="25" xfId="0" applyNumberFormat="1" applyFon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5" fontId="0" fillId="0" borderId="0" xfId="3" applyNumberFormat="1" applyFont="1" applyFill="1"/>
    <xf numFmtId="165" fontId="0" fillId="0" borderId="4" xfId="0" applyNumberFormat="1" applyBorder="1" applyAlignment="1">
      <alignment horizontal="center"/>
    </xf>
    <xf numFmtId="0" fontId="17" fillId="0" borderId="22" xfId="0" applyFont="1" applyBorder="1" applyAlignment="1">
      <alignment horizontal="left" wrapText="1"/>
    </xf>
    <xf numFmtId="0" fontId="17" fillId="0" borderId="23" xfId="0" applyFont="1" applyBorder="1" applyAlignment="1">
      <alignment wrapText="1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4" fillId="0" borderId="31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2" fontId="14" fillId="0" borderId="3" xfId="0" applyNumberFormat="1" applyFont="1" applyBorder="1" applyAlignment="1">
      <alignment horizontal="center" wrapText="1"/>
    </xf>
    <xf numFmtId="0" fontId="17" fillId="0" borderId="22" xfId="0" applyFont="1" applyBorder="1" applyAlignment="1">
      <alignment horizontal="center" wrapText="1"/>
    </xf>
    <xf numFmtId="0" fontId="17" fillId="0" borderId="26" xfId="0" applyFont="1" applyBorder="1" applyAlignment="1">
      <alignment horizontal="center" wrapText="1"/>
    </xf>
    <xf numFmtId="0" fontId="17" fillId="0" borderId="26" xfId="0" applyFont="1" applyBorder="1" applyAlignment="1">
      <alignment horizontal="right" wrapText="1"/>
    </xf>
    <xf numFmtId="0" fontId="0" fillId="0" borderId="0" xfId="0" applyAlignment="1">
      <alignment horizontal="left"/>
    </xf>
    <xf numFmtId="0" fontId="18" fillId="0" borderId="0" xfId="0" applyFont="1"/>
    <xf numFmtId="0" fontId="0" fillId="0" borderId="2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3" fillId="0" borderId="35" xfId="0" applyFont="1" applyBorder="1"/>
    <xf numFmtId="0" fontId="20" fillId="0" borderId="35" xfId="0" applyFont="1" applyBorder="1"/>
    <xf numFmtId="0" fontId="6" fillId="2" borderId="36" xfId="0" applyFont="1" applyFill="1" applyBorder="1" applyAlignment="1">
      <alignment vertical="center"/>
    </xf>
    <xf numFmtId="0" fontId="6" fillId="2" borderId="37" xfId="0" applyFont="1" applyFill="1" applyBorder="1" applyAlignment="1">
      <alignment vertical="center"/>
    </xf>
    <xf numFmtId="0" fontId="6" fillId="2" borderId="38" xfId="0" applyFont="1" applyFill="1" applyBorder="1" applyAlignment="1">
      <alignment vertical="center"/>
    </xf>
    <xf numFmtId="0" fontId="3" fillId="0" borderId="39" xfId="0" applyFont="1" applyBorder="1"/>
    <xf numFmtId="0" fontId="3" fillId="0" borderId="40" xfId="0" applyFont="1" applyBorder="1"/>
    <xf numFmtId="0" fontId="3" fillId="0" borderId="41" xfId="0" applyFont="1" applyBorder="1" applyAlignment="1">
      <alignment horizontal="left"/>
    </xf>
    <xf numFmtId="0" fontId="3" fillId="0" borderId="42" xfId="0" applyFont="1" applyBorder="1"/>
    <xf numFmtId="0" fontId="3" fillId="0" borderId="43" xfId="0" applyFont="1" applyBorder="1" applyAlignment="1">
      <alignment horizontal="left"/>
    </xf>
    <xf numFmtId="0" fontId="20" fillId="0" borderId="42" xfId="0" applyFont="1" applyBorder="1"/>
    <xf numFmtId="0" fontId="20" fillId="0" borderId="43" xfId="0" applyFont="1" applyBorder="1" applyAlignment="1">
      <alignment horizontal="left"/>
    </xf>
    <xf numFmtId="0" fontId="10" fillId="0" borderId="42" xfId="0" applyFont="1" applyBorder="1"/>
    <xf numFmtId="0" fontId="10" fillId="0" borderId="43" xfId="0" applyFont="1" applyBorder="1"/>
    <xf numFmtId="0" fontId="20" fillId="0" borderId="44" xfId="0" applyFont="1" applyBorder="1"/>
    <xf numFmtId="0" fontId="20" fillId="0" borderId="45" xfId="0" applyFont="1" applyBorder="1"/>
    <xf numFmtId="0" fontId="20" fillId="0" borderId="46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21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3" xfId="0" applyBorder="1" applyAlignment="1">
      <alignment horizontal="center"/>
    </xf>
    <xf numFmtId="0" fontId="15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4">
    <cellStyle name="Normal" xfId="0" builtinId="0"/>
    <cellStyle name="Normal 2" xfId="1" xr:uid="{E841C07F-CC7C-484F-AC31-B637536767B9}"/>
    <cellStyle name="Normale 2" xfId="2" xr:uid="{F947E60E-25B3-4CFD-810B-AF768C6B26D3}"/>
    <cellStyle name="Percent" xfId="3" builtinId="5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3ECCA-3956-4F2A-B72B-33F36A3B7660}">
  <dimension ref="A1:AS103"/>
  <sheetViews>
    <sheetView workbookViewId="0">
      <pane xSplit="1" topLeftCell="B1" activePane="topRight" state="frozen"/>
      <selection pane="topRight" activeCell="AC17" sqref="AC17"/>
    </sheetView>
  </sheetViews>
  <sheetFormatPr defaultRowHeight="14.3" x14ac:dyDescent="0.25"/>
  <cols>
    <col min="2" max="2" width="12.375" customWidth="1"/>
    <col min="3" max="3" width="12" customWidth="1"/>
    <col min="30" max="30" width="9.25" bestFit="1" customWidth="1"/>
  </cols>
  <sheetData>
    <row r="1" spans="1:45" ht="14.95" thickBot="1" x14ac:dyDescent="0.3">
      <c r="E1" s="56"/>
      <c r="F1" s="57"/>
      <c r="G1" s="56"/>
      <c r="H1" s="55" t="s">
        <v>0</v>
      </c>
      <c r="I1" s="54" t="s">
        <v>1</v>
      </c>
      <c r="J1" s="53" t="s">
        <v>2</v>
      </c>
      <c r="K1" s="55" t="s">
        <v>3</v>
      </c>
      <c r="L1" s="54" t="s">
        <v>4</v>
      </c>
      <c r="M1" s="53" t="s">
        <v>5</v>
      </c>
      <c r="N1" s="55" t="s">
        <v>6</v>
      </c>
      <c r="O1" s="54" t="s">
        <v>7</v>
      </c>
      <c r="P1" s="53" t="s">
        <v>8</v>
      </c>
      <c r="Q1" s="55" t="s">
        <v>9</v>
      </c>
      <c r="R1" s="54" t="s">
        <v>10</v>
      </c>
      <c r="S1" s="53" t="s">
        <v>11</v>
      </c>
      <c r="T1" s="56"/>
      <c r="U1" s="56"/>
      <c r="V1" s="56"/>
      <c r="W1" s="56"/>
      <c r="X1" s="56"/>
      <c r="Y1" s="56"/>
      <c r="Z1" s="56"/>
      <c r="AA1" s="56"/>
      <c r="AB1" s="56"/>
      <c r="AD1" s="95" t="s">
        <v>12</v>
      </c>
      <c r="AE1" s="96"/>
      <c r="AF1" s="96"/>
      <c r="AG1" s="97"/>
      <c r="AH1" s="93" t="s">
        <v>13</v>
      </c>
      <c r="AI1" s="94"/>
      <c r="AJ1" s="93" t="s">
        <v>14</v>
      </c>
      <c r="AK1" s="94"/>
      <c r="AL1" s="93" t="s">
        <v>15</v>
      </c>
      <c r="AM1" s="94"/>
      <c r="AN1" s="93" t="s">
        <v>16</v>
      </c>
      <c r="AO1" s="94"/>
      <c r="AP1" s="93" t="s">
        <v>17</v>
      </c>
      <c r="AQ1" s="94"/>
      <c r="AR1" s="52" t="s">
        <v>18</v>
      </c>
      <c r="AS1" s="51"/>
    </row>
    <row r="2" spans="1:45" ht="30.6" thickBot="1" x14ac:dyDescent="0.35">
      <c r="A2" s="50" t="s">
        <v>19</v>
      </c>
      <c r="B2" s="41" t="s">
        <v>20</v>
      </c>
      <c r="C2" s="49" t="s">
        <v>21</v>
      </c>
      <c r="D2" s="48" t="s">
        <v>22</v>
      </c>
      <c r="E2" s="46" t="s">
        <v>23</v>
      </c>
      <c r="F2" s="47" t="s">
        <v>24</v>
      </c>
      <c r="G2" s="46" t="s">
        <v>25</v>
      </c>
      <c r="H2" s="45" t="s">
        <v>26</v>
      </c>
      <c r="I2" s="45" t="s">
        <v>27</v>
      </c>
      <c r="J2" s="45" t="s">
        <v>28</v>
      </c>
      <c r="K2" s="45" t="s">
        <v>29</v>
      </c>
      <c r="L2" s="45" t="s">
        <v>30</v>
      </c>
      <c r="M2" s="45" t="s">
        <v>31</v>
      </c>
      <c r="N2" s="45" t="s">
        <v>32</v>
      </c>
      <c r="O2" s="45" t="s">
        <v>33</v>
      </c>
      <c r="P2" s="45" t="s">
        <v>34</v>
      </c>
      <c r="Q2" s="45" t="s">
        <v>35</v>
      </c>
      <c r="R2" s="45" t="s">
        <v>36</v>
      </c>
      <c r="S2" s="45" t="s">
        <v>37</v>
      </c>
      <c r="T2" s="45" t="s">
        <v>38</v>
      </c>
      <c r="U2" s="45" t="s">
        <v>39</v>
      </c>
      <c r="V2" s="45" t="s">
        <v>40</v>
      </c>
      <c r="W2" s="45" t="s">
        <v>41</v>
      </c>
      <c r="X2" s="45" t="s">
        <v>42</v>
      </c>
      <c r="Y2" s="45" t="s">
        <v>43</v>
      </c>
      <c r="Z2" s="45" t="s">
        <v>44</v>
      </c>
      <c r="AA2" s="45" t="s">
        <v>45</v>
      </c>
      <c r="AB2" s="45" t="s">
        <v>46</v>
      </c>
      <c r="AD2" s="43" t="s">
        <v>47</v>
      </c>
      <c r="AE2" s="44" t="s">
        <v>48</v>
      </c>
      <c r="AF2" s="44" t="s">
        <v>49</v>
      </c>
      <c r="AG2" s="42" t="s">
        <v>50</v>
      </c>
      <c r="AH2" s="43" t="s">
        <v>51</v>
      </c>
      <c r="AI2" s="42" t="s">
        <v>52</v>
      </c>
      <c r="AJ2" s="43" t="s">
        <v>51</v>
      </c>
      <c r="AK2" s="42" t="s">
        <v>52</v>
      </c>
      <c r="AL2" s="43" t="s">
        <v>51</v>
      </c>
      <c r="AM2" s="42" t="s">
        <v>52</v>
      </c>
      <c r="AN2" s="43" t="s">
        <v>51</v>
      </c>
      <c r="AO2" s="42" t="s">
        <v>52</v>
      </c>
      <c r="AP2" s="43" t="s">
        <v>51</v>
      </c>
      <c r="AQ2" s="42" t="s">
        <v>52</v>
      </c>
      <c r="AR2" s="41" t="s">
        <v>20</v>
      </c>
      <c r="AS2" s="40" t="s">
        <v>22</v>
      </c>
    </row>
    <row r="3" spans="1:45" ht="15.65" thickBot="1" x14ac:dyDescent="0.35">
      <c r="A3" s="34">
        <v>1</v>
      </c>
      <c r="B3" s="24" t="s">
        <v>53</v>
      </c>
      <c r="C3" s="33" t="s">
        <v>54</v>
      </c>
      <c r="D3" s="32" t="s">
        <v>55</v>
      </c>
      <c r="E3" s="31">
        <v>175.11879999999999</v>
      </c>
      <c r="F3" s="30">
        <v>0.63176270000000001</v>
      </c>
      <c r="G3" s="29" t="s">
        <v>56</v>
      </c>
      <c r="H3" s="28">
        <v>535614.6</v>
      </c>
      <c r="I3" s="28">
        <v>324727.09999999998</v>
      </c>
      <c r="J3" s="28">
        <v>334648.40000000002</v>
      </c>
      <c r="K3" s="28">
        <v>470266.7</v>
      </c>
      <c r="L3" s="28">
        <v>702576.1</v>
      </c>
      <c r="M3" s="28">
        <v>396445.9</v>
      </c>
      <c r="N3" s="28">
        <v>212846</v>
      </c>
      <c r="O3" s="28">
        <v>404551.5</v>
      </c>
      <c r="P3" s="28">
        <v>574262.4</v>
      </c>
      <c r="Q3" s="28">
        <v>847646.4</v>
      </c>
      <c r="R3" s="28">
        <v>898006.2</v>
      </c>
      <c r="S3" s="28">
        <v>433390.7</v>
      </c>
      <c r="T3" s="28">
        <v>425744.5</v>
      </c>
      <c r="U3" s="28">
        <v>381564.1</v>
      </c>
      <c r="V3" s="28">
        <v>446619.8</v>
      </c>
      <c r="W3" s="28">
        <v>440930.7</v>
      </c>
      <c r="X3" s="28">
        <v>93960.9</v>
      </c>
      <c r="Y3" s="28">
        <v>182704.5</v>
      </c>
      <c r="Z3" s="28">
        <v>214781.6</v>
      </c>
      <c r="AA3" s="28">
        <v>234904.5</v>
      </c>
      <c r="AB3" s="28">
        <v>289204</v>
      </c>
      <c r="AC3" s="27">
        <f t="shared" ref="AC3:AC50" si="0">STDEV(T3:W3)/AVERAGE(T3:W3)</f>
        <v>6.9503233296006689E-2</v>
      </c>
      <c r="AD3" s="26">
        <f t="shared" ref="AD3:AD34" si="1">AVERAGE(H3:J3)</f>
        <v>398330.03333333338</v>
      </c>
      <c r="AE3" s="26">
        <f t="shared" ref="AE3:AE34" si="2">AVERAGE(K3:M3)</f>
        <v>523096.2333333334</v>
      </c>
      <c r="AF3" s="26">
        <f t="shared" ref="AF3:AF34" si="3">AVERAGE(N3:P3)</f>
        <v>397219.96666666662</v>
      </c>
      <c r="AG3" s="26">
        <f t="shared" ref="AG3:AG34" si="4">AVERAGE(Q3:S3)</f>
        <v>726347.76666666672</v>
      </c>
      <c r="AH3" s="25">
        <f t="shared" ref="AH3:AH34" si="5">AE3/AD3</f>
        <v>1.3132231806773964</v>
      </c>
      <c r="AI3">
        <f>_xlfn.T.TEST(H3:J3,K3:M3,2,2)</f>
        <v>0.33900821424478345</v>
      </c>
      <c r="AJ3" s="25">
        <f t="shared" ref="AJ3:AJ34" si="6">AF3/AD3</f>
        <v>0.99721319867001379</v>
      </c>
      <c r="AK3">
        <f>_xlfn.T.TEST(H3:J3,N3:P3,2,2)</f>
        <v>0.99333833538099481</v>
      </c>
      <c r="AL3" s="25">
        <f t="shared" ref="AL3:AL34" si="7">AG3/AF3</f>
        <v>1.8285781874509668</v>
      </c>
      <c r="AM3">
        <f t="shared" ref="AM3:AM34" si="8">_xlfn.T.TEST(Q3:S3,N3:P3,1,2)</f>
        <v>7.1121892369135895E-2</v>
      </c>
      <c r="AN3" s="25">
        <f t="shared" ref="AN3:AN34" si="9">AG3/AE3</f>
        <v>1.3885547636964441</v>
      </c>
      <c r="AO3">
        <f>_xlfn.T.TEST(Q3:S3,K3:M3,2,2)</f>
        <v>0.3069306595201815</v>
      </c>
      <c r="AP3" s="25">
        <f t="shared" ref="AP3:AP34" si="10">AG3/AD3</f>
        <v>1.8234823033261949</v>
      </c>
      <c r="AQ3">
        <f>TTEST(Q3:S3,H3:J3,2,2)</f>
        <v>0.11358874743819718</v>
      </c>
      <c r="AR3" s="24" t="s">
        <v>53</v>
      </c>
      <c r="AS3" s="23" t="s">
        <v>55</v>
      </c>
    </row>
    <row r="4" spans="1:45" ht="15.65" thickBot="1" x14ac:dyDescent="0.35">
      <c r="A4" s="34">
        <v>2</v>
      </c>
      <c r="B4" s="24" t="s">
        <v>57</v>
      </c>
      <c r="C4" s="33" t="s">
        <v>58</v>
      </c>
      <c r="D4" s="32" t="s">
        <v>55</v>
      </c>
      <c r="E4" s="31">
        <v>134.04470000000001</v>
      </c>
      <c r="F4" s="30">
        <v>0.67423370000000005</v>
      </c>
      <c r="G4" s="29" t="s">
        <v>56</v>
      </c>
      <c r="H4" s="28">
        <v>128785.7</v>
      </c>
      <c r="I4" s="28">
        <v>80024.179999999993</v>
      </c>
      <c r="J4" s="28">
        <v>116420</v>
      </c>
      <c r="K4" s="28">
        <v>98493.2</v>
      </c>
      <c r="L4" s="28">
        <v>122344.4</v>
      </c>
      <c r="M4" s="28">
        <v>75491.520000000004</v>
      </c>
      <c r="N4" s="28">
        <v>72229.48</v>
      </c>
      <c r="O4" s="28">
        <v>117773.1</v>
      </c>
      <c r="P4" s="28">
        <v>145964.1</v>
      </c>
      <c r="Q4" s="28">
        <v>267317.5</v>
      </c>
      <c r="R4" s="28">
        <v>215650.8</v>
      </c>
      <c r="S4" s="28">
        <v>156243.1</v>
      </c>
      <c r="T4" s="28">
        <v>103050</v>
      </c>
      <c r="U4" s="28">
        <v>133095.20000000001</v>
      </c>
      <c r="V4" s="28">
        <v>91145.45</v>
      </c>
      <c r="W4" s="28">
        <v>103152.6</v>
      </c>
      <c r="X4" s="28">
        <v>19597.41</v>
      </c>
      <c r="Y4" s="28">
        <v>41485.33</v>
      </c>
      <c r="Z4" s="28">
        <v>64576.61</v>
      </c>
      <c r="AA4" s="28">
        <v>156303.6</v>
      </c>
      <c r="AB4" s="28">
        <v>202980</v>
      </c>
      <c r="AC4" s="27">
        <f>STDEV(T4:W4)/AVERAGE(T4:W4)</f>
        <v>0.16634092683788312</v>
      </c>
      <c r="AD4" s="26">
        <f>AVERAGE(H4:J4)</f>
        <v>108409.96</v>
      </c>
      <c r="AE4" s="26">
        <f t="shared" si="2"/>
        <v>98776.373333333337</v>
      </c>
      <c r="AF4" s="26">
        <f t="shared" si="3"/>
        <v>111988.89333333336</v>
      </c>
      <c r="AG4" s="26">
        <f t="shared" si="4"/>
        <v>213070.46666666667</v>
      </c>
      <c r="AH4" s="25">
        <f t="shared" si="5"/>
        <v>0.91113743915534451</v>
      </c>
      <c r="AI4">
        <f>_xlfn.T.TEST(H4:J4,K4:M4,2,2)</f>
        <v>0.65407142574286015</v>
      </c>
      <c r="AJ4" s="25">
        <f t="shared" si="6"/>
        <v>1.0330129568660791</v>
      </c>
      <c r="AK4">
        <f>_xlfn.T.TEST(H4:J4,N4:P4,2,2)</f>
        <v>0.89713769388808295</v>
      </c>
      <c r="AL4" s="25">
        <f t="shared" si="7"/>
        <v>1.9026035558049981</v>
      </c>
      <c r="AM4">
        <f t="shared" si="8"/>
        <v>2.947427065783767E-2</v>
      </c>
      <c r="AN4" s="25">
        <f t="shared" si="9"/>
        <v>2.1570995115161145</v>
      </c>
      <c r="AO4">
        <f>_xlfn.T.TEST(Q4:S4,K4:M4,2,2)</f>
        <v>3.044330856927991E-2</v>
      </c>
      <c r="AP4" s="25">
        <f t="shared" si="10"/>
        <v>1.9654141249260368</v>
      </c>
      <c r="AQ4">
        <f>TTEST(Q4:S4,H4:J4,2,2)</f>
        <v>4.1250074933156418E-2</v>
      </c>
      <c r="AR4" s="24" t="s">
        <v>57</v>
      </c>
      <c r="AS4" s="23" t="s">
        <v>55</v>
      </c>
    </row>
    <row r="5" spans="1:45" ht="15.65" thickBot="1" x14ac:dyDescent="0.35">
      <c r="A5" s="34">
        <v>3</v>
      </c>
      <c r="B5" s="24" t="s">
        <v>59</v>
      </c>
      <c r="C5" s="33" t="s">
        <v>60</v>
      </c>
      <c r="D5" s="32" t="s">
        <v>55</v>
      </c>
      <c r="E5" s="31">
        <v>148.06030000000001</v>
      </c>
      <c r="F5" s="30">
        <v>0.66160560000000002</v>
      </c>
      <c r="G5" s="29" t="s">
        <v>56</v>
      </c>
      <c r="H5" s="28">
        <v>664645.4</v>
      </c>
      <c r="I5" s="28">
        <v>543340.5</v>
      </c>
      <c r="J5" s="28">
        <v>566688.9</v>
      </c>
      <c r="K5" s="28">
        <v>686890.1</v>
      </c>
      <c r="L5" s="28">
        <v>658228.80000000005</v>
      </c>
      <c r="M5" s="28">
        <v>428907.9</v>
      </c>
      <c r="N5" s="28">
        <v>480701.3</v>
      </c>
      <c r="O5" s="28">
        <v>666573.19999999995</v>
      </c>
      <c r="P5" s="28">
        <v>543942.80000000005</v>
      </c>
      <c r="Q5" s="28">
        <v>1009888</v>
      </c>
      <c r="R5" s="28">
        <v>726235.3</v>
      </c>
      <c r="S5" s="28">
        <v>672820.3</v>
      </c>
      <c r="T5" s="28">
        <v>629031</v>
      </c>
      <c r="U5" s="28">
        <v>745933.2</v>
      </c>
      <c r="V5" s="28">
        <v>582314.4</v>
      </c>
      <c r="W5" s="28">
        <v>533087.19999999995</v>
      </c>
      <c r="X5" s="28">
        <v>181078.7</v>
      </c>
      <c r="Y5" s="28">
        <v>193348.8</v>
      </c>
      <c r="Z5" s="28">
        <v>218614.3</v>
      </c>
      <c r="AA5" s="28">
        <v>397401</v>
      </c>
      <c r="AB5" s="28">
        <v>533520.80000000005</v>
      </c>
      <c r="AC5" s="27">
        <f t="shared" si="0"/>
        <v>0.14629531039413585</v>
      </c>
      <c r="AD5" s="26">
        <f t="shared" si="1"/>
        <v>591558.2666666666</v>
      </c>
      <c r="AE5" s="26">
        <f t="shared" si="2"/>
        <v>591342.2666666666</v>
      </c>
      <c r="AF5" s="26">
        <f t="shared" si="3"/>
        <v>563739.1</v>
      </c>
      <c r="AG5" s="26">
        <f t="shared" si="4"/>
        <v>802981.20000000007</v>
      </c>
      <c r="AH5" s="25">
        <f t="shared" si="5"/>
        <v>0.99963486268019353</v>
      </c>
      <c r="AI5">
        <f>_xlfn.T.TEST(H5:J5,K5:M5,2,2)</f>
        <v>0.99819392127886841</v>
      </c>
      <c r="AJ5" s="25">
        <f t="shared" si="6"/>
        <v>0.95297307427817202</v>
      </c>
      <c r="AK5">
        <f>_xlfn.T.TEST(H5:J5,N5:P5,2,2)</f>
        <v>0.69511382201626404</v>
      </c>
      <c r="AL5" s="25">
        <f t="shared" si="7"/>
        <v>1.4243844359917559</v>
      </c>
      <c r="AM5">
        <f t="shared" si="8"/>
        <v>5.6236897335073671E-2</v>
      </c>
      <c r="AN5" s="25">
        <f t="shared" si="9"/>
        <v>1.3578958333662154</v>
      </c>
      <c r="AO5">
        <f>_xlfn.T.TEST(Q5:S5,K5:M5,2,2)</f>
        <v>0.18592819526020862</v>
      </c>
      <c r="AP5" s="25">
        <f t="shared" si="10"/>
        <v>1.3574000149210439</v>
      </c>
      <c r="AQ5">
        <f>TTEST(Q5:S5,H5:J5,2,2)</f>
        <v>0.12953585499442008</v>
      </c>
      <c r="AR5" s="24" t="s">
        <v>59</v>
      </c>
      <c r="AS5" s="23" t="s">
        <v>55</v>
      </c>
    </row>
    <row r="6" spans="1:45" ht="15.65" thickBot="1" x14ac:dyDescent="0.35">
      <c r="A6" s="34">
        <v>4</v>
      </c>
      <c r="B6" s="24" t="s">
        <v>61</v>
      </c>
      <c r="C6" s="33" t="s">
        <v>62</v>
      </c>
      <c r="D6" s="32" t="s">
        <v>55</v>
      </c>
      <c r="E6" s="31">
        <v>132.1018</v>
      </c>
      <c r="F6" s="30">
        <v>1.0104010000000001</v>
      </c>
      <c r="G6" s="29" t="s">
        <v>56</v>
      </c>
      <c r="H6" s="28">
        <v>265214.40000000002</v>
      </c>
      <c r="I6" s="28">
        <v>329722.2</v>
      </c>
      <c r="J6" s="28">
        <v>420868.1</v>
      </c>
      <c r="K6" s="28">
        <v>175919.3</v>
      </c>
      <c r="L6" s="28">
        <v>327222.90000000002</v>
      </c>
      <c r="M6" s="28">
        <v>331367.59999999998</v>
      </c>
      <c r="N6" s="28">
        <v>141849.70000000001</v>
      </c>
      <c r="O6" s="28">
        <v>188946.1</v>
      </c>
      <c r="P6" s="28">
        <v>364169</v>
      </c>
      <c r="Q6" s="28">
        <v>258209</v>
      </c>
      <c r="R6" s="28">
        <v>254976.4</v>
      </c>
      <c r="S6" s="28">
        <v>374345.2</v>
      </c>
      <c r="T6" s="28">
        <v>178942.2</v>
      </c>
      <c r="U6" s="28">
        <v>199268.4</v>
      </c>
      <c r="V6" s="28">
        <v>222275.6</v>
      </c>
      <c r="W6" s="28">
        <v>278926.59999999998</v>
      </c>
      <c r="X6" s="28">
        <v>64348.53</v>
      </c>
      <c r="Y6" s="28">
        <v>104645</v>
      </c>
      <c r="Z6" s="28">
        <v>122881.2</v>
      </c>
      <c r="AA6" s="28">
        <v>152631.4</v>
      </c>
      <c r="AB6" s="28">
        <v>209469.4</v>
      </c>
      <c r="AC6" s="27">
        <f t="shared" si="0"/>
        <v>0.19639397357797939</v>
      </c>
      <c r="AD6" s="26">
        <f t="shared" si="1"/>
        <v>338601.56666666671</v>
      </c>
      <c r="AE6" s="26">
        <f t="shared" si="2"/>
        <v>278169.93333333335</v>
      </c>
      <c r="AF6" s="26">
        <f t="shared" si="3"/>
        <v>231654.93333333335</v>
      </c>
      <c r="AG6" s="26">
        <f t="shared" si="4"/>
        <v>295843.53333333338</v>
      </c>
      <c r="AH6" s="25">
        <f t="shared" si="5"/>
        <v>0.82152583070348062</v>
      </c>
      <c r="AI6">
        <f>_xlfn.T.TEST(H6:J6,K6:M6,1,2)</f>
        <v>0.21287450966605612</v>
      </c>
      <c r="AJ6" s="25">
        <f t="shared" si="6"/>
        <v>0.68415198315187942</v>
      </c>
      <c r="AK6">
        <f>_xlfn.T.TEST(H6:J6,N6:P6,1,2)</f>
        <v>0.12940384574070016</v>
      </c>
      <c r="AL6" s="25">
        <f t="shared" si="7"/>
        <v>1.2770871272904758</v>
      </c>
      <c r="AM6">
        <f t="shared" si="8"/>
        <v>0.2289417565394766</v>
      </c>
      <c r="AN6" s="25">
        <f t="shared" si="9"/>
        <v>1.0635352634564628</v>
      </c>
      <c r="AO6">
        <f>_xlfn.T.TEST(Q6:S6,K6:M6,1,2)</f>
        <v>0.39878117710575012</v>
      </c>
      <c r="AP6" s="25">
        <f t="shared" si="10"/>
        <v>0.8737216907935158</v>
      </c>
      <c r="AQ6">
        <f>TTEST(Q6:S6,H6:J6,1,2)</f>
        <v>0.25717213725976734</v>
      </c>
      <c r="AR6" s="24" t="s">
        <v>61</v>
      </c>
      <c r="AS6" s="23" t="s">
        <v>55</v>
      </c>
    </row>
    <row r="7" spans="1:45" ht="15.65" thickBot="1" x14ac:dyDescent="0.35">
      <c r="A7" s="34">
        <v>5</v>
      </c>
      <c r="B7" s="24" t="s">
        <v>63</v>
      </c>
      <c r="C7" s="33" t="s">
        <v>64</v>
      </c>
      <c r="D7" s="32" t="s">
        <v>55</v>
      </c>
      <c r="E7" s="31">
        <v>147.11269999999999</v>
      </c>
      <c r="F7" s="30">
        <v>0.60325119999999999</v>
      </c>
      <c r="G7" s="29" t="s">
        <v>56</v>
      </c>
      <c r="H7" s="28">
        <v>182382.6</v>
      </c>
      <c r="I7" s="28">
        <v>162201.20000000001</v>
      </c>
      <c r="J7" s="28">
        <v>166320.6</v>
      </c>
      <c r="K7" s="28">
        <v>173645.3</v>
      </c>
      <c r="L7" s="28">
        <v>257906.5</v>
      </c>
      <c r="M7" s="28">
        <v>166251.79999999999</v>
      </c>
      <c r="N7" s="28">
        <v>120936.3</v>
      </c>
      <c r="O7" s="28">
        <v>178946.9</v>
      </c>
      <c r="P7" s="28">
        <v>211559.1</v>
      </c>
      <c r="Q7" s="28">
        <v>251942.3</v>
      </c>
      <c r="R7" s="28">
        <v>251073.6</v>
      </c>
      <c r="S7" s="28">
        <v>196236.9</v>
      </c>
      <c r="T7" s="28">
        <v>164029.4</v>
      </c>
      <c r="U7" s="28">
        <v>195582.4</v>
      </c>
      <c r="V7" s="28">
        <v>149846.79999999999</v>
      </c>
      <c r="W7" s="28">
        <v>189717.5</v>
      </c>
      <c r="X7" s="28">
        <v>82878.75</v>
      </c>
      <c r="Y7" s="28">
        <v>192225.7</v>
      </c>
      <c r="Z7" s="28">
        <v>188970.8</v>
      </c>
      <c r="AA7" s="28">
        <v>248250.1</v>
      </c>
      <c r="AB7" s="28">
        <v>331848.2</v>
      </c>
      <c r="AC7" s="27">
        <f t="shared" si="0"/>
        <v>0.12328355689649508</v>
      </c>
      <c r="AD7" s="26">
        <f t="shared" si="1"/>
        <v>170301.46666666667</v>
      </c>
      <c r="AE7" s="26">
        <f t="shared" si="2"/>
        <v>199267.86666666667</v>
      </c>
      <c r="AF7" s="26">
        <f t="shared" si="3"/>
        <v>170480.76666666669</v>
      </c>
      <c r="AG7" s="26">
        <f t="shared" si="4"/>
        <v>233084.26666666669</v>
      </c>
      <c r="AH7" s="25">
        <f t="shared" si="5"/>
        <v>1.1700889638061445</v>
      </c>
      <c r="AI7">
        <f>_xlfn.T.TEST(H7:J7,K7:M7,2,2)</f>
        <v>0.38944367602185326</v>
      </c>
      <c r="AJ7" s="25">
        <f t="shared" si="6"/>
        <v>1.001052838848129</v>
      </c>
      <c r="AK7">
        <f>_xlfn.T.TEST(H7:J7,N7:P7,2,2)</f>
        <v>0.99505729908901386</v>
      </c>
      <c r="AL7" s="25">
        <f t="shared" si="7"/>
        <v>1.3672173772095111</v>
      </c>
      <c r="AM7">
        <f t="shared" si="8"/>
        <v>6.2218313790615307E-2</v>
      </c>
      <c r="AN7" s="25">
        <f t="shared" si="9"/>
        <v>1.1697032269461074</v>
      </c>
      <c r="AO7">
        <f>_xlfn.T.TEST(Q7:S7,K7:M7,2,2)</f>
        <v>0.38489856022121605</v>
      </c>
      <c r="AP7" s="25">
        <f t="shared" si="10"/>
        <v>1.3686568367780745</v>
      </c>
      <c r="AQ7">
        <f>TTEST(Q7:S7,H7:J7,2,2)</f>
        <v>3.1921759677328521E-2</v>
      </c>
      <c r="AR7" s="24" t="s">
        <v>63</v>
      </c>
      <c r="AS7" s="23" t="s">
        <v>55</v>
      </c>
    </row>
    <row r="8" spans="1:45" ht="15.65" thickBot="1" x14ac:dyDescent="0.35">
      <c r="A8" s="34">
        <v>6</v>
      </c>
      <c r="B8" s="24" t="s">
        <v>65</v>
      </c>
      <c r="C8" s="33" t="s">
        <v>66</v>
      </c>
      <c r="D8" s="32" t="s">
        <v>55</v>
      </c>
      <c r="E8" s="31">
        <v>150.0582</v>
      </c>
      <c r="F8" s="30">
        <v>0.88796730000000001</v>
      </c>
      <c r="G8" s="29" t="s">
        <v>56</v>
      </c>
      <c r="H8" s="28">
        <v>32202.25</v>
      </c>
      <c r="I8" s="28">
        <v>36737.360000000001</v>
      </c>
      <c r="J8" s="28">
        <v>64261.75</v>
      </c>
      <c r="K8" s="28">
        <v>27641.47</v>
      </c>
      <c r="L8" s="28">
        <v>52299.42</v>
      </c>
      <c r="M8" s="28">
        <v>33845.47</v>
      </c>
      <c r="N8" s="28">
        <v>22256.45</v>
      </c>
      <c r="O8" s="28">
        <v>20787.830000000002</v>
      </c>
      <c r="P8" s="28">
        <v>48166.8</v>
      </c>
      <c r="Q8" s="28">
        <v>64223.75</v>
      </c>
      <c r="R8" s="28">
        <v>9213.32</v>
      </c>
      <c r="S8" s="28">
        <v>45755.69</v>
      </c>
      <c r="T8" s="28">
        <v>25608.02</v>
      </c>
      <c r="U8" s="28">
        <v>19147.47</v>
      </c>
      <c r="V8" s="28">
        <v>21641.43</v>
      </c>
      <c r="W8" s="28">
        <v>30687.41</v>
      </c>
      <c r="X8" s="28">
        <v>585.12239999999997</v>
      </c>
      <c r="Y8" s="28">
        <v>1762.758</v>
      </c>
      <c r="Z8" s="28">
        <v>5509.8310000000001</v>
      </c>
      <c r="AA8" s="28">
        <v>0</v>
      </c>
      <c r="AB8" s="28">
        <v>5260.0150000000003</v>
      </c>
      <c r="AC8" s="27">
        <f t="shared" si="0"/>
        <v>0.20754322787794313</v>
      </c>
      <c r="AD8" s="26">
        <f t="shared" si="1"/>
        <v>44400.453333333331</v>
      </c>
      <c r="AE8" s="26">
        <f t="shared" si="2"/>
        <v>37928.786666666667</v>
      </c>
      <c r="AF8" s="26">
        <f t="shared" si="3"/>
        <v>30403.693333333333</v>
      </c>
      <c r="AG8" s="26">
        <f t="shared" si="4"/>
        <v>39730.920000000006</v>
      </c>
      <c r="AH8" s="25">
        <f t="shared" si="5"/>
        <v>0.85424322994900359</v>
      </c>
      <c r="AI8">
        <f>_xlfn.T.TEST(H8:J8,K8:M8,2,2)</f>
        <v>0.6308118409490413</v>
      </c>
      <c r="AJ8" s="25">
        <f t="shared" si="6"/>
        <v>0.68476087631537697</v>
      </c>
      <c r="AK8">
        <f>_xlfn.T.TEST(H8:J8,N8:P8,2,2)</f>
        <v>0.35500545740491968</v>
      </c>
      <c r="AL8" s="25">
        <f t="shared" si="7"/>
        <v>1.3067793956611413</v>
      </c>
      <c r="AM8">
        <f t="shared" si="8"/>
        <v>0.31986148794007729</v>
      </c>
      <c r="AN8" s="25">
        <f t="shared" si="9"/>
        <v>1.0475136035637314</v>
      </c>
      <c r="AO8">
        <f>_xlfn.T.TEST(Q8:S8,K8:M8,2,2)</f>
        <v>0.92413963519124409</v>
      </c>
      <c r="AP8" s="25">
        <f t="shared" si="10"/>
        <v>0.89483140412380191</v>
      </c>
      <c r="AQ8">
        <f>TTEST(Q8:S8,H8:J8,2,2)</f>
        <v>0.81810326448605175</v>
      </c>
      <c r="AR8" s="24" t="s">
        <v>65</v>
      </c>
      <c r="AS8" s="23" t="s">
        <v>55</v>
      </c>
    </row>
    <row r="9" spans="1:45" ht="15.65" thickBot="1" x14ac:dyDescent="0.35">
      <c r="A9" s="34">
        <v>7</v>
      </c>
      <c r="B9" s="24" t="s">
        <v>67</v>
      </c>
      <c r="C9" s="33" t="s">
        <v>68</v>
      </c>
      <c r="D9" s="32" t="s">
        <v>55</v>
      </c>
      <c r="E9" s="31">
        <v>166.08619999999999</v>
      </c>
      <c r="F9" s="30">
        <v>0.67169920000000005</v>
      </c>
      <c r="G9" s="29" t="s">
        <v>56</v>
      </c>
      <c r="H9" s="28">
        <v>56602</v>
      </c>
      <c r="I9" s="28">
        <v>162972.1</v>
      </c>
      <c r="J9" s="28">
        <v>117317.6</v>
      </c>
      <c r="K9" s="28">
        <v>125990.2</v>
      </c>
      <c r="L9" s="28">
        <v>131899.20000000001</v>
      </c>
      <c r="M9" s="28">
        <v>97595.66</v>
      </c>
      <c r="N9" s="28">
        <v>48997.77</v>
      </c>
      <c r="O9" s="28">
        <v>63972.82</v>
      </c>
      <c r="P9" s="28">
        <v>145102.20000000001</v>
      </c>
      <c r="Q9" s="28">
        <v>99781.62</v>
      </c>
      <c r="R9" s="28">
        <v>26291.439999999999</v>
      </c>
      <c r="S9" s="28">
        <v>125177.2</v>
      </c>
      <c r="T9" s="28">
        <v>129776.1</v>
      </c>
      <c r="U9" s="28">
        <v>136005.1</v>
      </c>
      <c r="V9" s="28">
        <v>109792.7</v>
      </c>
      <c r="W9" s="28">
        <v>128017.9</v>
      </c>
      <c r="X9" s="28">
        <v>8353.0720000000001</v>
      </c>
      <c r="Y9" s="28">
        <v>37792.18</v>
      </c>
      <c r="Z9" s="28">
        <v>6416.4229999999998</v>
      </c>
      <c r="AA9" s="28">
        <v>8214.6640000000007</v>
      </c>
      <c r="AB9" s="28">
        <v>7550.5940000000001</v>
      </c>
      <c r="AC9" s="27">
        <f t="shared" si="0"/>
        <v>8.9520363522474319E-2</v>
      </c>
      <c r="AD9" s="26">
        <f t="shared" si="1"/>
        <v>112297.23333333334</v>
      </c>
      <c r="AE9" s="26">
        <f t="shared" si="2"/>
        <v>118495.02000000002</v>
      </c>
      <c r="AF9" s="26">
        <f t="shared" si="3"/>
        <v>86024.263333333336</v>
      </c>
      <c r="AG9" s="26">
        <f t="shared" si="4"/>
        <v>83750.08666666667</v>
      </c>
      <c r="AH9" s="25">
        <f t="shared" si="5"/>
        <v>1.0551909115006397</v>
      </c>
      <c r="AI9">
        <f>_xlfn.T.TEST(H9:J9,K9:M9,1,2)</f>
        <v>0.42918997093573585</v>
      </c>
      <c r="AJ9" s="25">
        <f t="shared" si="6"/>
        <v>0.76604080777294303</v>
      </c>
      <c r="AK9">
        <f>_xlfn.T.TEST(H9:J9,N9:P9,1,2)</f>
        <v>0.28668143333196711</v>
      </c>
      <c r="AL9" s="25">
        <f t="shared" si="7"/>
        <v>0.97356354383583021</v>
      </c>
      <c r="AM9">
        <f t="shared" si="8"/>
        <v>0.47974366614183239</v>
      </c>
      <c r="AN9" s="25">
        <f t="shared" si="9"/>
        <v>0.70678148893233361</v>
      </c>
      <c r="AO9">
        <f>_xlfn.T.TEST(Q9:S9,K9:M9,1,2)</f>
        <v>0.16584891034714908</v>
      </c>
      <c r="AP9" s="25">
        <f t="shared" si="10"/>
        <v>0.74578940353828838</v>
      </c>
      <c r="AQ9">
        <f>TTEST(Q9:S9,H9:J9,1,2)</f>
        <v>0.27045613593047596</v>
      </c>
      <c r="AR9" s="24" t="s">
        <v>67</v>
      </c>
      <c r="AS9" s="23" t="s">
        <v>55</v>
      </c>
    </row>
    <row r="10" spans="1:45" ht="15.65" thickBot="1" x14ac:dyDescent="0.35">
      <c r="A10" s="34">
        <v>8</v>
      </c>
      <c r="B10" s="24" t="s">
        <v>69</v>
      </c>
      <c r="C10" s="33" t="s">
        <v>70</v>
      </c>
      <c r="D10" s="32" t="s">
        <v>55</v>
      </c>
      <c r="E10" s="31">
        <v>205.0968</v>
      </c>
      <c r="F10" s="30">
        <v>1.7204219999999999</v>
      </c>
      <c r="G10" s="29" t="s">
        <v>56</v>
      </c>
      <c r="H10" s="28">
        <v>220195.8</v>
      </c>
      <c r="I10" s="28">
        <v>359020.9</v>
      </c>
      <c r="J10" s="28">
        <v>226576.5</v>
      </c>
      <c r="K10" s="28">
        <v>177589.8</v>
      </c>
      <c r="L10" s="28">
        <v>247877.3</v>
      </c>
      <c r="M10" s="28">
        <v>375505.7</v>
      </c>
      <c r="N10" s="28">
        <v>121502.8</v>
      </c>
      <c r="O10" s="28">
        <v>175966.4</v>
      </c>
      <c r="P10" s="28">
        <v>249901.3</v>
      </c>
      <c r="Q10" s="28">
        <v>245533.1</v>
      </c>
      <c r="R10" s="28">
        <v>167078</v>
      </c>
      <c r="S10" s="28">
        <v>376965.9</v>
      </c>
      <c r="T10" s="28">
        <v>206009.9</v>
      </c>
      <c r="U10" s="28">
        <v>181333.8</v>
      </c>
      <c r="V10" s="28">
        <v>217116.5</v>
      </c>
      <c r="W10" s="28">
        <v>237110.39999999999</v>
      </c>
      <c r="X10" s="28">
        <v>31250.19</v>
      </c>
      <c r="Y10" s="28">
        <v>102261.9</v>
      </c>
      <c r="Z10" s="28">
        <v>100471.8</v>
      </c>
      <c r="AA10" s="28">
        <v>111340.1</v>
      </c>
      <c r="AB10" s="28">
        <v>145107.20000000001</v>
      </c>
      <c r="AC10" s="27">
        <f t="shared" si="0"/>
        <v>0.11054125528531533</v>
      </c>
      <c r="AD10" s="26">
        <f t="shared" si="1"/>
        <v>268597.73333333334</v>
      </c>
      <c r="AE10" s="26">
        <f t="shared" si="2"/>
        <v>266990.93333333335</v>
      </c>
      <c r="AF10" s="26">
        <f t="shared" si="3"/>
        <v>182456.83333333334</v>
      </c>
      <c r="AG10" s="26">
        <f t="shared" si="4"/>
        <v>263192.33333333331</v>
      </c>
      <c r="AH10" s="25">
        <f t="shared" si="5"/>
        <v>0.99401781995678296</v>
      </c>
      <c r="AI10">
        <f>_xlfn.T.TEST(H10:J10,K10:M10,1,2)</f>
        <v>0.49180345466026387</v>
      </c>
      <c r="AJ10" s="25">
        <f t="shared" si="6"/>
        <v>0.67929401737319206</v>
      </c>
      <c r="AK10">
        <f>_xlfn.T.TEST(H10:J10,N10:P10,1,2)</f>
        <v>0.10769854045294835</v>
      </c>
      <c r="AL10" s="25">
        <f t="shared" si="7"/>
        <v>1.4424909636160514</v>
      </c>
      <c r="AM10">
        <f t="shared" si="8"/>
        <v>0.1614172172817864</v>
      </c>
      <c r="AN10" s="25">
        <f t="shared" si="9"/>
        <v>0.98577255057849644</v>
      </c>
      <c r="AO10">
        <f>_xlfn.T.TEST(Q10:S10,K10:M10,1,2)</f>
        <v>0.4831072099311336</v>
      </c>
      <c r="AP10" s="25">
        <f t="shared" si="10"/>
        <v>0.97987548169927463</v>
      </c>
      <c r="AQ10">
        <f>TTEST(Q10:S10,H10:J10,1,2)</f>
        <v>0.47340379083430195</v>
      </c>
      <c r="AR10" s="24" t="s">
        <v>69</v>
      </c>
      <c r="AS10" s="23" t="s">
        <v>55</v>
      </c>
    </row>
    <row r="11" spans="1:45" ht="15.65" thickBot="1" x14ac:dyDescent="0.35">
      <c r="A11" s="34">
        <v>9</v>
      </c>
      <c r="B11" s="24" t="s">
        <v>71</v>
      </c>
      <c r="C11" s="33" t="s">
        <v>72</v>
      </c>
      <c r="D11" s="32" t="s">
        <v>55</v>
      </c>
      <c r="E11" s="31">
        <v>182.0806</v>
      </c>
      <c r="F11" s="30">
        <v>0.89563820000000005</v>
      </c>
      <c r="G11" s="29" t="s">
        <v>56</v>
      </c>
      <c r="H11" s="28">
        <v>108390.5</v>
      </c>
      <c r="I11" s="28">
        <v>175895.6</v>
      </c>
      <c r="J11" s="28">
        <v>201240.7</v>
      </c>
      <c r="K11" s="28">
        <v>89502.9</v>
      </c>
      <c r="L11" s="28">
        <v>144078.9</v>
      </c>
      <c r="M11" s="28">
        <v>125255.6</v>
      </c>
      <c r="N11" s="28">
        <v>59001.97</v>
      </c>
      <c r="O11" s="28">
        <v>87388.79</v>
      </c>
      <c r="P11" s="28">
        <v>150832</v>
      </c>
      <c r="Q11" s="28">
        <v>147053.70000000001</v>
      </c>
      <c r="R11" s="28">
        <v>120456.9</v>
      </c>
      <c r="S11" s="28">
        <v>195745.6</v>
      </c>
      <c r="T11" s="28">
        <v>83569.73</v>
      </c>
      <c r="U11" s="28">
        <v>77194.34</v>
      </c>
      <c r="V11" s="28">
        <v>83560.34</v>
      </c>
      <c r="W11" s="28">
        <v>99785.72</v>
      </c>
      <c r="X11" s="28">
        <v>115825.60000000001</v>
      </c>
      <c r="Y11" s="28">
        <v>127321.8</v>
      </c>
      <c r="Z11" s="28">
        <v>114413.9</v>
      </c>
      <c r="AA11" s="28">
        <v>177156.9</v>
      </c>
      <c r="AB11" s="28">
        <v>241195.3</v>
      </c>
      <c r="AC11" s="27">
        <f t="shared" si="0"/>
        <v>0.11218811453981568</v>
      </c>
      <c r="AD11" s="26">
        <f t="shared" si="1"/>
        <v>161842.26666666666</v>
      </c>
      <c r="AE11" s="26">
        <f t="shared" si="2"/>
        <v>119612.46666666667</v>
      </c>
      <c r="AF11" s="26">
        <f t="shared" si="3"/>
        <v>99074.253333333341</v>
      </c>
      <c r="AG11" s="26">
        <f t="shared" si="4"/>
        <v>154418.73333333331</v>
      </c>
      <c r="AH11" s="25">
        <f t="shared" si="5"/>
        <v>0.73906816266372943</v>
      </c>
      <c r="AI11">
        <f>_xlfn.T.TEST(H11:J11,K11:M11,2,2)</f>
        <v>0.25739923199228942</v>
      </c>
      <c r="AJ11" s="25">
        <f t="shared" si="6"/>
        <v>0.61216550765065914</v>
      </c>
      <c r="AK11">
        <f>_xlfn.T.TEST(H11:J11,N11:P11,2,2)</f>
        <v>0.18094143002825491</v>
      </c>
      <c r="AL11" s="25">
        <f t="shared" si="7"/>
        <v>1.5586161705785919</v>
      </c>
      <c r="AM11">
        <f t="shared" si="8"/>
        <v>9.4328432403212634E-2</v>
      </c>
      <c r="AN11" s="25">
        <f t="shared" si="9"/>
        <v>1.2909919646056958</v>
      </c>
      <c r="AO11">
        <f>_xlfn.T.TEST(Q11:S11,K11:M11,2,2)</f>
        <v>0.27047281165845521</v>
      </c>
      <c r="AP11" s="25">
        <f t="shared" si="10"/>
        <v>0.95413105929477005</v>
      </c>
      <c r="AQ11">
        <f>TTEST(Q11:S11,H11:J11,2,2)</f>
        <v>0.84418107114961916</v>
      </c>
      <c r="AR11" s="24" t="s">
        <v>71</v>
      </c>
      <c r="AS11" s="23" t="s">
        <v>55</v>
      </c>
    </row>
    <row r="12" spans="1:45" ht="15.65" thickBot="1" x14ac:dyDescent="0.35">
      <c r="A12" s="34">
        <v>10</v>
      </c>
      <c r="B12" s="24" t="s">
        <v>73</v>
      </c>
      <c r="C12" s="33" t="s">
        <v>74</v>
      </c>
      <c r="D12" s="32" t="s">
        <v>55</v>
      </c>
      <c r="E12" s="31">
        <v>118.086</v>
      </c>
      <c r="F12" s="30">
        <v>0.66688360000000002</v>
      </c>
      <c r="G12" s="29" t="s">
        <v>56</v>
      </c>
      <c r="H12" s="28">
        <v>7307818</v>
      </c>
      <c r="I12" s="28">
        <v>7313240</v>
      </c>
      <c r="J12" s="28">
        <v>5916538</v>
      </c>
      <c r="K12" s="28">
        <v>6456826</v>
      </c>
      <c r="L12" s="28">
        <v>13069160</v>
      </c>
      <c r="M12" s="28">
        <v>4242052</v>
      </c>
      <c r="N12" s="28">
        <v>5200652</v>
      </c>
      <c r="O12" s="28">
        <v>4578218</v>
      </c>
      <c r="P12" s="28">
        <v>5731850</v>
      </c>
      <c r="Q12" s="28">
        <v>7382022</v>
      </c>
      <c r="R12" s="28">
        <v>4952906</v>
      </c>
      <c r="S12" s="28">
        <v>8045578</v>
      </c>
      <c r="T12" s="28">
        <v>4372614</v>
      </c>
      <c r="U12" s="28">
        <v>5311818</v>
      </c>
      <c r="V12" s="28">
        <v>5709226</v>
      </c>
      <c r="W12" s="28">
        <v>7252834</v>
      </c>
      <c r="X12" s="28">
        <v>493170.9</v>
      </c>
      <c r="Y12" s="28">
        <v>811980.2</v>
      </c>
      <c r="Z12" s="28">
        <v>988758.6</v>
      </c>
      <c r="AA12" s="28">
        <v>1291332</v>
      </c>
      <c r="AB12" s="28">
        <v>1314176</v>
      </c>
      <c r="AC12" s="27">
        <f t="shared" si="0"/>
        <v>0.21190738525882277</v>
      </c>
      <c r="AD12" s="26">
        <f t="shared" si="1"/>
        <v>6845865.333333333</v>
      </c>
      <c r="AE12" s="26">
        <f t="shared" si="2"/>
        <v>7922679.333333333</v>
      </c>
      <c r="AF12" s="26">
        <f t="shared" si="3"/>
        <v>5170240</v>
      </c>
      <c r="AG12" s="26">
        <f t="shared" si="4"/>
        <v>6793502</v>
      </c>
      <c r="AH12" s="25">
        <f t="shared" si="5"/>
        <v>1.1572940669394802</v>
      </c>
      <c r="AI12">
        <f>_xlfn.T.TEST(H12:J12,K12:M12,2,2)</f>
        <v>0.70958218829504038</v>
      </c>
      <c r="AJ12" s="25">
        <f t="shared" si="6"/>
        <v>0.7552354228800684</v>
      </c>
      <c r="AK12">
        <f>_xlfn.T.TEST(H12:J12,N12:P12,2,2)</f>
        <v>4.2813472024038603E-2</v>
      </c>
      <c r="AL12" s="25">
        <f t="shared" si="7"/>
        <v>1.3139626013492605</v>
      </c>
      <c r="AM12">
        <f t="shared" si="8"/>
        <v>8.9478421956857165E-2</v>
      </c>
      <c r="AN12" s="25">
        <f t="shared" si="9"/>
        <v>0.85747532042821539</v>
      </c>
      <c r="AO12">
        <f>_xlfn.T.TEST(Q12:S12,K12:M12,2,2)</f>
        <v>0.70865353540166964</v>
      </c>
      <c r="AP12" s="25">
        <f t="shared" si="10"/>
        <v>0.99235110087860334</v>
      </c>
      <c r="AQ12">
        <f>TTEST(Q12:S12,H12:J12,2,2)</f>
        <v>0.9625670151143092</v>
      </c>
      <c r="AR12" s="24" t="s">
        <v>73</v>
      </c>
      <c r="AS12" s="23" t="s">
        <v>55</v>
      </c>
    </row>
    <row r="13" spans="1:45" ht="15.65" thickBot="1" x14ac:dyDescent="0.35">
      <c r="A13" s="34">
        <v>11</v>
      </c>
      <c r="B13" s="24" t="s">
        <v>75</v>
      </c>
      <c r="C13" s="33" t="s">
        <v>76</v>
      </c>
      <c r="D13" s="32" t="s">
        <v>77</v>
      </c>
      <c r="E13" s="31">
        <v>505.98770000000002</v>
      </c>
      <c r="F13" s="30">
        <v>0.60442689999999999</v>
      </c>
      <c r="G13" s="29" t="s">
        <v>78</v>
      </c>
      <c r="H13" s="28">
        <v>131151.5</v>
      </c>
      <c r="I13" s="28">
        <v>60269.03</v>
      </c>
      <c r="J13" s="28">
        <v>76993.240000000005</v>
      </c>
      <c r="K13" s="28">
        <v>91407.18</v>
      </c>
      <c r="L13" s="28">
        <v>124666.5</v>
      </c>
      <c r="M13" s="28">
        <v>75993.429999999993</v>
      </c>
      <c r="N13" s="28">
        <v>106444.6</v>
      </c>
      <c r="O13" s="28">
        <v>111925.5</v>
      </c>
      <c r="P13" s="28">
        <v>52209.16</v>
      </c>
      <c r="Q13" s="28">
        <v>145369.9</v>
      </c>
      <c r="R13" s="28">
        <v>71419.289999999994</v>
      </c>
      <c r="S13" s="28">
        <v>84409.74</v>
      </c>
      <c r="T13" s="28">
        <v>17358.38</v>
      </c>
      <c r="U13" s="28">
        <v>33195.25</v>
      </c>
      <c r="V13" s="28">
        <v>81690.41</v>
      </c>
      <c r="W13" s="28">
        <v>53514.94</v>
      </c>
      <c r="X13" s="28">
        <v>0</v>
      </c>
      <c r="Y13" s="28">
        <v>0</v>
      </c>
      <c r="Z13" s="28">
        <v>0</v>
      </c>
      <c r="AA13" s="28">
        <v>0</v>
      </c>
      <c r="AB13" s="28">
        <v>4194.0969999999998</v>
      </c>
      <c r="AC13" s="27">
        <f t="shared" si="0"/>
        <v>0.59801683808880157</v>
      </c>
      <c r="AD13" s="26">
        <f t="shared" si="1"/>
        <v>89471.256666666668</v>
      </c>
      <c r="AE13" s="26">
        <f t="shared" si="2"/>
        <v>97355.703333333324</v>
      </c>
      <c r="AF13" s="26">
        <f t="shared" si="3"/>
        <v>90193.08666666667</v>
      </c>
      <c r="AG13" s="26">
        <f t="shared" si="4"/>
        <v>100399.64333333333</v>
      </c>
      <c r="AH13" s="25">
        <f t="shared" si="5"/>
        <v>1.0881226771636938</v>
      </c>
      <c r="AI13">
        <f>_xlfn.T.TEST(H13:J13,K13:M13,1,2)</f>
        <v>0.38743417442178024</v>
      </c>
      <c r="AJ13" s="25">
        <f t="shared" si="6"/>
        <v>1.0080677306533119</v>
      </c>
      <c r="AK13">
        <f>_xlfn.T.TEST(H13:J13,N13:P13,1,2)</f>
        <v>0.49055318075246446</v>
      </c>
      <c r="AL13" s="25">
        <f t="shared" si="7"/>
        <v>1.1131634035808953</v>
      </c>
      <c r="AM13">
        <f t="shared" si="8"/>
        <v>0.37425580285411481</v>
      </c>
      <c r="AN13" s="25">
        <f t="shared" si="9"/>
        <v>1.0312661702990111</v>
      </c>
      <c r="AO13">
        <f>_xlfn.T.TEST(Q13:S13,K13:M13,1,2)</f>
        <v>0.45774551876195047</v>
      </c>
      <c r="AP13" s="25">
        <f t="shared" si="10"/>
        <v>1.1221441060941098</v>
      </c>
      <c r="AQ13">
        <f>TTEST(Q13:S13,H13:J13,1,2)</f>
        <v>0.37214031798491187</v>
      </c>
      <c r="AR13" s="24" t="s">
        <v>75</v>
      </c>
      <c r="AS13" s="23" t="s">
        <v>77</v>
      </c>
    </row>
    <row r="14" spans="1:45" ht="15.65" thickBot="1" x14ac:dyDescent="0.35">
      <c r="A14" s="34">
        <v>12</v>
      </c>
      <c r="B14" s="24" t="s">
        <v>79</v>
      </c>
      <c r="C14" s="33" t="s">
        <v>80</v>
      </c>
      <c r="D14" s="32" t="s">
        <v>77</v>
      </c>
      <c r="E14" s="31">
        <v>426.02179999999998</v>
      </c>
      <c r="F14" s="30">
        <v>0.61291070000000003</v>
      </c>
      <c r="G14" s="29" t="s">
        <v>78</v>
      </c>
      <c r="H14" s="28">
        <v>54681.3</v>
      </c>
      <c r="I14" s="28">
        <v>33303.79</v>
      </c>
      <c r="J14" s="28">
        <v>49452.73</v>
      </c>
      <c r="K14" s="28">
        <v>41725.07</v>
      </c>
      <c r="L14" s="28">
        <v>62393.23</v>
      </c>
      <c r="M14" s="28">
        <v>50664.02</v>
      </c>
      <c r="N14" s="28">
        <v>14191.12</v>
      </c>
      <c r="O14" s="28">
        <v>48024.11</v>
      </c>
      <c r="P14" s="28">
        <v>38603.14</v>
      </c>
      <c r="Q14" s="28">
        <v>87411.9</v>
      </c>
      <c r="R14" s="28">
        <v>43318.47</v>
      </c>
      <c r="S14" s="28">
        <v>52929.68</v>
      </c>
      <c r="T14" s="28">
        <v>32906.04</v>
      </c>
      <c r="U14" s="28">
        <v>31606.36</v>
      </c>
      <c r="V14" s="28">
        <v>39826.32</v>
      </c>
      <c r="W14" s="28">
        <v>38315.64</v>
      </c>
      <c r="X14" s="28">
        <v>0</v>
      </c>
      <c r="Y14" s="28">
        <v>0</v>
      </c>
      <c r="Z14" s="28">
        <v>0</v>
      </c>
      <c r="AA14" s="28">
        <v>1738.5329999999999</v>
      </c>
      <c r="AB14" s="28">
        <v>5997.6409999999996</v>
      </c>
      <c r="AC14" s="27">
        <f t="shared" si="0"/>
        <v>0.11265684717242921</v>
      </c>
      <c r="AD14" s="26">
        <f t="shared" si="1"/>
        <v>45812.606666666667</v>
      </c>
      <c r="AE14" s="26">
        <f t="shared" si="2"/>
        <v>51594.106666666667</v>
      </c>
      <c r="AF14" s="26">
        <f t="shared" si="3"/>
        <v>33606.123333333329</v>
      </c>
      <c r="AG14" s="26">
        <f t="shared" si="4"/>
        <v>61220.016666666663</v>
      </c>
      <c r="AH14" s="25">
        <f t="shared" si="5"/>
        <v>1.1261988876133222</v>
      </c>
      <c r="AI14">
        <f>_xlfn.T.TEST(H14:J14,K14:M14,2,2)</f>
        <v>0.54649970057345776</v>
      </c>
      <c r="AJ14" s="25">
        <f t="shared" si="6"/>
        <v>0.73355623655846691</v>
      </c>
      <c r="AK14">
        <f>_xlfn.T.TEST(H14:J14,N14:P14,2,2)</f>
        <v>0.36512292706226401</v>
      </c>
      <c r="AL14" s="25">
        <f t="shared" si="7"/>
        <v>1.8216923165887329</v>
      </c>
      <c r="AM14">
        <f t="shared" si="8"/>
        <v>8.7370003114574643E-2</v>
      </c>
      <c r="AN14" s="25">
        <f t="shared" si="9"/>
        <v>1.186569951916989</v>
      </c>
      <c r="AO14">
        <f>_xlfn.T.TEST(Q14:S14,K14:M14,2,2)</f>
        <v>0.54737588814276616</v>
      </c>
      <c r="AP14" s="25">
        <f t="shared" si="10"/>
        <v>1.336313759924306</v>
      </c>
      <c r="AQ14">
        <f>TTEST(Q14:S14,H14:J14,2,2)</f>
        <v>0.35815952416110974</v>
      </c>
      <c r="AR14" s="24" t="s">
        <v>79</v>
      </c>
      <c r="AS14" s="23" t="s">
        <v>77</v>
      </c>
    </row>
    <row r="15" spans="1:45" ht="15.65" thickBot="1" x14ac:dyDescent="0.35">
      <c r="A15" s="34">
        <v>13</v>
      </c>
      <c r="B15" s="24" t="s">
        <v>81</v>
      </c>
      <c r="C15" s="33" t="s">
        <v>82</v>
      </c>
      <c r="D15" s="32" t="s">
        <v>77</v>
      </c>
      <c r="E15" s="31">
        <v>346.05529999999999</v>
      </c>
      <c r="F15" s="30">
        <v>0.67106180000000004</v>
      </c>
      <c r="G15" s="29" t="s">
        <v>78</v>
      </c>
      <c r="H15" s="28">
        <v>520414</v>
      </c>
      <c r="I15" s="28">
        <v>772542</v>
      </c>
      <c r="J15" s="28">
        <v>601359.1</v>
      </c>
      <c r="K15" s="28">
        <v>390690.8</v>
      </c>
      <c r="L15" s="28">
        <v>707658.9</v>
      </c>
      <c r="M15" s="28">
        <v>503479.5</v>
      </c>
      <c r="N15" s="28">
        <v>335890.5</v>
      </c>
      <c r="O15" s="28">
        <v>327166.7</v>
      </c>
      <c r="P15" s="28">
        <v>626145.6</v>
      </c>
      <c r="Q15" s="28">
        <v>732424.3</v>
      </c>
      <c r="R15" s="28">
        <v>319379.09999999998</v>
      </c>
      <c r="S15" s="28">
        <v>714795</v>
      </c>
      <c r="T15" s="28">
        <v>480588.2</v>
      </c>
      <c r="U15" s="28">
        <v>465552.7</v>
      </c>
      <c r="V15" s="28">
        <v>508319.4</v>
      </c>
      <c r="W15" s="28">
        <v>501422.9</v>
      </c>
      <c r="X15" s="28">
        <v>358.572</v>
      </c>
      <c r="Y15" s="28">
        <v>782.11350000000004</v>
      </c>
      <c r="Z15" s="28">
        <v>449.03050000000002</v>
      </c>
      <c r="AA15" s="28">
        <v>1951.662</v>
      </c>
      <c r="AB15" s="28">
        <v>6225.0959999999995</v>
      </c>
      <c r="AC15" s="27">
        <f t="shared" si="0"/>
        <v>4.0007924655905809E-2</v>
      </c>
      <c r="AD15" s="26">
        <f t="shared" si="1"/>
        <v>631438.3666666667</v>
      </c>
      <c r="AE15" s="26">
        <f t="shared" si="2"/>
        <v>533943.06666666665</v>
      </c>
      <c r="AF15" s="26">
        <f t="shared" si="3"/>
        <v>429734.2666666666</v>
      </c>
      <c r="AG15" s="26">
        <f t="shared" si="4"/>
        <v>588866.1333333333</v>
      </c>
      <c r="AH15" s="25">
        <f t="shared" si="5"/>
        <v>0.84559807394239739</v>
      </c>
      <c r="AI15">
        <f>_xlfn.T.TEST(H15:J15,K15:M15,2,2)</f>
        <v>0.45814149709052088</v>
      </c>
      <c r="AJ15" s="25">
        <f t="shared" si="6"/>
        <v>0.68056407299925958</v>
      </c>
      <c r="AK15">
        <f>_xlfn.T.TEST(H15:J15,N15:P15,2,2)</f>
        <v>0.17688382738265651</v>
      </c>
      <c r="AL15" s="25">
        <f t="shared" si="7"/>
        <v>1.3703029500091066</v>
      </c>
      <c r="AM15">
        <f t="shared" si="8"/>
        <v>0.19708626812084837</v>
      </c>
      <c r="AN15" s="25">
        <f t="shared" si="9"/>
        <v>1.1028631517018168</v>
      </c>
      <c r="AO15">
        <f>_xlfn.T.TEST(Q15:S15,K15:M15,2,2)</f>
        <v>0.75404834187562964</v>
      </c>
      <c r="AP15" s="25">
        <f t="shared" si="10"/>
        <v>0.93257895690109838</v>
      </c>
      <c r="AQ15">
        <f>TTEST(Q15:S15,H15:J15,2,2)</f>
        <v>0.79585904402814123</v>
      </c>
      <c r="AR15" s="24" t="s">
        <v>81</v>
      </c>
      <c r="AS15" s="23" t="s">
        <v>77</v>
      </c>
    </row>
    <row r="16" spans="1:45" ht="15.65" thickBot="1" x14ac:dyDescent="0.35">
      <c r="A16" s="34">
        <v>14</v>
      </c>
      <c r="B16" s="24" t="s">
        <v>83</v>
      </c>
      <c r="C16" s="33" t="s">
        <v>84</v>
      </c>
      <c r="D16" s="32" t="s">
        <v>77</v>
      </c>
      <c r="E16" s="31">
        <v>268.10309999999998</v>
      </c>
      <c r="F16" s="30">
        <v>0.96553750000000005</v>
      </c>
      <c r="G16" s="29" t="s">
        <v>56</v>
      </c>
      <c r="H16" s="28">
        <v>67141.27</v>
      </c>
      <c r="I16" s="28">
        <v>47077.43</v>
      </c>
      <c r="J16" s="28">
        <v>68094.399999999994</v>
      </c>
      <c r="K16" s="28">
        <v>81304.490000000005</v>
      </c>
      <c r="L16" s="28">
        <v>41647.660000000003</v>
      </c>
      <c r="M16" s="28">
        <v>44183.89</v>
      </c>
      <c r="N16" s="28">
        <v>65507.57</v>
      </c>
      <c r="O16" s="28">
        <v>64875.33</v>
      </c>
      <c r="P16" s="28">
        <v>56210.77</v>
      </c>
      <c r="Q16" s="28">
        <v>57057.13</v>
      </c>
      <c r="R16" s="28">
        <v>71479.740000000005</v>
      </c>
      <c r="S16" s="28">
        <v>65963.02</v>
      </c>
      <c r="T16" s="28">
        <v>41720.230000000003</v>
      </c>
      <c r="U16" s="28">
        <v>36031.85</v>
      </c>
      <c r="V16" s="28">
        <v>46430.22</v>
      </c>
      <c r="W16" s="28">
        <v>45989.51</v>
      </c>
      <c r="X16" s="28">
        <v>2322.694</v>
      </c>
      <c r="Y16" s="28">
        <v>7699.4840000000004</v>
      </c>
      <c r="Z16" s="28">
        <v>12087.32</v>
      </c>
      <c r="AA16" s="28">
        <v>13830.93</v>
      </c>
      <c r="AB16" s="28">
        <v>19292.47</v>
      </c>
      <c r="AC16" s="27">
        <f t="shared" si="0"/>
        <v>0.11359251395306702</v>
      </c>
      <c r="AD16" s="26">
        <f t="shared" si="1"/>
        <v>60771.033333333333</v>
      </c>
      <c r="AE16" s="26">
        <f t="shared" si="2"/>
        <v>55712.013333333336</v>
      </c>
      <c r="AF16" s="26">
        <f t="shared" si="3"/>
        <v>62197.889999999992</v>
      </c>
      <c r="AG16" s="26">
        <f t="shared" si="4"/>
        <v>64833.296666666669</v>
      </c>
      <c r="AH16" s="25">
        <f t="shared" si="5"/>
        <v>0.91675277311394521</v>
      </c>
      <c r="AI16">
        <f>_xlfn.T.TEST(H16:J16,K16:M16,1,2)</f>
        <v>0.37266182465350417</v>
      </c>
      <c r="AJ16" s="25">
        <f t="shared" si="6"/>
        <v>1.0234792233799983</v>
      </c>
      <c r="AK16">
        <f>_xlfn.T.TEST(H16:J16,N16:P16,1,2)</f>
        <v>0.42900275772406016</v>
      </c>
      <c r="AL16" s="25">
        <f t="shared" si="7"/>
        <v>1.0423713194557995</v>
      </c>
      <c r="AM16">
        <f t="shared" si="8"/>
        <v>0.31828461993392032</v>
      </c>
      <c r="AN16" s="25">
        <f t="shared" si="9"/>
        <v>1.1637220194998039</v>
      </c>
      <c r="AO16">
        <f>_xlfn.T.TEST(Q16:S16,K16:M16,1,2)</f>
        <v>0.26798646943975007</v>
      </c>
      <c r="AP16" s="25">
        <f t="shared" si="10"/>
        <v>1.0668453885102058</v>
      </c>
      <c r="AQ16">
        <f>TTEST(Q16:S16,H16:J16,1,2)</f>
        <v>0.31993110753655901</v>
      </c>
      <c r="AR16" s="24" t="s">
        <v>83</v>
      </c>
      <c r="AS16" s="23" t="s">
        <v>77</v>
      </c>
    </row>
    <row r="17" spans="1:45" ht="15.65" thickBot="1" x14ac:dyDescent="0.35">
      <c r="A17" s="34">
        <v>15</v>
      </c>
      <c r="B17" s="24" t="s">
        <v>85</v>
      </c>
      <c r="C17" s="33" t="s">
        <v>86</v>
      </c>
      <c r="D17" s="32" t="s">
        <v>77</v>
      </c>
      <c r="E17" s="31">
        <v>442.0163</v>
      </c>
      <c r="F17" s="30">
        <v>0.60368699999999997</v>
      </c>
      <c r="G17" s="29" t="s">
        <v>78</v>
      </c>
      <c r="H17" s="28">
        <v>77185.38</v>
      </c>
      <c r="I17" s="28">
        <v>44884.86</v>
      </c>
      <c r="J17" s="28">
        <v>56741.89</v>
      </c>
      <c r="K17" s="28">
        <v>37472.82</v>
      </c>
      <c r="L17" s="28">
        <v>117419.2</v>
      </c>
      <c r="M17" s="28">
        <v>72681.19</v>
      </c>
      <c r="N17" s="28">
        <v>61591.31</v>
      </c>
      <c r="O17" s="28">
        <v>54768.47</v>
      </c>
      <c r="P17" s="28">
        <v>58912.72</v>
      </c>
      <c r="Q17" s="28">
        <v>119023.7</v>
      </c>
      <c r="R17" s="28">
        <v>67970.75</v>
      </c>
      <c r="S17" s="28">
        <v>87665.73</v>
      </c>
      <c r="T17" s="28">
        <v>20800.48</v>
      </c>
      <c r="U17" s="28">
        <v>31499.119999999999</v>
      </c>
      <c r="V17" s="28">
        <v>59075.199999999997</v>
      </c>
      <c r="W17" s="28">
        <v>39743.64</v>
      </c>
      <c r="X17" s="28">
        <v>0</v>
      </c>
      <c r="Y17" s="28">
        <v>0</v>
      </c>
      <c r="Z17" s="28">
        <v>0</v>
      </c>
      <c r="AA17" s="28">
        <v>304.1259</v>
      </c>
      <c r="AB17" s="28">
        <v>1652.5229999999999</v>
      </c>
      <c r="AC17" s="27">
        <f t="shared" si="0"/>
        <v>0.42819639022089206</v>
      </c>
      <c r="AD17" s="26">
        <f t="shared" si="1"/>
        <v>59604.043333333335</v>
      </c>
      <c r="AE17" s="26">
        <f t="shared" si="2"/>
        <v>75857.736666666664</v>
      </c>
      <c r="AF17" s="26">
        <f t="shared" si="3"/>
        <v>58424.166666666664</v>
      </c>
      <c r="AG17" s="26">
        <f t="shared" si="4"/>
        <v>91553.393333333326</v>
      </c>
      <c r="AH17" s="25">
        <f t="shared" si="5"/>
        <v>1.2726944754810536</v>
      </c>
      <c r="AI17">
        <f>_xlfn.T.TEST(H17:J17,K17:M17,2,2)</f>
        <v>0.55078547070955708</v>
      </c>
      <c r="AJ17" s="25">
        <f t="shared" si="6"/>
        <v>0.98020475456558787</v>
      </c>
      <c r="AK17">
        <f>_xlfn.T.TEST(H17:J17,N17:P17,2,2)</f>
        <v>0.90849044012705826</v>
      </c>
      <c r="AL17" s="25">
        <f t="shared" si="7"/>
        <v>1.5670466273944856</v>
      </c>
      <c r="AM17">
        <f t="shared" si="8"/>
        <v>4.5863126710781021E-2</v>
      </c>
      <c r="AN17" s="25">
        <f t="shared" si="9"/>
        <v>1.2069091085018311</v>
      </c>
      <c r="AO17">
        <f>_xlfn.T.TEST(Q17:S17,K17:M17,2,2)</f>
        <v>0.59867255196616975</v>
      </c>
      <c r="AP17" s="25">
        <f t="shared" si="10"/>
        <v>1.5360265547980441</v>
      </c>
      <c r="AQ17">
        <f>TTEST(Q17:S17,H17:J17,2,2)</f>
        <v>0.14376175225417842</v>
      </c>
      <c r="AR17" s="24" t="s">
        <v>85</v>
      </c>
      <c r="AS17" s="23" t="s">
        <v>77</v>
      </c>
    </row>
    <row r="18" spans="1:45" ht="15.65" thickBot="1" x14ac:dyDescent="0.35">
      <c r="A18" s="34">
        <v>16</v>
      </c>
      <c r="B18" s="24" t="s">
        <v>87</v>
      </c>
      <c r="C18" s="33" t="s">
        <v>88</v>
      </c>
      <c r="D18" s="32" t="s">
        <v>77</v>
      </c>
      <c r="E18" s="31">
        <v>402.01010000000002</v>
      </c>
      <c r="F18" s="30">
        <v>0.59621270000000004</v>
      </c>
      <c r="G18" s="29" t="s">
        <v>78</v>
      </c>
      <c r="H18" s="28">
        <v>46775.199999999997</v>
      </c>
      <c r="I18" s="28">
        <v>24888.26</v>
      </c>
      <c r="J18" s="28">
        <v>31914.639999999999</v>
      </c>
      <c r="K18" s="28">
        <v>25272.21</v>
      </c>
      <c r="L18" s="28">
        <v>33668.839999999997</v>
      </c>
      <c r="M18" s="28">
        <v>25686.17</v>
      </c>
      <c r="N18" s="28">
        <v>43949.36</v>
      </c>
      <c r="O18" s="28">
        <v>52678.33</v>
      </c>
      <c r="P18" s="28">
        <v>44249.2</v>
      </c>
      <c r="Q18" s="28">
        <v>46712.39</v>
      </c>
      <c r="R18" s="28">
        <v>31352.51</v>
      </c>
      <c r="S18" s="28">
        <v>17826.05</v>
      </c>
      <c r="T18" s="28">
        <v>23354.61</v>
      </c>
      <c r="U18" s="28">
        <v>21756.85</v>
      </c>
      <c r="V18" s="28">
        <v>24959.79</v>
      </c>
      <c r="W18" s="28">
        <v>25846.959999999999</v>
      </c>
      <c r="X18" s="28">
        <v>0</v>
      </c>
      <c r="Y18" s="28">
        <v>0</v>
      </c>
      <c r="Z18" s="28">
        <v>0</v>
      </c>
      <c r="AA18" s="28">
        <v>0</v>
      </c>
      <c r="AB18" s="28">
        <v>465.50599999999997</v>
      </c>
      <c r="AC18" s="27">
        <f t="shared" si="0"/>
        <v>7.5291563856605417E-2</v>
      </c>
      <c r="AD18" s="26">
        <f t="shared" si="1"/>
        <v>34526.033333333333</v>
      </c>
      <c r="AE18" s="26">
        <f t="shared" si="2"/>
        <v>28209.073333333334</v>
      </c>
      <c r="AF18" s="26">
        <f t="shared" si="3"/>
        <v>46958.96333333334</v>
      </c>
      <c r="AG18" s="26">
        <f t="shared" si="4"/>
        <v>31963.649999999998</v>
      </c>
      <c r="AH18" s="25">
        <f t="shared" si="5"/>
        <v>0.81703777149802903</v>
      </c>
      <c r="AI18">
        <f>_xlfn.T.TEST(H18:J18,K18:M18,1,2)</f>
        <v>0.20912844954638835</v>
      </c>
      <c r="AJ18" s="25">
        <f t="shared" si="6"/>
        <v>1.3601030526723314</v>
      </c>
      <c r="AK18">
        <f>_xlfn.T.TEST(H18:J18,N18:P18,1,2)</f>
        <v>7.6462574766854557E-2</v>
      </c>
      <c r="AL18" s="25">
        <f t="shared" si="7"/>
        <v>0.6806719682696003</v>
      </c>
      <c r="AM18">
        <f t="shared" si="8"/>
        <v>8.2185548823801954E-2</v>
      </c>
      <c r="AN18" s="25">
        <f t="shared" si="9"/>
        <v>1.1330981922837593</v>
      </c>
      <c r="AO18">
        <f>_xlfn.T.TEST(Q18:S18,K18:M18,1,2)</f>
        <v>0.34547519620842748</v>
      </c>
      <c r="AP18" s="25">
        <f t="shared" si="10"/>
        <v>0.92578402191196785</v>
      </c>
      <c r="AQ18">
        <f>TTEST(Q18:S18,H18:J18,1,2)</f>
        <v>0.4100028215410696</v>
      </c>
      <c r="AR18" s="24" t="s">
        <v>87</v>
      </c>
      <c r="AS18" s="23" t="s">
        <v>77</v>
      </c>
    </row>
    <row r="19" spans="1:45" ht="15.65" thickBot="1" x14ac:dyDescent="0.35">
      <c r="A19" s="34">
        <v>17</v>
      </c>
      <c r="B19" s="24" t="s">
        <v>89</v>
      </c>
      <c r="C19" s="33" t="s">
        <v>90</v>
      </c>
      <c r="D19" s="32" t="s">
        <v>77</v>
      </c>
      <c r="E19" s="31">
        <v>324.05840000000001</v>
      </c>
      <c r="F19" s="30">
        <v>0.66866490000000001</v>
      </c>
      <c r="G19" s="29" t="s">
        <v>56</v>
      </c>
      <c r="H19" s="28">
        <v>40586.86</v>
      </c>
      <c r="I19" s="28">
        <v>41342.32</v>
      </c>
      <c r="J19" s="28">
        <v>80519.77</v>
      </c>
      <c r="K19" s="28">
        <v>31318.86</v>
      </c>
      <c r="L19" s="28">
        <v>91539.96</v>
      </c>
      <c r="M19" s="28">
        <v>13256.41</v>
      </c>
      <c r="N19" s="28">
        <v>12917.66</v>
      </c>
      <c r="O19" s="28">
        <v>22434.02</v>
      </c>
      <c r="P19" s="28">
        <v>83593.100000000006</v>
      </c>
      <c r="Q19" s="28">
        <v>89177.88</v>
      </c>
      <c r="R19" s="28">
        <v>0</v>
      </c>
      <c r="S19" s="28">
        <v>78202.850000000006</v>
      </c>
      <c r="T19" s="28">
        <v>45039.839999999997</v>
      </c>
      <c r="U19" s="28">
        <v>53838.09</v>
      </c>
      <c r="V19" s="28">
        <v>55128.28</v>
      </c>
      <c r="W19" s="28">
        <v>55232.08</v>
      </c>
      <c r="X19" s="28">
        <v>0</v>
      </c>
      <c r="Y19" s="28">
        <v>6789.5609999999997</v>
      </c>
      <c r="Z19" s="28">
        <v>3153.71</v>
      </c>
      <c r="AA19" s="28">
        <v>0</v>
      </c>
      <c r="AB19" s="28">
        <v>2607.0740000000001</v>
      </c>
      <c r="AC19" s="27">
        <f t="shared" si="0"/>
        <v>9.3439727927044205E-2</v>
      </c>
      <c r="AD19" s="26">
        <f t="shared" si="1"/>
        <v>54149.65</v>
      </c>
      <c r="AE19" s="26">
        <f t="shared" si="2"/>
        <v>45371.743333333339</v>
      </c>
      <c r="AF19" s="26">
        <f t="shared" si="3"/>
        <v>39648.26</v>
      </c>
      <c r="AG19" s="26">
        <f t="shared" si="4"/>
        <v>55793.576666666668</v>
      </c>
      <c r="AH19" s="25">
        <f t="shared" si="5"/>
        <v>0.83789541268195344</v>
      </c>
      <c r="AI19">
        <f>_xlfn.T.TEST(H19:J19,K19:M19,2,2)</f>
        <v>0.76216640574203409</v>
      </c>
      <c r="AJ19" s="25">
        <f t="shared" si="6"/>
        <v>0.7321978997094164</v>
      </c>
      <c r="AK19">
        <f>_xlfn.T.TEST(H19:J19,N19:P19,2,2)</f>
        <v>0.60370150756541952</v>
      </c>
      <c r="AL19" s="25">
        <f t="shared" si="7"/>
        <v>1.4072137507841873</v>
      </c>
      <c r="AM19">
        <f t="shared" si="8"/>
        <v>0.3375059682467596</v>
      </c>
      <c r="AN19" s="25">
        <f t="shared" si="9"/>
        <v>1.2296987633198724</v>
      </c>
      <c r="AO19">
        <f>_xlfn.T.TEST(Q19:S19,K19:M19,2,2)</f>
        <v>0.79063211478926576</v>
      </c>
      <c r="AP19" s="25">
        <f t="shared" si="10"/>
        <v>1.0303589527663921</v>
      </c>
      <c r="AQ19">
        <f>TTEST(Q19:S19,H19:J19,2,2)</f>
        <v>0.96027484182044276</v>
      </c>
      <c r="AR19" s="24" t="s">
        <v>89</v>
      </c>
      <c r="AS19" s="23" t="s">
        <v>77</v>
      </c>
    </row>
    <row r="20" spans="1:45" ht="15.65" thickBot="1" x14ac:dyDescent="0.35">
      <c r="A20" s="34">
        <v>18</v>
      </c>
      <c r="B20" s="24" t="s">
        <v>91</v>
      </c>
      <c r="C20" s="33" t="s">
        <v>92</v>
      </c>
      <c r="D20" s="32" t="s">
        <v>77</v>
      </c>
      <c r="E20" s="31">
        <v>482.96069999999997</v>
      </c>
      <c r="F20" s="30">
        <v>0.60328159999999997</v>
      </c>
      <c r="G20" s="29" t="s">
        <v>78</v>
      </c>
      <c r="H20" s="28">
        <v>53340.98</v>
      </c>
      <c r="I20" s="28">
        <v>11062.77</v>
      </c>
      <c r="J20" s="28">
        <v>13219.74</v>
      </c>
      <c r="K20" s="28">
        <v>19085.84</v>
      </c>
      <c r="L20" s="28">
        <v>27796.41</v>
      </c>
      <c r="M20" s="28">
        <v>17357.09</v>
      </c>
      <c r="N20" s="28">
        <v>27475.200000000001</v>
      </c>
      <c r="O20" s="28">
        <v>46156.21</v>
      </c>
      <c r="P20" s="28">
        <v>17977.900000000001</v>
      </c>
      <c r="Q20" s="28">
        <v>24678.59</v>
      </c>
      <c r="R20" s="28">
        <v>37419.800000000003</v>
      </c>
      <c r="S20" s="28">
        <v>12702.14</v>
      </c>
      <c r="T20" s="28">
        <v>6919.6779999999999</v>
      </c>
      <c r="U20" s="28">
        <v>12866.15</v>
      </c>
      <c r="V20" s="28">
        <v>23805.88</v>
      </c>
      <c r="W20" s="28">
        <v>14697.89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7">
        <f t="shared" si="0"/>
        <v>0.47994879753659275</v>
      </c>
      <c r="AD20" s="26">
        <f t="shared" si="1"/>
        <v>25874.49666666667</v>
      </c>
      <c r="AE20" s="26">
        <f t="shared" si="2"/>
        <v>21413.113333333331</v>
      </c>
      <c r="AF20" s="26">
        <f t="shared" si="3"/>
        <v>30536.436666666665</v>
      </c>
      <c r="AG20" s="26">
        <f t="shared" si="4"/>
        <v>24933.51</v>
      </c>
      <c r="AH20" s="25">
        <f t="shared" si="5"/>
        <v>0.82757603400723134</v>
      </c>
      <c r="AI20">
        <f>_xlfn.T.TEST(H20:J20,K20:M20,1,2)</f>
        <v>0.38392988017118063</v>
      </c>
      <c r="AJ20" s="25">
        <f t="shared" si="6"/>
        <v>1.1801750990582873</v>
      </c>
      <c r="AK20">
        <f>_xlfn.T.TEST(H20:J20,N20:P20,1,2)</f>
        <v>0.39292877740242665</v>
      </c>
      <c r="AL20" s="25">
        <f t="shared" si="7"/>
        <v>0.81651668373007069</v>
      </c>
      <c r="AM20">
        <f t="shared" si="8"/>
        <v>0.31759688389491736</v>
      </c>
      <c r="AN20" s="25">
        <f t="shared" si="9"/>
        <v>1.164403775007651</v>
      </c>
      <c r="AO20">
        <f>_xlfn.T.TEST(Q20:S20,K20:M20,1,2)</f>
        <v>0.33821028875172121</v>
      </c>
      <c r="AP20" s="25">
        <f t="shared" si="10"/>
        <v>0.96363265810388055</v>
      </c>
      <c r="AQ20">
        <f>TTEST(Q20:S20,H20:J20,1,2)</f>
        <v>0.4772360150849031</v>
      </c>
      <c r="AR20" s="24" t="s">
        <v>91</v>
      </c>
      <c r="AS20" s="23" t="s">
        <v>77</v>
      </c>
    </row>
    <row r="21" spans="1:45" ht="15.65" thickBot="1" x14ac:dyDescent="0.35">
      <c r="A21" s="34">
        <v>19</v>
      </c>
      <c r="B21" s="24" t="s">
        <v>93</v>
      </c>
      <c r="C21" s="33" t="s">
        <v>94</v>
      </c>
      <c r="D21" s="32" t="s">
        <v>77</v>
      </c>
      <c r="E21" s="31">
        <v>402.99430000000001</v>
      </c>
      <c r="F21" s="30">
        <v>0.59749560000000002</v>
      </c>
      <c r="G21" s="29" t="s">
        <v>78</v>
      </c>
      <c r="H21" s="28">
        <v>185176.2</v>
      </c>
      <c r="I21" s="28">
        <v>86990.12</v>
      </c>
      <c r="J21" s="28">
        <v>111810.5</v>
      </c>
      <c r="K21" s="28">
        <v>99857.38</v>
      </c>
      <c r="L21" s="28">
        <v>129862.3</v>
      </c>
      <c r="M21" s="28">
        <v>88123.95</v>
      </c>
      <c r="N21" s="28">
        <v>142742.70000000001</v>
      </c>
      <c r="O21" s="28">
        <v>143787.4</v>
      </c>
      <c r="P21" s="28">
        <v>125645.6</v>
      </c>
      <c r="Q21" s="28">
        <v>163755.9</v>
      </c>
      <c r="R21" s="28">
        <v>96512.9</v>
      </c>
      <c r="S21" s="28">
        <v>95455.73</v>
      </c>
      <c r="T21" s="28">
        <v>85303.2</v>
      </c>
      <c r="U21" s="28">
        <v>78432.570000000007</v>
      </c>
      <c r="V21" s="28">
        <v>95433.56</v>
      </c>
      <c r="W21" s="28">
        <v>90510.22</v>
      </c>
      <c r="X21" s="28">
        <v>0</v>
      </c>
      <c r="Y21" s="28">
        <v>0</v>
      </c>
      <c r="Z21" s="28">
        <v>0</v>
      </c>
      <c r="AA21" s="28">
        <v>0</v>
      </c>
      <c r="AB21" s="28">
        <v>1263.6020000000001</v>
      </c>
      <c r="AC21" s="27">
        <f t="shared" si="0"/>
        <v>8.3283091661504216E-2</v>
      </c>
      <c r="AD21" s="26">
        <f t="shared" si="1"/>
        <v>127992.27333333333</v>
      </c>
      <c r="AE21" s="26">
        <f t="shared" si="2"/>
        <v>105947.87666666666</v>
      </c>
      <c r="AF21" s="26">
        <f t="shared" si="3"/>
        <v>137391.9</v>
      </c>
      <c r="AG21" s="26">
        <f t="shared" si="4"/>
        <v>118574.84333333332</v>
      </c>
      <c r="AH21" s="25">
        <f t="shared" si="5"/>
        <v>0.82776775431391925</v>
      </c>
      <c r="AI21">
        <f>_xlfn.T.TEST(H21:J21,K21:M21,1,2)</f>
        <v>0.26431710443097123</v>
      </c>
      <c r="AJ21" s="25">
        <f t="shared" si="6"/>
        <v>1.0734390164489616</v>
      </c>
      <c r="AK21">
        <f>_xlfn.T.TEST(H21:J21,N21:P21,1,2)</f>
        <v>0.38505706216455765</v>
      </c>
      <c r="AL21" s="25">
        <f t="shared" si="7"/>
        <v>0.86304100411547791</v>
      </c>
      <c r="AM21">
        <f t="shared" si="8"/>
        <v>0.23270816479220863</v>
      </c>
      <c r="AN21" s="25">
        <f t="shared" si="9"/>
        <v>1.1191809318311647</v>
      </c>
      <c r="AO21">
        <f>_xlfn.T.TEST(Q21:S21,K21:M21,1,2)</f>
        <v>0.3249944221106239</v>
      </c>
      <c r="AP21" s="25">
        <f t="shared" si="10"/>
        <v>0.92642188661284286</v>
      </c>
      <c r="AQ21">
        <f>TTEST(Q21:S21,H21:J21,1,2)</f>
        <v>0.40616155476013216</v>
      </c>
      <c r="AR21" s="24" t="s">
        <v>93</v>
      </c>
      <c r="AS21" s="23" t="s">
        <v>77</v>
      </c>
    </row>
    <row r="22" spans="1:45" ht="15.65" thickBot="1" x14ac:dyDescent="0.35">
      <c r="A22" s="34">
        <v>20</v>
      </c>
      <c r="B22" s="24" t="s">
        <v>95</v>
      </c>
      <c r="C22" s="33" t="s">
        <v>96</v>
      </c>
      <c r="D22" s="32" t="s">
        <v>77</v>
      </c>
      <c r="E22" s="31">
        <v>137.04570000000001</v>
      </c>
      <c r="F22" s="30">
        <v>0.89438090000000003</v>
      </c>
      <c r="G22" s="29" t="s">
        <v>56</v>
      </c>
      <c r="H22" s="28">
        <v>57642.59</v>
      </c>
      <c r="I22" s="28">
        <v>84921.35</v>
      </c>
      <c r="J22" s="28">
        <v>189741.6</v>
      </c>
      <c r="K22" s="28">
        <v>34237.230000000003</v>
      </c>
      <c r="L22" s="28">
        <v>36484.89</v>
      </c>
      <c r="M22" s="28">
        <v>97742.32</v>
      </c>
      <c r="N22" s="28">
        <v>49255.56</v>
      </c>
      <c r="O22" s="28">
        <v>42375.15</v>
      </c>
      <c r="P22" s="28">
        <v>129992.9</v>
      </c>
      <c r="Q22" s="28">
        <v>46651.08</v>
      </c>
      <c r="R22" s="28">
        <v>18315.509999999998</v>
      </c>
      <c r="S22" s="28">
        <v>109785.9</v>
      </c>
      <c r="T22" s="28">
        <v>33926.239999999998</v>
      </c>
      <c r="U22" s="28">
        <v>38046.959999999999</v>
      </c>
      <c r="V22" s="28">
        <v>45322.11</v>
      </c>
      <c r="W22" s="28">
        <v>63807.24</v>
      </c>
      <c r="X22" s="28">
        <v>5920.3770000000004</v>
      </c>
      <c r="Y22" s="28">
        <v>5015.9470000000001</v>
      </c>
      <c r="Z22" s="28">
        <v>0</v>
      </c>
      <c r="AA22" s="28">
        <v>15353.29</v>
      </c>
      <c r="AB22" s="28">
        <v>14334.73</v>
      </c>
      <c r="AC22" s="27">
        <f t="shared" si="0"/>
        <v>0.29203933882365496</v>
      </c>
      <c r="AD22" s="26">
        <f t="shared" si="1"/>
        <v>110768.51333333335</v>
      </c>
      <c r="AE22" s="26">
        <f t="shared" si="2"/>
        <v>56154.813333333332</v>
      </c>
      <c r="AF22" s="26">
        <f t="shared" si="3"/>
        <v>73874.536666666667</v>
      </c>
      <c r="AG22" s="26">
        <f t="shared" si="4"/>
        <v>58250.829999999994</v>
      </c>
      <c r="AH22" s="25">
        <f t="shared" si="5"/>
        <v>0.50695645940780876</v>
      </c>
      <c r="AI22">
        <f>_xlfn.T.TEST(H22:J22,K22:M22,1,2)</f>
        <v>0.1473019040610101</v>
      </c>
      <c r="AJ22" s="25">
        <f t="shared" si="6"/>
        <v>0.66692722005176308</v>
      </c>
      <c r="AK22">
        <f>_xlfn.T.TEST(H22:J22,N22:P22,1,2)</f>
        <v>0.24717011666548339</v>
      </c>
      <c r="AL22" s="25">
        <f t="shared" si="7"/>
        <v>0.78851025845125433</v>
      </c>
      <c r="AM22">
        <f t="shared" si="8"/>
        <v>0.35464287773568282</v>
      </c>
      <c r="AN22" s="25">
        <f t="shared" si="9"/>
        <v>1.0373256813129228</v>
      </c>
      <c r="AO22">
        <f>_xlfn.T.TEST(Q22:S22,K22:M22,1,2)</f>
        <v>0.47697664416718</v>
      </c>
      <c r="AP22" s="25">
        <f t="shared" si="10"/>
        <v>0.52587895465119228</v>
      </c>
      <c r="AQ22">
        <f>TTEST(Q22:S22,H22:J22,1,2)</f>
        <v>0.1698877670015087</v>
      </c>
      <c r="AR22" s="24" t="s">
        <v>95</v>
      </c>
      <c r="AS22" s="23" t="s">
        <v>77</v>
      </c>
    </row>
    <row r="23" spans="1:45" ht="15.65" thickBot="1" x14ac:dyDescent="0.35">
      <c r="A23" s="34">
        <v>21</v>
      </c>
      <c r="B23" s="24" t="s">
        <v>97</v>
      </c>
      <c r="C23" s="33" t="s">
        <v>98</v>
      </c>
      <c r="D23" s="32" t="s">
        <v>77</v>
      </c>
      <c r="E23" s="31">
        <v>151.0248</v>
      </c>
      <c r="F23" s="30">
        <v>0.67743249999999999</v>
      </c>
      <c r="G23" s="29" t="s">
        <v>78</v>
      </c>
      <c r="H23" s="28">
        <v>6777.3140000000003</v>
      </c>
      <c r="I23" s="28">
        <v>48521.57</v>
      </c>
      <c r="J23" s="28">
        <v>42121.62</v>
      </c>
      <c r="K23" s="28">
        <v>12446.27</v>
      </c>
      <c r="L23" s="28">
        <v>21214.799999999999</v>
      </c>
      <c r="M23" s="28">
        <v>29756.18</v>
      </c>
      <c r="N23" s="28">
        <v>4909.2709999999997</v>
      </c>
      <c r="O23" s="28">
        <v>13216.59</v>
      </c>
      <c r="P23" s="28">
        <v>27568.49</v>
      </c>
      <c r="Q23" s="28">
        <v>13197.57</v>
      </c>
      <c r="R23" s="28">
        <v>5860.6</v>
      </c>
      <c r="S23" s="28">
        <v>50627.83</v>
      </c>
      <c r="T23" s="28">
        <v>19269.89</v>
      </c>
      <c r="U23" s="28">
        <v>22692.76</v>
      </c>
      <c r="V23" s="28">
        <v>17062.11</v>
      </c>
      <c r="W23" s="28">
        <v>27669.65</v>
      </c>
      <c r="X23" s="28">
        <v>1808.8019999999999</v>
      </c>
      <c r="Y23" s="28">
        <v>3745.4580000000001</v>
      </c>
      <c r="Z23" s="28">
        <v>3581.0210000000002</v>
      </c>
      <c r="AA23" s="28">
        <v>3985.5720000000001</v>
      </c>
      <c r="AB23" s="28">
        <v>3175.3319999999999</v>
      </c>
      <c r="AC23" s="27">
        <f t="shared" si="0"/>
        <v>0.21316546954683513</v>
      </c>
      <c r="AD23" s="26">
        <f t="shared" si="1"/>
        <v>32473.501333333334</v>
      </c>
      <c r="AE23" s="26">
        <f t="shared" si="2"/>
        <v>21139.083333333332</v>
      </c>
      <c r="AF23" s="26">
        <f t="shared" si="3"/>
        <v>15231.450333333334</v>
      </c>
      <c r="AG23" s="26">
        <f t="shared" si="4"/>
        <v>23228.666666666668</v>
      </c>
      <c r="AH23" s="25">
        <f t="shared" si="5"/>
        <v>0.65096409273349676</v>
      </c>
      <c r="AI23">
        <f>_xlfn.T.TEST(H23:J23,K23:M23,1,2)</f>
        <v>0.23043196357969623</v>
      </c>
      <c r="AJ23" s="25">
        <f t="shared" si="6"/>
        <v>0.46904244100400055</v>
      </c>
      <c r="AK23">
        <f>_xlfn.T.TEST(H23:J23,N23:P23,1,2)</f>
        <v>0.15109097092039175</v>
      </c>
      <c r="AL23" s="25">
        <f t="shared" si="7"/>
        <v>1.5250462797906901</v>
      </c>
      <c r="AM23">
        <f t="shared" si="8"/>
        <v>0.31506314855701645</v>
      </c>
      <c r="AN23" s="25">
        <f t="shared" si="9"/>
        <v>1.0988492878514917</v>
      </c>
      <c r="AO23">
        <f>_xlfn.T.TEST(Q23:S23,K23:M23,1,2)</f>
        <v>0.44704437625200372</v>
      </c>
      <c r="AP23" s="25">
        <f t="shared" si="10"/>
        <v>0.71531142971709527</v>
      </c>
      <c r="AQ23">
        <f>TTEST(Q23:S23,H23:J23,1,2)</f>
        <v>0.32593349966292307</v>
      </c>
      <c r="AR23" s="24" t="s">
        <v>97</v>
      </c>
      <c r="AS23" s="23" t="s">
        <v>77</v>
      </c>
    </row>
    <row r="24" spans="1:45" ht="15.65" thickBot="1" x14ac:dyDescent="0.35">
      <c r="A24" s="34">
        <v>22</v>
      </c>
      <c r="B24" s="24" t="s">
        <v>99</v>
      </c>
      <c r="C24" s="33" t="s">
        <v>100</v>
      </c>
      <c r="D24" s="32" t="s">
        <v>77</v>
      </c>
      <c r="E24" s="31">
        <v>157.03550000000001</v>
      </c>
      <c r="F24" s="30">
        <v>0.66748050000000003</v>
      </c>
      <c r="G24" s="29" t="s">
        <v>78</v>
      </c>
      <c r="H24" s="28">
        <v>10982.74</v>
      </c>
      <c r="I24" s="28">
        <v>30487.72</v>
      </c>
      <c r="J24" s="28">
        <v>10090.93</v>
      </c>
      <c r="K24" s="28">
        <v>3480.3069999999998</v>
      </c>
      <c r="L24" s="28">
        <v>11745.36</v>
      </c>
      <c r="M24" s="28">
        <v>22365.72</v>
      </c>
      <c r="N24" s="28">
        <v>0</v>
      </c>
      <c r="O24" s="28">
        <v>9406.5730000000003</v>
      </c>
      <c r="P24" s="28">
        <v>11362.72</v>
      </c>
      <c r="Q24" s="28">
        <v>12292.5</v>
      </c>
      <c r="R24" s="28">
        <v>11787</v>
      </c>
      <c r="S24" s="28">
        <v>24713.72</v>
      </c>
      <c r="T24" s="28">
        <v>15905.18</v>
      </c>
      <c r="U24" s="28">
        <v>15323.41</v>
      </c>
      <c r="V24" s="28">
        <v>14083.12</v>
      </c>
      <c r="W24" s="28">
        <v>20393.990000000002</v>
      </c>
      <c r="X24" s="28">
        <v>2891.4810000000002</v>
      </c>
      <c r="Y24" s="28">
        <v>2791.2150000000001</v>
      </c>
      <c r="Z24" s="28">
        <v>2884.4369999999999</v>
      </c>
      <c r="AA24" s="28">
        <v>2392.192</v>
      </c>
      <c r="AB24" s="28">
        <v>3289.2530000000002</v>
      </c>
      <c r="AC24" s="27">
        <f t="shared" si="0"/>
        <v>0.16753669014184711</v>
      </c>
      <c r="AD24" s="26">
        <f t="shared" si="1"/>
        <v>17187.13</v>
      </c>
      <c r="AE24" s="26">
        <f t="shared" si="2"/>
        <v>12530.462333333335</v>
      </c>
      <c r="AF24" s="26">
        <f t="shared" si="3"/>
        <v>6923.0976666666656</v>
      </c>
      <c r="AG24" s="26">
        <f t="shared" si="4"/>
        <v>16264.406666666668</v>
      </c>
      <c r="AH24" s="25">
        <f t="shared" si="5"/>
        <v>0.72906077590227891</v>
      </c>
      <c r="AI24">
        <f>_xlfn.T.TEST(H24:J24,K24:M24,2,2)</f>
        <v>0.61740924404576036</v>
      </c>
      <c r="AJ24" s="25">
        <f t="shared" si="6"/>
        <v>0.40280708103485952</v>
      </c>
      <c r="AK24">
        <f>_xlfn.T.TEST(H24:J24,N24:P24,2,2)</f>
        <v>0.2441690596807323</v>
      </c>
      <c r="AL24" s="25">
        <f t="shared" si="7"/>
        <v>2.3492961459978443</v>
      </c>
      <c r="AM24">
        <f t="shared" si="8"/>
        <v>8.2113544468695565E-2</v>
      </c>
      <c r="AN24" s="25">
        <f t="shared" si="9"/>
        <v>1.297989350592464</v>
      </c>
      <c r="AO24">
        <f>_xlfn.T.TEST(Q24:S24,K24:M24,2,2)</f>
        <v>0.61761316880998129</v>
      </c>
      <c r="AP24" s="25">
        <f t="shared" si="10"/>
        <v>0.94631312305583692</v>
      </c>
      <c r="AQ24">
        <f>TTEST(Q24:S24,H24:J24,2,2)</f>
        <v>0.9124744843912852</v>
      </c>
      <c r="AR24" s="24" t="s">
        <v>99</v>
      </c>
      <c r="AS24" s="23" t="s">
        <v>77</v>
      </c>
    </row>
    <row r="25" spans="1:45" ht="15.65" thickBot="1" x14ac:dyDescent="0.35">
      <c r="A25" s="34">
        <v>23</v>
      </c>
      <c r="B25" s="24" t="s">
        <v>101</v>
      </c>
      <c r="C25" s="33" t="s">
        <v>102</v>
      </c>
      <c r="D25" s="32" t="s">
        <v>77</v>
      </c>
      <c r="E25" s="31">
        <v>123.0551</v>
      </c>
      <c r="F25" s="30">
        <v>0.94060790000000005</v>
      </c>
      <c r="G25" s="29" t="s">
        <v>56</v>
      </c>
      <c r="H25" s="28">
        <v>2444364</v>
      </c>
      <c r="I25" s="28">
        <v>2306832</v>
      </c>
      <c r="J25" s="28">
        <v>2835790</v>
      </c>
      <c r="K25" s="28">
        <v>2189860</v>
      </c>
      <c r="L25" s="28">
        <v>2016368</v>
      </c>
      <c r="M25" s="28">
        <v>1865366</v>
      </c>
      <c r="N25" s="28">
        <v>1652334</v>
      </c>
      <c r="O25" s="28">
        <v>1768895</v>
      </c>
      <c r="P25" s="28">
        <v>1803860</v>
      </c>
      <c r="Q25" s="28">
        <v>2351344</v>
      </c>
      <c r="R25" s="28">
        <v>1939114</v>
      </c>
      <c r="S25" s="28">
        <v>2491833</v>
      </c>
      <c r="T25" s="28">
        <v>1293024</v>
      </c>
      <c r="U25" s="28">
        <v>1550664</v>
      </c>
      <c r="V25" s="28">
        <v>1426114</v>
      </c>
      <c r="W25" s="28">
        <v>1445003</v>
      </c>
      <c r="X25" s="28">
        <v>217823.5</v>
      </c>
      <c r="Y25" s="28">
        <v>219770</v>
      </c>
      <c r="Z25" s="28">
        <v>286972.09999999998</v>
      </c>
      <c r="AA25" s="28">
        <v>231148.7</v>
      </c>
      <c r="AB25" s="28">
        <v>532608.6</v>
      </c>
      <c r="AC25" s="27">
        <f t="shared" si="0"/>
        <v>7.4025423704603799E-2</v>
      </c>
      <c r="AD25" s="26">
        <f t="shared" si="1"/>
        <v>2528995.3333333335</v>
      </c>
      <c r="AE25" s="26">
        <f t="shared" si="2"/>
        <v>2023864.6666666667</v>
      </c>
      <c r="AF25" s="26">
        <f t="shared" si="3"/>
        <v>1741696.3333333333</v>
      </c>
      <c r="AG25" s="26">
        <f t="shared" si="4"/>
        <v>2260763.6666666665</v>
      </c>
      <c r="AH25" s="25">
        <f t="shared" si="5"/>
        <v>0.80026429467511861</v>
      </c>
      <c r="AI25">
        <f>_xlfn.T.TEST(H25:J25,K25:M25,2,2)</f>
        <v>5.1710116244262097E-2</v>
      </c>
      <c r="AJ25" s="25">
        <f t="shared" si="6"/>
        <v>0.68869100325214772</v>
      </c>
      <c r="AK25">
        <f>_xlfn.T.TEST(H25:J25,N25:P25,2,2)</f>
        <v>8.819114460820383E-3</v>
      </c>
      <c r="AL25" s="25">
        <f t="shared" si="7"/>
        <v>1.2980240145191786</v>
      </c>
      <c r="AM25">
        <f t="shared" si="8"/>
        <v>1.9646669384732352E-2</v>
      </c>
      <c r="AN25" s="25">
        <f t="shared" si="9"/>
        <v>1.1170527871264118</v>
      </c>
      <c r="AO25">
        <f>_xlfn.T.TEST(Q25:S25,K25:M25,2,2)</f>
        <v>0.28160863226744115</v>
      </c>
      <c r="AP25" s="25">
        <f t="shared" si="10"/>
        <v>0.89393746080459346</v>
      </c>
      <c r="AQ25">
        <f>TTEST(Q25:S25,H25:J25,2,2)</f>
        <v>0.30718519832384156</v>
      </c>
      <c r="AR25" s="24" t="s">
        <v>101</v>
      </c>
      <c r="AS25" s="23" t="s">
        <v>77</v>
      </c>
    </row>
    <row r="26" spans="1:45" ht="15.65" thickBot="1" x14ac:dyDescent="0.35">
      <c r="A26" s="34">
        <v>24</v>
      </c>
      <c r="B26" s="24" t="s">
        <v>103</v>
      </c>
      <c r="C26" s="33" t="s">
        <v>104</v>
      </c>
      <c r="D26" s="32" t="s">
        <v>77</v>
      </c>
      <c r="E26" s="31">
        <v>565.04700000000003</v>
      </c>
      <c r="F26" s="30">
        <v>0.59328619999999999</v>
      </c>
      <c r="G26" s="29" t="s">
        <v>78</v>
      </c>
      <c r="H26" s="28">
        <v>45817.88</v>
      </c>
      <c r="I26" s="28">
        <v>22997.55</v>
      </c>
      <c r="J26" s="28">
        <v>34916.629999999997</v>
      </c>
      <c r="K26" s="28">
        <v>31999.93</v>
      </c>
      <c r="L26" s="28">
        <v>32290.880000000001</v>
      </c>
      <c r="M26" s="28">
        <v>17401.189999999999</v>
      </c>
      <c r="N26" s="28">
        <v>40703.949999999997</v>
      </c>
      <c r="O26" s="28">
        <v>41034.57</v>
      </c>
      <c r="P26" s="28">
        <v>31155.55</v>
      </c>
      <c r="Q26" s="28">
        <v>50187</v>
      </c>
      <c r="R26" s="28">
        <v>31264.15</v>
      </c>
      <c r="S26" s="28">
        <v>26323.81</v>
      </c>
      <c r="T26" s="28">
        <v>28974.16</v>
      </c>
      <c r="U26" s="28">
        <v>31444.28</v>
      </c>
      <c r="V26" s="28">
        <v>22286.47</v>
      </c>
      <c r="W26" s="28">
        <v>18687.29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7">
        <f t="shared" si="0"/>
        <v>0.2323375397975142</v>
      </c>
      <c r="AD26" s="26">
        <f t="shared" si="1"/>
        <v>34577.353333333333</v>
      </c>
      <c r="AE26" s="26">
        <f t="shared" si="2"/>
        <v>27230.666666666668</v>
      </c>
      <c r="AF26" s="26">
        <f t="shared" si="3"/>
        <v>37631.356666666667</v>
      </c>
      <c r="AG26" s="26">
        <f t="shared" si="4"/>
        <v>35924.986666666664</v>
      </c>
      <c r="AH26" s="25">
        <f t="shared" si="5"/>
        <v>0.7875289471740945</v>
      </c>
      <c r="AI26">
        <f>_xlfn.T.TEST(H26:J26,K26:M26,1,2)</f>
        <v>0.21101385364276906</v>
      </c>
      <c r="AJ26" s="25">
        <f t="shared" si="6"/>
        <v>1.0883238026893518</v>
      </c>
      <c r="AK26">
        <f>_xlfn.T.TEST(H26:J26,N26:P26,1,2)</f>
        <v>0.34941100175457601</v>
      </c>
      <c r="AL26" s="25">
        <f t="shared" si="7"/>
        <v>0.95465563425962052</v>
      </c>
      <c r="AM26">
        <f t="shared" si="8"/>
        <v>0.42038269622459123</v>
      </c>
      <c r="AN26" s="25">
        <f t="shared" si="9"/>
        <v>1.3192841404299074</v>
      </c>
      <c r="AO26">
        <f>_xlfn.T.TEST(Q26:S26,K26:M26,1,2)</f>
        <v>0.18899768575581205</v>
      </c>
      <c r="AP26" s="25">
        <f t="shared" si="10"/>
        <v>1.0389744501362452</v>
      </c>
      <c r="AQ26">
        <f>TTEST(Q26:S26,H26:J26,1,2)</f>
        <v>0.44870636323572516</v>
      </c>
      <c r="AR26" s="24" t="s">
        <v>103</v>
      </c>
      <c r="AS26" s="23" t="s">
        <v>77</v>
      </c>
    </row>
    <row r="27" spans="1:45" ht="15.65" thickBot="1" x14ac:dyDescent="0.35">
      <c r="A27" s="34">
        <v>25</v>
      </c>
      <c r="B27" s="24" t="s">
        <v>105</v>
      </c>
      <c r="C27" s="33" t="s">
        <v>106</v>
      </c>
      <c r="D27" s="32" t="s">
        <v>107</v>
      </c>
      <c r="E27" s="31">
        <v>98.984020000000001</v>
      </c>
      <c r="F27" s="30">
        <v>0.7333693</v>
      </c>
      <c r="G27" s="29" t="s">
        <v>56</v>
      </c>
      <c r="H27" s="28">
        <v>28208150</v>
      </c>
      <c r="I27" s="28">
        <v>28105390</v>
      </c>
      <c r="J27" s="28">
        <v>32634200</v>
      </c>
      <c r="K27" s="28">
        <v>19074700</v>
      </c>
      <c r="L27" s="28">
        <v>24321290</v>
      </c>
      <c r="M27" s="28">
        <v>30906040</v>
      </c>
      <c r="N27" s="28">
        <v>26071940</v>
      </c>
      <c r="O27" s="28">
        <v>24827340</v>
      </c>
      <c r="P27" s="28">
        <v>34445110</v>
      </c>
      <c r="Q27" s="28">
        <v>25270310</v>
      </c>
      <c r="R27" s="28">
        <v>31420360</v>
      </c>
      <c r="S27" s="28">
        <v>32537230</v>
      </c>
      <c r="T27" s="28">
        <v>16949660</v>
      </c>
      <c r="U27" s="28">
        <v>18216850</v>
      </c>
      <c r="V27" s="28">
        <v>28693050</v>
      </c>
      <c r="W27" s="28">
        <v>28457810</v>
      </c>
      <c r="X27" s="28">
        <v>4750.7470000000003</v>
      </c>
      <c r="Y27" s="28">
        <v>23696.02</v>
      </c>
      <c r="Z27" s="28">
        <v>31128.69</v>
      </c>
      <c r="AA27" s="28">
        <v>281455.3</v>
      </c>
      <c r="AB27" s="28">
        <v>374342.40000000002</v>
      </c>
      <c r="AC27" s="27">
        <f t="shared" si="0"/>
        <v>0.27592249437497163</v>
      </c>
      <c r="AD27" s="26">
        <f t="shared" si="1"/>
        <v>29649246.666666668</v>
      </c>
      <c r="AE27" s="26">
        <f t="shared" si="2"/>
        <v>24767343.333333332</v>
      </c>
      <c r="AF27" s="26">
        <f t="shared" si="3"/>
        <v>28448130</v>
      </c>
      <c r="AG27" s="26">
        <f t="shared" si="4"/>
        <v>29742633.333333332</v>
      </c>
      <c r="AH27" s="25">
        <f t="shared" si="5"/>
        <v>0.83534477660702777</v>
      </c>
      <c r="AI27">
        <f>_xlfn.T.TEST(H27:J27,K27:M27,1,2)</f>
        <v>0.13058076565938115</v>
      </c>
      <c r="AJ27" s="25">
        <f t="shared" si="6"/>
        <v>0.95948913373178446</v>
      </c>
      <c r="AK27">
        <f>_xlfn.T.TEST(H27:J27,N27:P27,1,2)</f>
        <v>0.36972137612676031</v>
      </c>
      <c r="AL27" s="25">
        <f t="shared" si="7"/>
        <v>1.0455039868467042</v>
      </c>
      <c r="AM27">
        <f t="shared" si="8"/>
        <v>0.37435274529162588</v>
      </c>
      <c r="AN27" s="25">
        <f t="shared" si="9"/>
        <v>1.2008810526441875</v>
      </c>
      <c r="AO27">
        <f>_xlfn.T.TEST(Q27:S27,K27:M27,1,2)</f>
        <v>0.14590521324485245</v>
      </c>
      <c r="AP27" s="25">
        <f t="shared" si="10"/>
        <v>1.0031497146526713</v>
      </c>
      <c r="AQ27">
        <f>TTEST(Q27:S27,H27:J27,1,2)</f>
        <v>0.48707068414865551</v>
      </c>
      <c r="AR27" s="24" t="s">
        <v>105</v>
      </c>
      <c r="AS27" s="23" t="s">
        <v>107</v>
      </c>
    </row>
    <row r="28" spans="1:45" ht="15.65" thickBot="1" x14ac:dyDescent="0.35">
      <c r="A28" s="34">
        <v>26</v>
      </c>
      <c r="B28" s="24" t="s">
        <v>108</v>
      </c>
      <c r="C28" s="33" t="s">
        <v>109</v>
      </c>
      <c r="D28" s="32" t="s">
        <v>107</v>
      </c>
      <c r="E28" s="31">
        <v>176.93469999999999</v>
      </c>
      <c r="F28" s="30">
        <v>0.60915169999999996</v>
      </c>
      <c r="G28" s="29" t="s">
        <v>78</v>
      </c>
      <c r="H28" s="28">
        <v>10642790</v>
      </c>
      <c r="I28" s="28">
        <v>13322150</v>
      </c>
      <c r="J28" s="28">
        <v>11343700</v>
      </c>
      <c r="K28" s="28">
        <v>8625121</v>
      </c>
      <c r="L28" s="28">
        <v>7140622</v>
      </c>
      <c r="M28" s="28">
        <v>13547300</v>
      </c>
      <c r="N28" s="28">
        <v>11876660</v>
      </c>
      <c r="O28" s="28">
        <v>12714280</v>
      </c>
      <c r="P28" s="28">
        <v>10659200</v>
      </c>
      <c r="Q28" s="28">
        <v>8084032</v>
      </c>
      <c r="R28" s="28">
        <v>11622210</v>
      </c>
      <c r="S28" s="28">
        <v>11370580</v>
      </c>
      <c r="T28" s="28">
        <v>7607078</v>
      </c>
      <c r="U28" s="28">
        <v>8486299</v>
      </c>
      <c r="V28" s="28">
        <v>11851940</v>
      </c>
      <c r="W28" s="28">
        <v>9496966</v>
      </c>
      <c r="X28" s="28">
        <v>0</v>
      </c>
      <c r="Y28" s="28">
        <v>0</v>
      </c>
      <c r="Z28" s="28">
        <v>0</v>
      </c>
      <c r="AA28" s="28">
        <v>655.91279999999995</v>
      </c>
      <c r="AB28" s="28">
        <v>0</v>
      </c>
      <c r="AC28" s="27">
        <f t="shared" si="0"/>
        <v>0.19567510159066295</v>
      </c>
      <c r="AD28" s="26">
        <f t="shared" si="1"/>
        <v>11769546.666666666</v>
      </c>
      <c r="AE28" s="26">
        <f t="shared" si="2"/>
        <v>9771014.333333334</v>
      </c>
      <c r="AF28" s="26">
        <f t="shared" si="3"/>
        <v>11750046.666666666</v>
      </c>
      <c r="AG28" s="26">
        <f t="shared" si="4"/>
        <v>10358940.666666666</v>
      </c>
      <c r="AH28" s="25">
        <f t="shared" si="5"/>
        <v>0.83019462091997887</v>
      </c>
      <c r="AI28">
        <f>_xlfn.T.TEST(H28:J28,K28:M28,1,2)</f>
        <v>0.19714407794320993</v>
      </c>
      <c r="AJ28" s="25">
        <f t="shared" si="6"/>
        <v>0.99834318172549263</v>
      </c>
      <c r="AK28">
        <f>_xlfn.T.TEST(H28:J28,N28:P28,1,2)</f>
        <v>0.49268638887482974</v>
      </c>
      <c r="AL28" s="25">
        <f t="shared" si="7"/>
        <v>0.88160847020749422</v>
      </c>
      <c r="AM28">
        <f t="shared" si="8"/>
        <v>0.17019425683913864</v>
      </c>
      <c r="AN28" s="25">
        <f t="shared" si="9"/>
        <v>1.0601704504032554</v>
      </c>
      <c r="AO28">
        <f>_xlfn.T.TEST(Q28:S28,K28:M28,1,2)</f>
        <v>0.4032449853037528</v>
      </c>
      <c r="AP28" s="25">
        <f t="shared" si="10"/>
        <v>0.88014780518309399</v>
      </c>
      <c r="AQ28">
        <f>TTEST(Q28:S28,H28:J28,1,2)</f>
        <v>0.18437685877649515</v>
      </c>
      <c r="AR28" s="24" t="s">
        <v>108</v>
      </c>
      <c r="AS28" s="23" t="s">
        <v>107</v>
      </c>
    </row>
    <row r="29" spans="1:45" ht="15.65" thickBot="1" x14ac:dyDescent="0.35">
      <c r="A29" s="34">
        <v>27</v>
      </c>
      <c r="B29" s="24" t="s">
        <v>110</v>
      </c>
      <c r="C29" s="33" t="s">
        <v>111</v>
      </c>
      <c r="D29" s="32" t="s">
        <v>112</v>
      </c>
      <c r="E29" s="31">
        <v>179.05520000000001</v>
      </c>
      <c r="F29" s="30">
        <v>0.65222469999999999</v>
      </c>
      <c r="G29" s="29" t="s">
        <v>78</v>
      </c>
      <c r="H29" s="28">
        <v>1109225</v>
      </c>
      <c r="I29" s="28">
        <v>136089</v>
      </c>
      <c r="J29" s="28">
        <v>35037.22</v>
      </c>
      <c r="K29" s="28">
        <v>1060899</v>
      </c>
      <c r="L29" s="28">
        <v>2931724</v>
      </c>
      <c r="M29" s="28">
        <v>144015.29999999999</v>
      </c>
      <c r="N29" s="28">
        <v>764930.5</v>
      </c>
      <c r="O29" s="28">
        <v>777370</v>
      </c>
      <c r="P29" s="28">
        <v>61415.21</v>
      </c>
      <c r="Q29" s="28">
        <v>1745713</v>
      </c>
      <c r="R29" s="28">
        <v>1019801</v>
      </c>
      <c r="S29" s="28">
        <v>162202.6</v>
      </c>
      <c r="T29" s="28">
        <v>537195.6</v>
      </c>
      <c r="U29" s="28">
        <v>614659.5</v>
      </c>
      <c r="V29" s="28">
        <v>798388.8</v>
      </c>
      <c r="W29" s="28">
        <v>749496.3</v>
      </c>
      <c r="X29" s="28">
        <v>96045.8</v>
      </c>
      <c r="Y29" s="28">
        <v>91586.71</v>
      </c>
      <c r="Z29" s="28">
        <v>101297.8</v>
      </c>
      <c r="AA29" s="28">
        <v>90962.82</v>
      </c>
      <c r="AB29" s="28">
        <v>128627</v>
      </c>
      <c r="AC29" s="27">
        <f t="shared" si="0"/>
        <v>0.17821727723010214</v>
      </c>
      <c r="AD29" s="26">
        <f t="shared" si="1"/>
        <v>426783.74</v>
      </c>
      <c r="AE29" s="26">
        <f t="shared" si="2"/>
        <v>1378879.4333333333</v>
      </c>
      <c r="AF29" s="26">
        <f t="shared" si="3"/>
        <v>534571.90333333332</v>
      </c>
      <c r="AG29" s="26">
        <f t="shared" si="4"/>
        <v>975905.53333333333</v>
      </c>
      <c r="AH29" s="25">
        <f t="shared" si="5"/>
        <v>3.230862153589388</v>
      </c>
      <c r="AI29">
        <f>_xlfn.T.TEST(H29:J29,K29:M29,2,2)</f>
        <v>0.34445973131232588</v>
      </c>
      <c r="AJ29" s="25">
        <f t="shared" si="6"/>
        <v>1.2525592079335857</v>
      </c>
      <c r="AK29">
        <f>_xlfn.T.TEST(H29:J29,N29:P29,2,2)</f>
        <v>0.80845364197066627</v>
      </c>
      <c r="AL29" s="25">
        <f t="shared" si="7"/>
        <v>1.8255832886989678</v>
      </c>
      <c r="AM29">
        <f t="shared" si="8"/>
        <v>0.21996577907763537</v>
      </c>
      <c r="AN29" s="25">
        <f t="shared" si="9"/>
        <v>0.70775262125286609</v>
      </c>
      <c r="AO29">
        <f>_xlfn.T.TEST(Q29:S29,K29:M29,2,2)</f>
        <v>0.69001552753450623</v>
      </c>
      <c r="AP29" s="25">
        <f t="shared" si="10"/>
        <v>2.2866511581095694</v>
      </c>
      <c r="AQ29">
        <f>TTEST(Q29:S29,H29:J29,2,2)</f>
        <v>0.39111546158020449</v>
      </c>
      <c r="AR29" s="24" t="s">
        <v>110</v>
      </c>
      <c r="AS29" s="23" t="s">
        <v>112</v>
      </c>
    </row>
    <row r="30" spans="1:45" ht="15.65" thickBot="1" x14ac:dyDescent="0.35">
      <c r="A30" s="34">
        <v>28</v>
      </c>
      <c r="B30" s="24" t="s">
        <v>113</v>
      </c>
      <c r="C30" s="33" t="s">
        <v>114</v>
      </c>
      <c r="D30" s="32" t="s">
        <v>112</v>
      </c>
      <c r="E30" s="31">
        <v>259.02190000000002</v>
      </c>
      <c r="F30" s="30">
        <v>0.61156180000000004</v>
      </c>
      <c r="G30" s="29" t="s">
        <v>78</v>
      </c>
      <c r="H30" s="28">
        <v>628720</v>
      </c>
      <c r="I30" s="28">
        <v>145164.4</v>
      </c>
      <c r="J30" s="28">
        <v>141495.70000000001</v>
      </c>
      <c r="K30" s="28">
        <v>592520.4</v>
      </c>
      <c r="L30" s="28">
        <v>1052333</v>
      </c>
      <c r="M30" s="28">
        <v>135047.6</v>
      </c>
      <c r="N30" s="28">
        <v>480737.1</v>
      </c>
      <c r="O30" s="28">
        <v>436428.2</v>
      </c>
      <c r="P30" s="28">
        <v>137998.9</v>
      </c>
      <c r="Q30" s="28">
        <v>1130823</v>
      </c>
      <c r="R30" s="28">
        <v>502168.3</v>
      </c>
      <c r="S30" s="28">
        <v>96648.62</v>
      </c>
      <c r="T30" s="28">
        <v>268613.59999999998</v>
      </c>
      <c r="U30" s="28">
        <v>310799.8</v>
      </c>
      <c r="V30" s="28">
        <v>340048.2</v>
      </c>
      <c r="W30" s="28">
        <v>331506.90000000002</v>
      </c>
      <c r="X30" s="28">
        <v>509.58609999999999</v>
      </c>
      <c r="Y30" s="28">
        <v>420.45150000000001</v>
      </c>
      <c r="Z30" s="28">
        <v>627.63120000000004</v>
      </c>
      <c r="AA30" s="28">
        <v>3696.652</v>
      </c>
      <c r="AB30" s="28">
        <v>3945.98</v>
      </c>
      <c r="AC30" s="27">
        <f t="shared" si="0"/>
        <v>0.10193425522522274</v>
      </c>
      <c r="AD30" s="26">
        <f t="shared" si="1"/>
        <v>305126.7</v>
      </c>
      <c r="AE30" s="26">
        <f t="shared" si="2"/>
        <v>593300.33333333337</v>
      </c>
      <c r="AF30" s="26">
        <f t="shared" si="3"/>
        <v>351721.39999999997</v>
      </c>
      <c r="AG30" s="26">
        <f t="shared" si="4"/>
        <v>576546.64</v>
      </c>
      <c r="AH30" s="25">
        <f t="shared" si="5"/>
        <v>1.9444392553432175</v>
      </c>
      <c r="AI30">
        <f>_xlfn.T.TEST(H30:J30,K30:M30,2,2)</f>
        <v>0.40564014029376533</v>
      </c>
      <c r="AJ30" s="25">
        <f t="shared" si="6"/>
        <v>1.1527060725921394</v>
      </c>
      <c r="AK30">
        <f>_xlfn.T.TEST(H30:J30,N30:P30,2,2)</f>
        <v>0.82228910353021778</v>
      </c>
      <c r="AL30" s="25">
        <f t="shared" si="7"/>
        <v>1.6392139915285224</v>
      </c>
      <c r="AM30">
        <f t="shared" si="8"/>
        <v>0.26022996316512942</v>
      </c>
      <c r="AN30" s="25">
        <f t="shared" si="9"/>
        <v>0.97176186765443695</v>
      </c>
      <c r="AO30">
        <f>_xlfn.T.TEST(Q30:S30,K30:M30,2,2)</f>
        <v>0.96865963082247908</v>
      </c>
      <c r="AP30" s="25">
        <f t="shared" si="10"/>
        <v>1.8895319223129277</v>
      </c>
      <c r="AQ30">
        <f>TTEST(Q30:S30,H30:J30,2,2)</f>
        <v>0.47134835370311884</v>
      </c>
      <c r="AR30" s="24" t="s">
        <v>113</v>
      </c>
      <c r="AS30" s="23" t="s">
        <v>112</v>
      </c>
    </row>
    <row r="31" spans="1:45" ht="15.65" thickBot="1" x14ac:dyDescent="0.35">
      <c r="A31" s="34">
        <v>29</v>
      </c>
      <c r="B31" s="24" t="s">
        <v>115</v>
      </c>
      <c r="C31" s="33" t="s">
        <v>116</v>
      </c>
      <c r="D31" s="32" t="s">
        <v>112</v>
      </c>
      <c r="E31" s="31">
        <v>338.98829999999998</v>
      </c>
      <c r="F31" s="30">
        <v>0.60380889999999998</v>
      </c>
      <c r="G31" s="29" t="s">
        <v>78</v>
      </c>
      <c r="H31" s="28">
        <v>127636.2</v>
      </c>
      <c r="I31" s="28">
        <v>21861.56</v>
      </c>
      <c r="J31" s="28">
        <v>10216.06</v>
      </c>
      <c r="K31" s="28">
        <v>43064.99</v>
      </c>
      <c r="L31" s="28">
        <v>111438.1</v>
      </c>
      <c r="M31" s="28">
        <v>25026.27</v>
      </c>
      <c r="N31" s="28">
        <v>101575.7</v>
      </c>
      <c r="O31" s="28">
        <v>143628.5</v>
      </c>
      <c r="P31" s="28">
        <v>7154.7150000000001</v>
      </c>
      <c r="Q31" s="28">
        <v>145204.20000000001</v>
      </c>
      <c r="R31" s="28">
        <v>87205.43</v>
      </c>
      <c r="S31" s="28">
        <v>22150.78</v>
      </c>
      <c r="T31" s="28">
        <v>18858.73</v>
      </c>
      <c r="U31" s="28">
        <v>23863.35</v>
      </c>
      <c r="V31" s="28">
        <v>48596.01</v>
      </c>
      <c r="W31" s="28">
        <v>60276.95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7">
        <f t="shared" si="0"/>
        <v>0.52213572120527596</v>
      </c>
      <c r="AD31" s="26">
        <f t="shared" si="1"/>
        <v>53237.94</v>
      </c>
      <c r="AE31" s="26">
        <f t="shared" si="2"/>
        <v>59843.119999999995</v>
      </c>
      <c r="AF31" s="26">
        <f t="shared" si="3"/>
        <v>84119.638333333336</v>
      </c>
      <c r="AG31" s="26">
        <f t="shared" si="4"/>
        <v>84853.47</v>
      </c>
      <c r="AH31" s="25">
        <f t="shared" si="5"/>
        <v>1.1240690379830622</v>
      </c>
      <c r="AI31">
        <f>_xlfn.T.TEST(H31:J31,K31:M31,1,2)</f>
        <v>0.44602446527057621</v>
      </c>
      <c r="AJ31" s="25">
        <f t="shared" si="6"/>
        <v>1.5800693703275019</v>
      </c>
      <c r="AK31">
        <f>_xlfn.T.TEST(H31:J31,N31:P31,1,2)</f>
        <v>0.30216945304857912</v>
      </c>
      <c r="AL31" s="25">
        <f t="shared" si="7"/>
        <v>1.0087236664494297</v>
      </c>
      <c r="AM31">
        <f t="shared" si="8"/>
        <v>0.4948825993385037</v>
      </c>
      <c r="AN31" s="25">
        <f t="shared" si="9"/>
        <v>1.4179319193250621</v>
      </c>
      <c r="AO31">
        <f>_xlfn.T.TEST(Q31:S31,K31:M31,1,2)</f>
        <v>0.30096573959464101</v>
      </c>
      <c r="AP31" s="25">
        <f t="shared" si="10"/>
        <v>1.5938533684811997</v>
      </c>
      <c r="AQ31">
        <f>TTEST(Q31:S31,H31:J31,1,2)</f>
        <v>0.28644987749968376</v>
      </c>
      <c r="AR31" s="24" t="s">
        <v>115</v>
      </c>
      <c r="AS31" s="23" t="s">
        <v>112</v>
      </c>
    </row>
    <row r="32" spans="1:45" ht="15.65" thickBot="1" x14ac:dyDescent="0.35">
      <c r="A32" s="34">
        <v>30</v>
      </c>
      <c r="B32" s="24" t="s">
        <v>117</v>
      </c>
      <c r="C32" s="33" t="s">
        <v>118</v>
      </c>
      <c r="D32" s="32" t="s">
        <v>112</v>
      </c>
      <c r="E32" s="31">
        <v>168.98910000000001</v>
      </c>
      <c r="F32" s="30">
        <v>0.60568239999999995</v>
      </c>
      <c r="G32" s="29" t="s">
        <v>78</v>
      </c>
      <c r="H32" s="28">
        <v>105706.6</v>
      </c>
      <c r="I32" s="28">
        <v>7644.9290000000001</v>
      </c>
      <c r="J32" s="28">
        <v>7599.6040000000003</v>
      </c>
      <c r="K32" s="28">
        <v>62431.27</v>
      </c>
      <c r="L32" s="28">
        <v>66579.92</v>
      </c>
      <c r="M32" s="28">
        <v>9223.7780000000002</v>
      </c>
      <c r="N32" s="28">
        <v>61191.07</v>
      </c>
      <c r="O32" s="28">
        <v>63373.01</v>
      </c>
      <c r="P32" s="28">
        <v>9570.4179999999997</v>
      </c>
      <c r="Q32" s="28">
        <v>91767.75</v>
      </c>
      <c r="R32" s="28">
        <v>31189.54</v>
      </c>
      <c r="S32" s="28">
        <v>7690.9650000000001</v>
      </c>
      <c r="T32" s="28">
        <v>24554.47</v>
      </c>
      <c r="U32" s="28">
        <v>31599.67</v>
      </c>
      <c r="V32" s="28">
        <v>58473.32</v>
      </c>
      <c r="W32" s="28">
        <v>49820.11</v>
      </c>
      <c r="X32" s="28">
        <v>0</v>
      </c>
      <c r="Y32" s="28">
        <v>0</v>
      </c>
      <c r="Z32" s="28">
        <v>0</v>
      </c>
      <c r="AA32" s="28">
        <v>0</v>
      </c>
      <c r="AB32" s="28">
        <v>1156.1310000000001</v>
      </c>
      <c r="AC32" s="27">
        <f t="shared" si="0"/>
        <v>0.38250715616447556</v>
      </c>
      <c r="AD32" s="26">
        <f t="shared" si="1"/>
        <v>40317.044333333339</v>
      </c>
      <c r="AE32" s="26">
        <f t="shared" si="2"/>
        <v>46078.322666666667</v>
      </c>
      <c r="AF32" s="26">
        <f t="shared" si="3"/>
        <v>44711.499333333333</v>
      </c>
      <c r="AG32" s="26">
        <f t="shared" si="4"/>
        <v>43549.418333333335</v>
      </c>
      <c r="AH32" s="25">
        <f t="shared" si="5"/>
        <v>1.1428993228199027</v>
      </c>
      <c r="AI32">
        <f>_xlfn.T.TEST(H32:J32,K32:M32,1,2)</f>
        <v>0.44274326285776033</v>
      </c>
      <c r="AJ32" s="25">
        <f t="shared" si="6"/>
        <v>1.1089974494079355</v>
      </c>
      <c r="AK32">
        <f>_xlfn.T.TEST(H32:J32,N32:P32,1,2)</f>
        <v>0.45573752712317639</v>
      </c>
      <c r="AL32" s="25">
        <f t="shared" si="7"/>
        <v>0.97400934843771514</v>
      </c>
      <c r="AM32">
        <f t="shared" si="8"/>
        <v>0.48576329954553865</v>
      </c>
      <c r="AN32" s="25">
        <f t="shared" si="9"/>
        <v>0.94511726584260503</v>
      </c>
      <c r="AO32">
        <f>_xlfn.T.TEST(Q32:S32,K32:M32,1,2)</f>
        <v>0.46956527378160973</v>
      </c>
      <c r="AP32" s="25">
        <f t="shared" si="10"/>
        <v>1.0801738831169112</v>
      </c>
      <c r="AQ32">
        <f>TTEST(Q32:S32,H32:J32,1,2)</f>
        <v>0.47060621299564703</v>
      </c>
      <c r="AR32" s="24" t="s">
        <v>117</v>
      </c>
      <c r="AS32" s="23" t="s">
        <v>112</v>
      </c>
    </row>
    <row r="33" spans="1:45" ht="15.65" thickBot="1" x14ac:dyDescent="0.35">
      <c r="A33" s="34">
        <v>31</v>
      </c>
      <c r="B33" s="24" t="s">
        <v>119</v>
      </c>
      <c r="C33" s="33" t="s">
        <v>120</v>
      </c>
      <c r="D33" s="32" t="s">
        <v>112</v>
      </c>
      <c r="E33" s="31">
        <v>264.95159999999998</v>
      </c>
      <c r="F33" s="30">
        <v>0.60458049999999997</v>
      </c>
      <c r="G33" s="29" t="s">
        <v>78</v>
      </c>
      <c r="H33" s="28">
        <v>59757.85</v>
      </c>
      <c r="I33" s="28">
        <v>21243</v>
      </c>
      <c r="J33" s="28">
        <v>21104.35</v>
      </c>
      <c r="K33" s="28">
        <v>16853.509999999998</v>
      </c>
      <c r="L33" s="28">
        <v>40887.67</v>
      </c>
      <c r="M33" s="28">
        <v>9412.7330000000002</v>
      </c>
      <c r="N33" s="28">
        <v>32971.519999999997</v>
      </c>
      <c r="O33" s="28">
        <v>35392.69</v>
      </c>
      <c r="P33" s="28">
        <v>17584.88</v>
      </c>
      <c r="Q33" s="28">
        <v>54068.03</v>
      </c>
      <c r="R33" s="28">
        <v>36923.32</v>
      </c>
      <c r="S33" s="28">
        <v>20970.75</v>
      </c>
      <c r="T33" s="28">
        <v>7735.8810000000003</v>
      </c>
      <c r="U33" s="28">
        <v>9325.1769999999997</v>
      </c>
      <c r="V33" s="28">
        <v>20302.009999999998</v>
      </c>
      <c r="W33" s="28">
        <v>21797.56</v>
      </c>
      <c r="X33" s="28">
        <v>0</v>
      </c>
      <c r="Y33" s="28">
        <v>0</v>
      </c>
      <c r="Z33" s="28">
        <v>0</v>
      </c>
      <c r="AA33" s="28">
        <v>467.96539999999999</v>
      </c>
      <c r="AB33" s="28">
        <v>344.834</v>
      </c>
      <c r="AC33" s="27">
        <f t="shared" si="0"/>
        <v>0.49240161712296848</v>
      </c>
      <c r="AD33" s="26">
        <f t="shared" si="1"/>
        <v>34035.066666666673</v>
      </c>
      <c r="AE33" s="26">
        <f t="shared" si="2"/>
        <v>22384.637666666666</v>
      </c>
      <c r="AF33" s="26">
        <f t="shared" si="3"/>
        <v>28649.696666666667</v>
      </c>
      <c r="AG33" s="26">
        <f t="shared" si="4"/>
        <v>37320.700000000004</v>
      </c>
      <c r="AH33" s="25">
        <f t="shared" si="5"/>
        <v>0.65769336919177457</v>
      </c>
      <c r="AI33">
        <f t="shared" ref="AI33:AI40" si="11">_xlfn.T.TEST(H33:J33,K33:M33,2,2)</f>
        <v>0.50656186595922414</v>
      </c>
      <c r="AJ33" s="25">
        <f t="shared" si="6"/>
        <v>0.84176995882677852</v>
      </c>
      <c r="AK33">
        <f t="shared" ref="AK33:AK40" si="12">_xlfn.T.TEST(H33:J33,N33:P33,2,2)</f>
        <v>0.72040363074448632</v>
      </c>
      <c r="AL33" s="25">
        <f t="shared" si="7"/>
        <v>1.3026560257938742</v>
      </c>
      <c r="AM33">
        <f t="shared" si="8"/>
        <v>0.23851517491589436</v>
      </c>
      <c r="AN33" s="25">
        <f t="shared" si="9"/>
        <v>1.6672461067160751</v>
      </c>
      <c r="AO33">
        <f t="shared" ref="AO33:AO40" si="13">_xlfn.T.TEST(Q33:S33,K33:M33,2,2)</f>
        <v>0.32977968970348026</v>
      </c>
      <c r="AP33" s="25">
        <f t="shared" si="10"/>
        <v>1.0965367091979643</v>
      </c>
      <c r="AQ33">
        <f t="shared" ref="AQ33:AQ40" si="14">TTEST(Q33:S33,H33:J33,2,2)</f>
        <v>0.84754123768020184</v>
      </c>
      <c r="AR33" s="24" t="s">
        <v>119</v>
      </c>
      <c r="AS33" s="23" t="s">
        <v>112</v>
      </c>
    </row>
    <row r="34" spans="1:45" ht="15.65" thickBot="1" x14ac:dyDescent="0.35">
      <c r="A34" s="34">
        <v>32</v>
      </c>
      <c r="B34" s="24" t="s">
        <v>121</v>
      </c>
      <c r="C34" s="33" t="s">
        <v>122</v>
      </c>
      <c r="D34" s="32" t="s">
        <v>112</v>
      </c>
      <c r="E34" s="31">
        <v>184.9845</v>
      </c>
      <c r="F34" s="30">
        <v>0.60252530000000004</v>
      </c>
      <c r="G34" s="29" t="s">
        <v>78</v>
      </c>
      <c r="H34" s="28">
        <v>715878</v>
      </c>
      <c r="I34" s="28">
        <v>218639.2</v>
      </c>
      <c r="J34" s="28">
        <v>200792</v>
      </c>
      <c r="K34" s="28">
        <v>402841.8</v>
      </c>
      <c r="L34" s="28">
        <v>685733.6</v>
      </c>
      <c r="M34" s="28">
        <v>193511.8</v>
      </c>
      <c r="N34" s="28">
        <v>475821.2</v>
      </c>
      <c r="O34" s="28">
        <v>563167.80000000005</v>
      </c>
      <c r="P34" s="28">
        <v>182103.2</v>
      </c>
      <c r="Q34" s="28">
        <v>763683.6</v>
      </c>
      <c r="R34" s="28">
        <v>484870.2</v>
      </c>
      <c r="S34" s="28">
        <v>246461.9</v>
      </c>
      <c r="T34" s="28">
        <v>301544.90000000002</v>
      </c>
      <c r="U34" s="28">
        <v>316027.59999999998</v>
      </c>
      <c r="V34" s="28">
        <v>415219.4</v>
      </c>
      <c r="W34" s="28">
        <v>366996</v>
      </c>
      <c r="X34" s="28">
        <v>0</v>
      </c>
      <c r="Y34" s="28">
        <v>0</v>
      </c>
      <c r="Z34" s="28">
        <v>0</v>
      </c>
      <c r="AA34" s="28">
        <v>391.40260000000001</v>
      </c>
      <c r="AB34" s="28">
        <v>0</v>
      </c>
      <c r="AC34" s="27">
        <f t="shared" si="0"/>
        <v>0.14797390470403665</v>
      </c>
      <c r="AD34" s="26">
        <f t="shared" si="1"/>
        <v>378436.39999999997</v>
      </c>
      <c r="AE34" s="26">
        <f t="shared" si="2"/>
        <v>427362.39999999997</v>
      </c>
      <c r="AF34" s="26">
        <f t="shared" si="3"/>
        <v>407030.73333333334</v>
      </c>
      <c r="AG34" s="26">
        <f t="shared" si="4"/>
        <v>498338.56666666665</v>
      </c>
      <c r="AH34" s="25">
        <f t="shared" si="5"/>
        <v>1.1292846037009125</v>
      </c>
      <c r="AI34">
        <f t="shared" si="11"/>
        <v>0.83562343003356343</v>
      </c>
      <c r="AJ34" s="25">
        <f t="shared" si="6"/>
        <v>1.0755591516390426</v>
      </c>
      <c r="AK34">
        <f t="shared" si="12"/>
        <v>0.89550233342405994</v>
      </c>
      <c r="AL34" s="25">
        <f t="shared" si="7"/>
        <v>1.2243266315188976</v>
      </c>
      <c r="AM34">
        <f t="shared" si="8"/>
        <v>0.32691742762160581</v>
      </c>
      <c r="AN34" s="25">
        <f t="shared" si="9"/>
        <v>1.1660795771145676</v>
      </c>
      <c r="AO34">
        <f t="shared" si="13"/>
        <v>0.74847445234682985</v>
      </c>
      <c r="AP34" s="25">
        <f t="shared" si="10"/>
        <v>1.3168357131255521</v>
      </c>
      <c r="AQ34">
        <f t="shared" si="14"/>
        <v>0.62301962184876847</v>
      </c>
      <c r="AR34" s="24" t="s">
        <v>121</v>
      </c>
      <c r="AS34" s="23" t="s">
        <v>112</v>
      </c>
    </row>
    <row r="35" spans="1:45" ht="15.65" thickBot="1" x14ac:dyDescent="0.35">
      <c r="A35" s="34">
        <v>33</v>
      </c>
      <c r="B35" s="24" t="s">
        <v>123</v>
      </c>
      <c r="C35" s="33" t="s">
        <v>124</v>
      </c>
      <c r="D35" s="32" t="s">
        <v>112</v>
      </c>
      <c r="E35" s="31">
        <v>166.97380000000001</v>
      </c>
      <c r="F35" s="30">
        <v>0.60464439999999997</v>
      </c>
      <c r="G35" s="29" t="s">
        <v>78</v>
      </c>
      <c r="H35" s="28">
        <v>162934.6</v>
      </c>
      <c r="I35" s="28">
        <v>38476.75</v>
      </c>
      <c r="J35" s="28">
        <v>47188.82</v>
      </c>
      <c r="K35" s="28">
        <v>76607.789999999994</v>
      </c>
      <c r="L35" s="28">
        <v>131585.1</v>
      </c>
      <c r="M35" s="28">
        <v>38123.980000000003</v>
      </c>
      <c r="N35" s="28">
        <v>97589.38</v>
      </c>
      <c r="O35" s="28">
        <v>118519.4</v>
      </c>
      <c r="P35" s="28">
        <v>51832.86</v>
      </c>
      <c r="Q35" s="28">
        <v>122210.4</v>
      </c>
      <c r="R35" s="28">
        <v>107930</v>
      </c>
      <c r="S35" s="28">
        <v>43899.83</v>
      </c>
      <c r="T35" s="28">
        <v>76655.23</v>
      </c>
      <c r="U35" s="28">
        <v>74675.33</v>
      </c>
      <c r="V35" s="28">
        <v>83980.94</v>
      </c>
      <c r="W35" s="28">
        <v>78278.75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7">
        <f t="shared" si="0"/>
        <v>5.1063941772352239E-2</v>
      </c>
      <c r="AD35" s="26">
        <f t="shared" ref="AD35:AD66" si="15">AVERAGE(H35:J35)</f>
        <v>82866.723333333342</v>
      </c>
      <c r="AE35" s="26">
        <f t="shared" ref="AE35:AE66" si="16">AVERAGE(K35:M35)</f>
        <v>82105.623333333337</v>
      </c>
      <c r="AF35" s="26">
        <f t="shared" ref="AF35:AF66" si="17">AVERAGE(N35:P35)</f>
        <v>89313.88</v>
      </c>
      <c r="AG35" s="26">
        <f t="shared" ref="AG35:AG66" si="18">AVERAGE(Q35:S35)</f>
        <v>91346.743333333332</v>
      </c>
      <c r="AH35" s="25">
        <f t="shared" ref="AH35:AH66" si="19">AE35/AD35</f>
        <v>0.99081537233059813</v>
      </c>
      <c r="AI35">
        <f t="shared" si="11"/>
        <v>0.98821161470127716</v>
      </c>
      <c r="AJ35" s="25">
        <f t="shared" ref="AJ35:AJ66" si="20">AF35/AD35</f>
        <v>1.0778015155822298</v>
      </c>
      <c r="AK35">
        <f t="shared" si="12"/>
        <v>0.89225676846476953</v>
      </c>
      <c r="AL35" s="25">
        <f t="shared" ref="AL35:AL66" si="21">AG35/AF35</f>
        <v>1.0227608892742464</v>
      </c>
      <c r="AM35">
        <f t="shared" ref="AM35:AM66" si="22">_xlfn.T.TEST(Q35:S35,N35:P35,1,2)</f>
        <v>0.47551355134085027</v>
      </c>
      <c r="AN35" s="25">
        <f t="shared" ref="AN35:AN66" si="23">AG35/AE35</f>
        <v>1.112551608828092</v>
      </c>
      <c r="AO35">
        <f t="shared" si="13"/>
        <v>0.81143383023961513</v>
      </c>
      <c r="AP35" s="25">
        <f t="shared" ref="AP35:AP66" si="24">AG35/AD35</f>
        <v>1.1023332365380119</v>
      </c>
      <c r="AQ35">
        <f t="shared" si="14"/>
        <v>0.86498121089499258</v>
      </c>
      <c r="AR35" s="24" t="s">
        <v>123</v>
      </c>
      <c r="AS35" s="23" t="s">
        <v>112</v>
      </c>
    </row>
    <row r="36" spans="1:45" ht="15.65" thickBot="1" x14ac:dyDescent="0.35">
      <c r="A36" s="34">
        <v>34</v>
      </c>
      <c r="B36" s="24" t="s">
        <v>125</v>
      </c>
      <c r="C36" s="33" t="s">
        <v>126</v>
      </c>
      <c r="D36" s="32" t="s">
        <v>112</v>
      </c>
      <c r="E36" s="31">
        <v>87.007170000000002</v>
      </c>
      <c r="F36" s="30">
        <v>0.64799169999999995</v>
      </c>
      <c r="G36" s="29" t="s">
        <v>78</v>
      </c>
      <c r="H36" s="28">
        <v>144981.1</v>
      </c>
      <c r="I36" s="28">
        <v>114648.1</v>
      </c>
      <c r="J36" s="28">
        <v>72828.490000000005</v>
      </c>
      <c r="K36" s="28">
        <v>108010.6</v>
      </c>
      <c r="L36" s="28">
        <v>216351.4</v>
      </c>
      <c r="M36" s="28">
        <v>143499.79999999999</v>
      </c>
      <c r="N36" s="28">
        <v>107820.9</v>
      </c>
      <c r="O36" s="28">
        <v>109688.6</v>
      </c>
      <c r="P36" s="28">
        <v>80678.960000000006</v>
      </c>
      <c r="Q36" s="28">
        <v>163684.9</v>
      </c>
      <c r="R36" s="28">
        <v>144377.79999999999</v>
      </c>
      <c r="S36" s="28">
        <v>141170.6</v>
      </c>
      <c r="T36" s="28">
        <v>112029.6</v>
      </c>
      <c r="U36" s="28">
        <v>106841.9</v>
      </c>
      <c r="V36" s="28">
        <v>104694.9</v>
      </c>
      <c r="W36" s="28">
        <v>141693</v>
      </c>
      <c r="X36" s="28">
        <v>81350.63</v>
      </c>
      <c r="Y36" s="28">
        <v>77865.990000000005</v>
      </c>
      <c r="Z36" s="28">
        <v>69871.41</v>
      </c>
      <c r="AA36" s="28">
        <v>81761.899999999994</v>
      </c>
      <c r="AB36" s="28">
        <v>90577.5</v>
      </c>
      <c r="AC36" s="27">
        <f t="shared" si="0"/>
        <v>0.14784566065666566</v>
      </c>
      <c r="AD36" s="26">
        <f t="shared" si="15"/>
        <v>110819.23</v>
      </c>
      <c r="AE36" s="26">
        <f t="shared" si="16"/>
        <v>155953.93333333332</v>
      </c>
      <c r="AF36" s="26">
        <f t="shared" si="17"/>
        <v>99396.153333333335</v>
      </c>
      <c r="AG36" s="26">
        <f t="shared" si="18"/>
        <v>149744.43333333332</v>
      </c>
      <c r="AH36" s="25">
        <f t="shared" si="19"/>
        <v>1.4072822319134803</v>
      </c>
      <c r="AI36">
        <f t="shared" si="11"/>
        <v>0.30214329288190217</v>
      </c>
      <c r="AJ36" s="25">
        <f t="shared" si="20"/>
        <v>0.89692153007499997</v>
      </c>
      <c r="AK36">
        <f t="shared" si="12"/>
        <v>0.64438282022451587</v>
      </c>
      <c r="AL36" s="25">
        <f t="shared" si="21"/>
        <v>1.5065415341693638</v>
      </c>
      <c r="AM36">
        <f t="shared" si="22"/>
        <v>6.3398382851026659E-3</v>
      </c>
      <c r="AN36" s="25">
        <f t="shared" si="23"/>
        <v>0.96018375511742993</v>
      </c>
      <c r="AO36">
        <f t="shared" si="13"/>
        <v>0.85844908624237393</v>
      </c>
      <c r="AP36" s="25">
        <f t="shared" si="24"/>
        <v>1.3512495379487235</v>
      </c>
      <c r="AQ36">
        <f t="shared" si="14"/>
        <v>0.15250708164035412</v>
      </c>
      <c r="AR36" s="24" t="s">
        <v>125</v>
      </c>
      <c r="AS36" s="23" t="s">
        <v>112</v>
      </c>
    </row>
    <row r="37" spans="1:45" ht="15.65" thickBot="1" x14ac:dyDescent="0.35">
      <c r="A37" s="34">
        <v>35</v>
      </c>
      <c r="B37" s="24" t="s">
        <v>127</v>
      </c>
      <c r="C37" s="33" t="s">
        <v>128</v>
      </c>
      <c r="D37" s="32" t="s">
        <v>112</v>
      </c>
      <c r="E37" s="31">
        <v>89.022800000000004</v>
      </c>
      <c r="F37" s="30">
        <v>0.6416345</v>
      </c>
      <c r="G37" s="29" t="s">
        <v>78</v>
      </c>
      <c r="H37" s="28">
        <v>1235244</v>
      </c>
      <c r="I37" s="28">
        <v>1175828</v>
      </c>
      <c r="J37" s="28">
        <v>676259.8</v>
      </c>
      <c r="K37" s="28">
        <v>707113.8</v>
      </c>
      <c r="L37" s="28">
        <v>1525428</v>
      </c>
      <c r="M37" s="28">
        <v>1592702</v>
      </c>
      <c r="N37" s="28">
        <v>693256.7</v>
      </c>
      <c r="O37" s="28">
        <v>611072.80000000005</v>
      </c>
      <c r="P37" s="28">
        <v>801027.1</v>
      </c>
      <c r="Q37" s="28">
        <v>1388930</v>
      </c>
      <c r="R37" s="28">
        <v>1296456</v>
      </c>
      <c r="S37" s="28">
        <v>1658076</v>
      </c>
      <c r="T37" s="28">
        <v>906190.5</v>
      </c>
      <c r="U37" s="28">
        <v>1091937</v>
      </c>
      <c r="V37" s="28">
        <v>1123501</v>
      </c>
      <c r="W37" s="28">
        <v>1084719</v>
      </c>
      <c r="X37" s="28">
        <v>1421114</v>
      </c>
      <c r="Y37" s="28">
        <v>1454606</v>
      </c>
      <c r="Z37" s="28">
        <v>1490064</v>
      </c>
      <c r="AA37" s="28">
        <v>1897756</v>
      </c>
      <c r="AB37" s="28">
        <v>2116908</v>
      </c>
      <c r="AC37" s="27">
        <f t="shared" si="0"/>
        <v>9.3556659356779814E-2</v>
      </c>
      <c r="AD37" s="26">
        <f t="shared" si="15"/>
        <v>1029110.6</v>
      </c>
      <c r="AE37" s="26">
        <f t="shared" si="16"/>
        <v>1275081.2666666666</v>
      </c>
      <c r="AF37" s="26">
        <f t="shared" si="17"/>
        <v>701785.53333333333</v>
      </c>
      <c r="AG37" s="26">
        <f t="shared" si="18"/>
        <v>1447820.6666666667</v>
      </c>
      <c r="AH37" s="25">
        <f t="shared" si="19"/>
        <v>1.2390128589353435</v>
      </c>
      <c r="AI37">
        <f t="shared" si="11"/>
        <v>0.50391199202584103</v>
      </c>
      <c r="AJ37" s="25">
        <f t="shared" si="20"/>
        <v>0.68193402471350828</v>
      </c>
      <c r="AK37">
        <f t="shared" si="12"/>
        <v>0.15256367650715424</v>
      </c>
      <c r="AL37" s="25">
        <f t="shared" si="21"/>
        <v>2.0630528813978595</v>
      </c>
      <c r="AM37">
        <f t="shared" si="22"/>
        <v>1.7894607175817255E-3</v>
      </c>
      <c r="AN37" s="25">
        <f t="shared" si="23"/>
        <v>1.1354732474829448</v>
      </c>
      <c r="AO37">
        <f t="shared" si="13"/>
        <v>0.60096917103828063</v>
      </c>
      <c r="AP37" s="25">
        <f t="shared" si="24"/>
        <v>1.4068659546084423</v>
      </c>
      <c r="AQ37">
        <f t="shared" si="14"/>
        <v>0.11416193910485115</v>
      </c>
      <c r="AR37" s="24" t="s">
        <v>127</v>
      </c>
      <c r="AS37" s="23" t="s">
        <v>112</v>
      </c>
    </row>
    <row r="38" spans="1:45" ht="15.65" thickBot="1" x14ac:dyDescent="0.35">
      <c r="A38" s="34">
        <v>36</v>
      </c>
      <c r="B38" s="24" t="s">
        <v>129</v>
      </c>
      <c r="C38" s="33" t="s">
        <v>130</v>
      </c>
      <c r="D38" s="32" t="s">
        <v>131</v>
      </c>
      <c r="E38" s="31">
        <v>181.07060000000001</v>
      </c>
      <c r="F38" s="30">
        <v>0.65334320000000001</v>
      </c>
      <c r="G38" s="29" t="s">
        <v>78</v>
      </c>
      <c r="H38" s="28">
        <v>6598.4309999999996</v>
      </c>
      <c r="I38" s="28">
        <v>123017.8</v>
      </c>
      <c r="J38" s="28">
        <v>56540.07</v>
      </c>
      <c r="K38" s="28">
        <v>12862.24</v>
      </c>
      <c r="L38" s="28">
        <v>14559.99</v>
      </c>
      <c r="M38" s="28">
        <v>161677</v>
      </c>
      <c r="N38" s="28">
        <v>6789.6130000000003</v>
      </c>
      <c r="O38" s="28">
        <v>9601.5779999999995</v>
      </c>
      <c r="P38" s="28">
        <v>57559.21</v>
      </c>
      <c r="Q38" s="28">
        <v>12920.89</v>
      </c>
      <c r="R38" s="28">
        <v>19813.95</v>
      </c>
      <c r="S38" s="28">
        <v>219372.79999999999</v>
      </c>
      <c r="T38" s="28">
        <v>35719.120000000003</v>
      </c>
      <c r="U38" s="28">
        <v>35736.42</v>
      </c>
      <c r="V38" s="28">
        <v>65548.210000000006</v>
      </c>
      <c r="W38" s="28">
        <v>55422.98</v>
      </c>
      <c r="X38" s="28">
        <v>10881.89</v>
      </c>
      <c r="Y38" s="28">
        <v>11507.07</v>
      </c>
      <c r="Z38" s="28">
        <v>13844.93</v>
      </c>
      <c r="AA38" s="28">
        <v>9029.5939999999991</v>
      </c>
      <c r="AB38" s="28">
        <v>15523.95</v>
      </c>
      <c r="AC38" s="27">
        <f t="shared" si="0"/>
        <v>0.30930485085613896</v>
      </c>
      <c r="AD38" s="26">
        <f t="shared" si="15"/>
        <v>62052.100333333336</v>
      </c>
      <c r="AE38" s="26">
        <f t="shared" si="16"/>
        <v>63033.076666666668</v>
      </c>
      <c r="AF38" s="26">
        <f t="shared" si="17"/>
        <v>24650.133666666665</v>
      </c>
      <c r="AG38" s="26">
        <f t="shared" si="18"/>
        <v>84035.87999999999</v>
      </c>
      <c r="AH38" s="25">
        <f t="shared" si="19"/>
        <v>1.0158089142521154</v>
      </c>
      <c r="AI38">
        <f t="shared" si="11"/>
        <v>0.9876869826940915</v>
      </c>
      <c r="AJ38" s="25">
        <f t="shared" si="20"/>
        <v>0.39724898165010269</v>
      </c>
      <c r="AK38">
        <f t="shared" si="12"/>
        <v>0.37536220167368634</v>
      </c>
      <c r="AL38" s="25">
        <f t="shared" si="21"/>
        <v>3.4091450024726706</v>
      </c>
      <c r="AM38">
        <f t="shared" si="22"/>
        <v>0.22102503294272571</v>
      </c>
      <c r="AN38" s="25">
        <f t="shared" si="23"/>
        <v>1.3332028903555027</v>
      </c>
      <c r="AO38">
        <f t="shared" si="13"/>
        <v>0.81436288840331661</v>
      </c>
      <c r="AP38" s="25">
        <f t="shared" si="24"/>
        <v>1.3542793805298052</v>
      </c>
      <c r="AQ38">
        <f t="shared" si="14"/>
        <v>0.78575013120620862</v>
      </c>
      <c r="AR38" s="24" t="s">
        <v>129</v>
      </c>
      <c r="AS38" s="23" t="s">
        <v>131</v>
      </c>
    </row>
    <row r="39" spans="1:45" ht="15.65" thickBot="1" x14ac:dyDescent="0.35">
      <c r="A39" s="34">
        <v>37</v>
      </c>
      <c r="B39" s="24" t="s">
        <v>132</v>
      </c>
      <c r="C39" s="33" t="s">
        <v>133</v>
      </c>
      <c r="D39" s="32" t="s">
        <v>134</v>
      </c>
      <c r="E39" s="31">
        <v>191.01859999999999</v>
      </c>
      <c r="F39" s="30">
        <v>0.59979210000000005</v>
      </c>
      <c r="G39" s="29" t="s">
        <v>78</v>
      </c>
      <c r="H39" s="28">
        <v>3803478</v>
      </c>
      <c r="I39" s="28">
        <v>4163865</v>
      </c>
      <c r="J39" s="28">
        <v>2899863</v>
      </c>
      <c r="K39" s="28">
        <v>3535901</v>
      </c>
      <c r="L39" s="28">
        <v>5298286</v>
      </c>
      <c r="M39" s="28">
        <v>3866745</v>
      </c>
      <c r="N39" s="28">
        <v>3792879</v>
      </c>
      <c r="O39" s="28">
        <v>4482518</v>
      </c>
      <c r="P39" s="28">
        <v>3548998</v>
      </c>
      <c r="Q39" s="28">
        <v>6234900</v>
      </c>
      <c r="R39" s="28">
        <v>5376008</v>
      </c>
      <c r="S39" s="28">
        <v>4631476</v>
      </c>
      <c r="T39" s="28">
        <v>3983364</v>
      </c>
      <c r="U39" s="28">
        <v>4213958</v>
      </c>
      <c r="V39" s="28">
        <v>4507349</v>
      </c>
      <c r="W39" s="28">
        <v>3741823</v>
      </c>
      <c r="X39" s="28">
        <v>5032.2139999999999</v>
      </c>
      <c r="Y39" s="28">
        <v>4572.5119999999997</v>
      </c>
      <c r="Z39" s="28">
        <v>0</v>
      </c>
      <c r="AA39" s="28">
        <v>0</v>
      </c>
      <c r="AB39" s="28">
        <v>11525.53</v>
      </c>
      <c r="AC39" s="27">
        <f t="shared" si="0"/>
        <v>7.9467001776788546E-2</v>
      </c>
      <c r="AD39" s="26">
        <f t="shared" si="15"/>
        <v>3622402</v>
      </c>
      <c r="AE39" s="26">
        <f t="shared" si="16"/>
        <v>4233644</v>
      </c>
      <c r="AF39" s="26">
        <f t="shared" si="17"/>
        <v>3941465</v>
      </c>
      <c r="AG39" s="26">
        <f t="shared" si="18"/>
        <v>5414128</v>
      </c>
      <c r="AH39" s="25">
        <f t="shared" si="19"/>
        <v>1.1687394165528839</v>
      </c>
      <c r="AI39">
        <f t="shared" si="11"/>
        <v>0.40592771671602623</v>
      </c>
      <c r="AJ39" s="25">
        <f t="shared" si="20"/>
        <v>1.0880805056976006</v>
      </c>
      <c r="AK39">
        <f t="shared" si="12"/>
        <v>0.53322506449442675</v>
      </c>
      <c r="AL39" s="25">
        <f t="shared" si="21"/>
        <v>1.373633407882602</v>
      </c>
      <c r="AM39">
        <f t="shared" si="22"/>
        <v>2.6444683179787643E-2</v>
      </c>
      <c r="AN39" s="25">
        <f t="shared" si="23"/>
        <v>1.2788340257234665</v>
      </c>
      <c r="AO39">
        <f t="shared" si="13"/>
        <v>0.17271162900063808</v>
      </c>
      <c r="AP39" s="25">
        <f t="shared" si="24"/>
        <v>1.4946237330920202</v>
      </c>
      <c r="AQ39">
        <f t="shared" si="14"/>
        <v>3.9818029144784259E-2</v>
      </c>
      <c r="AR39" s="24" t="s">
        <v>132</v>
      </c>
      <c r="AS39" s="23" t="s">
        <v>134</v>
      </c>
    </row>
    <row r="40" spans="1:45" ht="15.65" thickBot="1" x14ac:dyDescent="0.35">
      <c r="A40" s="34">
        <v>38</v>
      </c>
      <c r="B40" s="24" t="s">
        <v>135</v>
      </c>
      <c r="C40" s="33" t="s">
        <v>136</v>
      </c>
      <c r="D40" s="32" t="s">
        <v>134</v>
      </c>
      <c r="E40" s="31">
        <v>145.01329999999999</v>
      </c>
      <c r="F40" s="30">
        <v>0.61521950000000003</v>
      </c>
      <c r="G40" s="29" t="s">
        <v>78</v>
      </c>
      <c r="H40" s="28">
        <v>41463.06</v>
      </c>
      <c r="I40" s="28">
        <v>55831.93</v>
      </c>
      <c r="J40" s="28">
        <v>44037.53</v>
      </c>
      <c r="K40" s="28">
        <v>57101.19</v>
      </c>
      <c r="L40" s="28">
        <v>65150.69</v>
      </c>
      <c r="M40" s="28">
        <v>72219.679999999993</v>
      </c>
      <c r="N40" s="28">
        <v>50863.68</v>
      </c>
      <c r="O40" s="28">
        <v>38961.89</v>
      </c>
      <c r="P40" s="28">
        <v>64963.89</v>
      </c>
      <c r="Q40" s="28">
        <v>66007.8</v>
      </c>
      <c r="R40" s="28">
        <v>81458.73</v>
      </c>
      <c r="S40" s="28">
        <v>84105.85</v>
      </c>
      <c r="T40" s="28">
        <v>47277.54</v>
      </c>
      <c r="U40" s="28">
        <v>56445.79</v>
      </c>
      <c r="V40" s="28">
        <v>64954.68</v>
      </c>
      <c r="W40" s="28">
        <v>43498.5</v>
      </c>
      <c r="X40" s="28">
        <v>1850.6210000000001</v>
      </c>
      <c r="Y40" s="28">
        <v>2612.0360000000001</v>
      </c>
      <c r="Z40" s="28">
        <v>1573.9949999999999</v>
      </c>
      <c r="AA40" s="28">
        <v>1087.8119999999999</v>
      </c>
      <c r="AB40" s="28">
        <v>1051.348</v>
      </c>
      <c r="AC40" s="27">
        <f t="shared" si="0"/>
        <v>0.18141457384781129</v>
      </c>
      <c r="AD40" s="26">
        <f t="shared" si="15"/>
        <v>47110.84</v>
      </c>
      <c r="AE40" s="26">
        <f t="shared" si="16"/>
        <v>64823.853333333333</v>
      </c>
      <c r="AF40" s="26">
        <f t="shared" si="17"/>
        <v>51596.486666666671</v>
      </c>
      <c r="AG40" s="26">
        <f t="shared" si="18"/>
        <v>77190.793333333335</v>
      </c>
      <c r="AH40" s="25">
        <f t="shared" si="19"/>
        <v>1.3759859372775636</v>
      </c>
      <c r="AI40">
        <f t="shared" si="11"/>
        <v>4.6418997925048999E-2</v>
      </c>
      <c r="AJ40" s="25">
        <f t="shared" si="20"/>
        <v>1.0952147460471238</v>
      </c>
      <c r="AK40">
        <f t="shared" si="12"/>
        <v>0.63409237336584712</v>
      </c>
      <c r="AL40" s="25">
        <f t="shared" si="21"/>
        <v>1.4960474698987902</v>
      </c>
      <c r="AM40">
        <f t="shared" si="22"/>
        <v>2.640230527759738E-2</v>
      </c>
      <c r="AN40" s="25">
        <f t="shared" si="23"/>
        <v>1.1907776129321943</v>
      </c>
      <c r="AO40">
        <f t="shared" si="13"/>
        <v>0.15812146186259074</v>
      </c>
      <c r="AP40" s="25">
        <f t="shared" si="24"/>
        <v>1.6384932498196454</v>
      </c>
      <c r="AQ40">
        <f t="shared" si="14"/>
        <v>1.3751203554359352E-2</v>
      </c>
      <c r="AR40" s="24" t="s">
        <v>135</v>
      </c>
      <c r="AS40" s="23" t="s">
        <v>134</v>
      </c>
    </row>
    <row r="41" spans="1:45" ht="15.65" thickBot="1" x14ac:dyDescent="0.35">
      <c r="A41" s="34">
        <v>39</v>
      </c>
      <c r="B41" s="24" t="s">
        <v>137</v>
      </c>
      <c r="C41" s="33" t="s">
        <v>138</v>
      </c>
      <c r="D41" s="32" t="s">
        <v>134</v>
      </c>
      <c r="E41" s="31">
        <v>117.0177</v>
      </c>
      <c r="F41" s="30">
        <v>0.60834469999999996</v>
      </c>
      <c r="G41" s="29" t="s">
        <v>78</v>
      </c>
      <c r="H41" s="28">
        <v>123520.9</v>
      </c>
      <c r="I41" s="28">
        <v>260958.4</v>
      </c>
      <c r="J41" s="28">
        <v>128998.5</v>
      </c>
      <c r="K41" s="28">
        <v>107972.1</v>
      </c>
      <c r="L41" s="28">
        <v>154115.79999999999</v>
      </c>
      <c r="M41" s="28">
        <v>214439.7</v>
      </c>
      <c r="N41" s="28">
        <v>68794.740000000005</v>
      </c>
      <c r="O41" s="28">
        <v>75945.789999999994</v>
      </c>
      <c r="P41" s="28">
        <v>140503.70000000001</v>
      </c>
      <c r="Q41" s="28">
        <v>115424.7</v>
      </c>
      <c r="R41" s="28">
        <v>103041.2</v>
      </c>
      <c r="S41" s="28">
        <v>273409.8</v>
      </c>
      <c r="T41" s="28">
        <v>137162.5</v>
      </c>
      <c r="U41" s="28">
        <v>152240.9</v>
      </c>
      <c r="V41" s="28">
        <v>162003.20000000001</v>
      </c>
      <c r="W41" s="28">
        <v>192001.4</v>
      </c>
      <c r="X41" s="28">
        <v>38464.19</v>
      </c>
      <c r="Y41" s="28">
        <v>46665.52</v>
      </c>
      <c r="Z41" s="28">
        <v>46172.72</v>
      </c>
      <c r="AA41" s="28">
        <v>84067.96</v>
      </c>
      <c r="AB41" s="28">
        <v>87490.880000000005</v>
      </c>
      <c r="AC41" s="27">
        <f t="shared" si="0"/>
        <v>0.14388469736881665</v>
      </c>
      <c r="AD41" s="26">
        <f t="shared" si="15"/>
        <v>171159.26666666666</v>
      </c>
      <c r="AE41" s="26">
        <f t="shared" si="16"/>
        <v>158842.53333333333</v>
      </c>
      <c r="AF41" s="26">
        <f t="shared" si="17"/>
        <v>95081.409999999989</v>
      </c>
      <c r="AG41" s="26">
        <f t="shared" si="18"/>
        <v>163958.56666666665</v>
      </c>
      <c r="AH41" s="25">
        <f t="shared" si="19"/>
        <v>0.92803934269407551</v>
      </c>
      <c r="AI41">
        <f>_xlfn.T.TEST(H41:J41,K41:M41,1,2)</f>
        <v>0.41611980702761175</v>
      </c>
      <c r="AJ41" s="25">
        <f t="shared" si="20"/>
        <v>0.55551424034300989</v>
      </c>
      <c r="AK41">
        <f>_xlfn.T.TEST(H41:J41,N41:P41,1,2)</f>
        <v>0.10278266074531803</v>
      </c>
      <c r="AL41" s="25">
        <f t="shared" si="21"/>
        <v>1.7244019274289966</v>
      </c>
      <c r="AM41">
        <f t="shared" si="22"/>
        <v>0.15534796841078569</v>
      </c>
      <c r="AN41" s="25">
        <f t="shared" si="23"/>
        <v>1.0322082078771513</v>
      </c>
      <c r="AO41">
        <f>_xlfn.T.TEST(Q41:S41,K41:M41,1,2)</f>
        <v>0.46954657552554591</v>
      </c>
      <c r="AP41" s="25">
        <f t="shared" si="24"/>
        <v>0.9579298267617411</v>
      </c>
      <c r="AQ41">
        <f>TTEST(Q41:S41,H41:J41,1,2)</f>
        <v>0.46199360535461248</v>
      </c>
      <c r="AR41" s="24" t="s">
        <v>137</v>
      </c>
      <c r="AS41" s="23" t="s">
        <v>134</v>
      </c>
    </row>
    <row r="42" spans="1:45" ht="15.65" thickBot="1" x14ac:dyDescent="0.35">
      <c r="A42" s="34">
        <v>40</v>
      </c>
      <c r="B42" s="24" t="s">
        <v>139</v>
      </c>
      <c r="C42" s="33" t="s">
        <v>140</v>
      </c>
      <c r="D42" s="32" t="s">
        <v>134</v>
      </c>
      <c r="E42" s="31">
        <v>115.0021</v>
      </c>
      <c r="F42" s="30">
        <v>0.61970639999999999</v>
      </c>
      <c r="G42" s="29" t="s">
        <v>78</v>
      </c>
      <c r="H42" s="28">
        <v>30141.98</v>
      </c>
      <c r="I42" s="28">
        <v>41657.339999999997</v>
      </c>
      <c r="J42" s="28">
        <v>65924.429999999993</v>
      </c>
      <c r="K42" s="28">
        <v>52595.62</v>
      </c>
      <c r="L42" s="28">
        <v>56323.07</v>
      </c>
      <c r="M42" s="28">
        <v>35156.269999999997</v>
      </c>
      <c r="N42" s="28">
        <v>46906.61</v>
      </c>
      <c r="O42" s="28">
        <v>36139.980000000003</v>
      </c>
      <c r="P42" s="28">
        <v>55511.16</v>
      </c>
      <c r="Q42" s="28">
        <v>71289.05</v>
      </c>
      <c r="R42" s="28">
        <v>28118.92</v>
      </c>
      <c r="S42" s="28">
        <v>52736.09</v>
      </c>
      <c r="T42" s="28">
        <v>38063.980000000003</v>
      </c>
      <c r="U42" s="28">
        <v>54706.43</v>
      </c>
      <c r="V42" s="28">
        <v>61384.59</v>
      </c>
      <c r="W42" s="28">
        <v>41515.629999999997</v>
      </c>
      <c r="X42" s="28">
        <v>6555.4430000000002</v>
      </c>
      <c r="Y42" s="28">
        <v>3786.5140000000001</v>
      </c>
      <c r="Z42" s="28">
        <v>4406.335</v>
      </c>
      <c r="AA42" s="28">
        <v>11706.12</v>
      </c>
      <c r="AB42" s="28">
        <v>16369.15</v>
      </c>
      <c r="AC42" s="27">
        <f t="shared" si="0"/>
        <v>0.22441085517586326</v>
      </c>
      <c r="AD42" s="26">
        <f t="shared" si="15"/>
        <v>45907.916666666664</v>
      </c>
      <c r="AE42" s="26">
        <f t="shared" si="16"/>
        <v>48024.986666666664</v>
      </c>
      <c r="AF42" s="26">
        <f t="shared" si="17"/>
        <v>46185.916666666664</v>
      </c>
      <c r="AG42" s="26">
        <f t="shared" si="18"/>
        <v>50714.686666666668</v>
      </c>
      <c r="AH42" s="25">
        <f t="shared" si="19"/>
        <v>1.0461155755634013</v>
      </c>
      <c r="AI42">
        <f>_xlfn.T.TEST(H42:J42,K42:M42,2,2)</f>
        <v>0.87272895608051559</v>
      </c>
      <c r="AJ42" s="25">
        <f t="shared" si="20"/>
        <v>1.0060556004320242</v>
      </c>
      <c r="AK42">
        <f>_xlfn.T.TEST(H42:J42,N42:P42,2,2)</f>
        <v>0.9825428407348431</v>
      </c>
      <c r="AL42" s="25">
        <f t="shared" si="21"/>
        <v>1.0980552152441854</v>
      </c>
      <c r="AM42">
        <f t="shared" si="22"/>
        <v>0.37879204427403046</v>
      </c>
      <c r="AN42" s="25">
        <f t="shared" si="23"/>
        <v>1.056006262295683</v>
      </c>
      <c r="AO42">
        <f>_xlfn.T.TEST(Q42:S42,K42:M42,2,2)</f>
        <v>0.85803168901117943</v>
      </c>
      <c r="AP42" s="25">
        <f t="shared" si="24"/>
        <v>1.1047045988800044</v>
      </c>
      <c r="AQ42">
        <f>TTEST(Q42:S42,H42:J42,2,2)</f>
        <v>0.78347402485303164</v>
      </c>
      <c r="AR42" s="24" t="s">
        <v>139</v>
      </c>
      <c r="AS42" s="23" t="s">
        <v>134</v>
      </c>
    </row>
    <row r="43" spans="1:45" ht="15.65" thickBot="1" x14ac:dyDescent="0.35">
      <c r="A43" s="34">
        <v>41</v>
      </c>
      <c r="B43" s="24" t="s">
        <v>141</v>
      </c>
      <c r="C43" s="33" t="s">
        <v>142</v>
      </c>
      <c r="D43" s="32" t="s">
        <v>134</v>
      </c>
      <c r="E43" s="31">
        <v>133.0127</v>
      </c>
      <c r="F43" s="30">
        <v>0.60116199999999997</v>
      </c>
      <c r="G43" s="29" t="s">
        <v>78</v>
      </c>
      <c r="H43" s="28">
        <v>986780.3</v>
      </c>
      <c r="I43" s="28">
        <v>1014700</v>
      </c>
      <c r="J43" s="28">
        <v>1073365</v>
      </c>
      <c r="K43" s="28">
        <v>1015545</v>
      </c>
      <c r="L43" s="28">
        <v>1431433</v>
      </c>
      <c r="M43" s="28">
        <v>824188.2</v>
      </c>
      <c r="N43" s="28">
        <v>690218.4</v>
      </c>
      <c r="O43" s="28">
        <v>752180.2</v>
      </c>
      <c r="P43" s="28">
        <v>1071936</v>
      </c>
      <c r="Q43" s="28">
        <v>1489995</v>
      </c>
      <c r="R43" s="28">
        <v>989868.7</v>
      </c>
      <c r="S43" s="28">
        <v>958673.2</v>
      </c>
      <c r="T43" s="28">
        <v>1037751</v>
      </c>
      <c r="U43" s="28">
        <v>866919.4</v>
      </c>
      <c r="V43" s="28">
        <v>1099483</v>
      </c>
      <c r="W43" s="28">
        <v>1031534</v>
      </c>
      <c r="X43" s="28">
        <v>3378.431</v>
      </c>
      <c r="Y43" s="28">
        <v>4781.0330000000004</v>
      </c>
      <c r="Z43" s="28">
        <v>4851.2290000000003</v>
      </c>
      <c r="AA43" s="28">
        <v>12349.71</v>
      </c>
      <c r="AB43" s="28">
        <v>15041.82</v>
      </c>
      <c r="AC43" s="27">
        <f t="shared" si="0"/>
        <v>9.863290384271893E-2</v>
      </c>
      <c r="AD43" s="26">
        <f t="shared" si="15"/>
        <v>1024948.4333333332</v>
      </c>
      <c r="AE43" s="26">
        <f t="shared" si="16"/>
        <v>1090388.7333333334</v>
      </c>
      <c r="AF43" s="26">
        <f t="shared" si="17"/>
        <v>838111.53333333333</v>
      </c>
      <c r="AG43" s="26">
        <f t="shared" si="18"/>
        <v>1146178.9666666668</v>
      </c>
      <c r="AH43" s="25">
        <f t="shared" si="19"/>
        <v>1.0638474072175275</v>
      </c>
      <c r="AI43">
        <f>_xlfn.T.TEST(H43:J43,K43:M43,2,2)</f>
        <v>0.73605168778245478</v>
      </c>
      <c r="AJ43" s="25">
        <f t="shared" si="20"/>
        <v>0.81771092679036572</v>
      </c>
      <c r="AK43">
        <f>_xlfn.T.TEST(H43:J43,N43:P43,2,2)</f>
        <v>0.19742340854941451</v>
      </c>
      <c r="AL43" s="25">
        <f t="shared" si="21"/>
        <v>1.3675733134325083</v>
      </c>
      <c r="AM43">
        <f t="shared" si="22"/>
        <v>0.10711777254064454</v>
      </c>
      <c r="AN43" s="25">
        <f t="shared" si="23"/>
        <v>1.0511654528589836</v>
      </c>
      <c r="AO43">
        <f>_xlfn.T.TEST(Q43:S43,K43:M43,2,2)</f>
        <v>0.83337788958880865</v>
      </c>
      <c r="AP43" s="25">
        <f t="shared" si="24"/>
        <v>1.1182796415806677</v>
      </c>
      <c r="AQ43">
        <f>TTEST(Q43:S43,H43:J43,2,2)</f>
        <v>0.52439606321558285</v>
      </c>
      <c r="AR43" s="24" t="s">
        <v>141</v>
      </c>
      <c r="AS43" s="23" t="s">
        <v>134</v>
      </c>
    </row>
    <row r="44" spans="1:45" ht="15.65" thickBot="1" x14ac:dyDescent="0.35">
      <c r="A44" s="34">
        <v>42</v>
      </c>
      <c r="B44" s="24" t="s">
        <v>143</v>
      </c>
      <c r="C44" s="33" t="s">
        <v>144</v>
      </c>
      <c r="D44" s="32" t="s">
        <v>134</v>
      </c>
      <c r="E44" s="31">
        <v>131.00020000000001</v>
      </c>
      <c r="F44" s="30">
        <v>0.63319000000000003</v>
      </c>
      <c r="G44" s="29" t="s">
        <v>78</v>
      </c>
      <c r="H44" s="28">
        <v>106831.5</v>
      </c>
      <c r="I44" s="28">
        <v>128604.2</v>
      </c>
      <c r="J44" s="28">
        <v>162231.4</v>
      </c>
      <c r="K44" s="28">
        <v>104687.2</v>
      </c>
      <c r="L44" s="28">
        <v>113291.5</v>
      </c>
      <c r="M44" s="28">
        <v>121992.2</v>
      </c>
      <c r="N44" s="28">
        <v>114912.7</v>
      </c>
      <c r="O44" s="28">
        <v>96858.9</v>
      </c>
      <c r="P44" s="28">
        <v>113838.8</v>
      </c>
      <c r="Q44" s="28">
        <v>104051.3</v>
      </c>
      <c r="R44" s="28">
        <v>131416.9</v>
      </c>
      <c r="S44" s="28">
        <v>79749.45</v>
      </c>
      <c r="T44" s="28">
        <v>118331.5</v>
      </c>
      <c r="U44" s="28">
        <v>100241</v>
      </c>
      <c r="V44" s="28">
        <v>113276.5</v>
      </c>
      <c r="W44" s="28">
        <v>154148.20000000001</v>
      </c>
      <c r="X44" s="28">
        <v>9825.6370000000006</v>
      </c>
      <c r="Y44" s="28">
        <v>8318.4660000000003</v>
      </c>
      <c r="Z44" s="28">
        <v>10155.780000000001</v>
      </c>
      <c r="AA44" s="28">
        <v>11560.63</v>
      </c>
      <c r="AB44" s="28">
        <v>13209.01</v>
      </c>
      <c r="AC44" s="27">
        <f t="shared" si="0"/>
        <v>0.18980869148101492</v>
      </c>
      <c r="AD44" s="26">
        <f t="shared" si="15"/>
        <v>132555.69999999998</v>
      </c>
      <c r="AE44" s="26">
        <f t="shared" si="16"/>
        <v>113323.63333333335</v>
      </c>
      <c r="AF44" s="26">
        <f t="shared" si="17"/>
        <v>108536.79999999999</v>
      </c>
      <c r="AG44" s="26">
        <f t="shared" si="18"/>
        <v>105072.55</v>
      </c>
      <c r="AH44" s="25">
        <f t="shared" si="19"/>
        <v>0.85491331820007255</v>
      </c>
      <c r="AI44">
        <f>_xlfn.T.TEST(H44:J44,K44:M44,1,2)</f>
        <v>0.15896310250164811</v>
      </c>
      <c r="AJ44" s="25">
        <f t="shared" si="20"/>
        <v>0.81880145478466793</v>
      </c>
      <c r="AK44">
        <f>_xlfn.T.TEST(H44:J44,N44:P44,1,2)</f>
        <v>0.11689056681161632</v>
      </c>
      <c r="AL44" s="25">
        <f t="shared" si="21"/>
        <v>0.96808225412947513</v>
      </c>
      <c r="AM44">
        <f t="shared" si="22"/>
        <v>0.41972987194421474</v>
      </c>
      <c r="AN44" s="25">
        <f t="shared" si="23"/>
        <v>0.92719009185786183</v>
      </c>
      <c r="AO44">
        <f>_xlfn.T.TEST(Q44:S44,K44:M44,1,2)</f>
        <v>0.3138949018345874</v>
      </c>
      <c r="AP44" s="25">
        <f t="shared" si="24"/>
        <v>0.79266715803243482</v>
      </c>
      <c r="AQ44">
        <f>TTEST(Q44:S44,H44:J44,1,2)</f>
        <v>0.13950280832176273</v>
      </c>
      <c r="AR44" s="24" t="s">
        <v>143</v>
      </c>
      <c r="AS44" s="23" t="s">
        <v>134</v>
      </c>
    </row>
    <row r="45" spans="1:45" ht="15.65" thickBot="1" x14ac:dyDescent="0.35">
      <c r="A45" s="34">
        <v>43</v>
      </c>
      <c r="B45" s="24" t="s">
        <v>145</v>
      </c>
      <c r="C45" s="33" t="s">
        <v>146</v>
      </c>
      <c r="D45" s="32" t="s">
        <v>147</v>
      </c>
      <c r="E45" s="31">
        <v>147.02889999999999</v>
      </c>
      <c r="F45" s="30">
        <v>0.61013629999999996</v>
      </c>
      <c r="G45" s="29" t="s">
        <v>78</v>
      </c>
      <c r="H45" s="28">
        <v>103719.3</v>
      </c>
      <c r="I45" s="28">
        <v>102185.8</v>
      </c>
      <c r="J45" s="28">
        <v>126749.5</v>
      </c>
      <c r="K45" s="28">
        <v>117082.8</v>
      </c>
      <c r="L45" s="28">
        <v>113111.8</v>
      </c>
      <c r="M45" s="28">
        <v>110939.4</v>
      </c>
      <c r="N45" s="28">
        <v>94112.46</v>
      </c>
      <c r="O45" s="28">
        <v>57229.96</v>
      </c>
      <c r="P45" s="28">
        <v>132101.20000000001</v>
      </c>
      <c r="Q45" s="28">
        <v>114593.8</v>
      </c>
      <c r="R45" s="28">
        <v>93446.91</v>
      </c>
      <c r="S45" s="28">
        <v>129354.7</v>
      </c>
      <c r="T45" s="28">
        <v>91295.84</v>
      </c>
      <c r="U45" s="28">
        <v>120261.4</v>
      </c>
      <c r="V45" s="28">
        <v>100445.4</v>
      </c>
      <c r="W45" s="28">
        <v>128346</v>
      </c>
      <c r="X45" s="28">
        <v>3197.8090000000002</v>
      </c>
      <c r="Y45" s="28">
        <v>3312.4670000000001</v>
      </c>
      <c r="Z45" s="28">
        <v>3941.6019999999999</v>
      </c>
      <c r="AA45" s="28">
        <v>4935.8010000000004</v>
      </c>
      <c r="AB45" s="28">
        <v>5588.1980000000003</v>
      </c>
      <c r="AC45" s="27">
        <f t="shared" si="0"/>
        <v>0.15583950417788442</v>
      </c>
      <c r="AD45" s="26">
        <f t="shared" si="15"/>
        <v>110884.86666666665</v>
      </c>
      <c r="AE45" s="26">
        <f t="shared" si="16"/>
        <v>113711.33333333333</v>
      </c>
      <c r="AF45" s="26">
        <f t="shared" si="17"/>
        <v>94481.206666666665</v>
      </c>
      <c r="AG45" s="26">
        <f t="shared" si="18"/>
        <v>112465.13666666667</v>
      </c>
      <c r="AH45" s="25">
        <f t="shared" si="19"/>
        <v>1.025490102947622</v>
      </c>
      <c r="AI45">
        <f>_xlfn.T.TEST(H45:J45,K45:M45,2,2)</f>
        <v>0.74608662050512031</v>
      </c>
      <c r="AJ45" s="25">
        <f t="shared" si="20"/>
        <v>0.85206583645619216</v>
      </c>
      <c r="AK45">
        <f>_xlfn.T.TEST(H45:J45,N45:P45,2,2)</f>
        <v>0.51560503327768914</v>
      </c>
      <c r="AL45" s="25">
        <f t="shared" si="21"/>
        <v>1.1903439915140797</v>
      </c>
      <c r="AM45">
        <f t="shared" si="22"/>
        <v>0.24761762898594802</v>
      </c>
      <c r="AN45" s="25">
        <f t="shared" si="23"/>
        <v>0.98904069954915086</v>
      </c>
      <c r="AO45">
        <f>_xlfn.T.TEST(Q45:S45,K45:M45,2,2)</f>
        <v>0.91186599969171511</v>
      </c>
      <c r="AP45" s="25">
        <f t="shared" si="24"/>
        <v>1.0142514488000469</v>
      </c>
      <c r="AQ45">
        <f>TTEST(Q45:S45,H45:J45,2,2)</f>
        <v>0.90982271052342378</v>
      </c>
      <c r="AR45" s="24" t="s">
        <v>145</v>
      </c>
      <c r="AS45" s="23" t="s">
        <v>147</v>
      </c>
    </row>
    <row r="46" spans="1:45" ht="15.65" thickBot="1" x14ac:dyDescent="0.35">
      <c r="A46" s="34">
        <v>44</v>
      </c>
      <c r="B46" s="24" t="s">
        <v>148</v>
      </c>
      <c r="C46" s="33" t="s">
        <v>149</v>
      </c>
      <c r="D46" s="32" t="s">
        <v>150</v>
      </c>
      <c r="E46" s="31">
        <v>275.0172</v>
      </c>
      <c r="F46" s="30">
        <v>0.6070392</v>
      </c>
      <c r="G46" s="29" t="s">
        <v>78</v>
      </c>
      <c r="H46" s="28">
        <v>26706.47</v>
      </c>
      <c r="I46" s="28">
        <v>4604.8029999999999</v>
      </c>
      <c r="J46" s="28">
        <v>9380.3870000000006</v>
      </c>
      <c r="K46" s="28">
        <v>17007.89</v>
      </c>
      <c r="L46" s="28">
        <v>54633.19</v>
      </c>
      <c r="M46" s="28">
        <v>7465.0720000000001</v>
      </c>
      <c r="N46" s="28">
        <v>15279.08</v>
      </c>
      <c r="O46" s="28">
        <v>20806.63</v>
      </c>
      <c r="P46" s="28">
        <v>14622.46</v>
      </c>
      <c r="Q46" s="28">
        <v>44435.23</v>
      </c>
      <c r="R46" s="28">
        <v>41251.18</v>
      </c>
      <c r="S46" s="28">
        <v>5272.6660000000002</v>
      </c>
      <c r="T46" s="28">
        <v>16396.509999999998</v>
      </c>
      <c r="U46" s="28">
        <v>8957.4619999999995</v>
      </c>
      <c r="V46" s="28">
        <v>20612.98</v>
      </c>
      <c r="W46" s="28">
        <v>15501.43</v>
      </c>
      <c r="X46" s="28">
        <v>0</v>
      </c>
      <c r="Y46" s="28">
        <v>0</v>
      </c>
      <c r="Z46" s="28">
        <v>381.19909999999999</v>
      </c>
      <c r="AA46" s="28">
        <v>0</v>
      </c>
      <c r="AB46" s="28">
        <v>440.60509999999999</v>
      </c>
      <c r="AC46" s="27">
        <f t="shared" si="0"/>
        <v>0.31361948877682788</v>
      </c>
      <c r="AD46" s="26">
        <f t="shared" si="15"/>
        <v>13563.886666666667</v>
      </c>
      <c r="AE46" s="26">
        <f t="shared" si="16"/>
        <v>26368.717333333334</v>
      </c>
      <c r="AF46" s="26">
        <f t="shared" si="17"/>
        <v>16902.723333333332</v>
      </c>
      <c r="AG46" s="26">
        <f t="shared" si="18"/>
        <v>30319.691999999999</v>
      </c>
      <c r="AH46" s="25">
        <f t="shared" si="19"/>
        <v>1.9440384589864359</v>
      </c>
      <c r="AI46">
        <f>_xlfn.T.TEST(H46:J46,K46:M46,2,2)</f>
        <v>0.46542856842256441</v>
      </c>
      <c r="AJ46" s="25">
        <f t="shared" si="20"/>
        <v>1.2461563376868869</v>
      </c>
      <c r="AK46">
        <f>_xlfn.T.TEST(H46:J46,N46:P46,2,2)</f>
        <v>0.65804090667681492</v>
      </c>
      <c r="AL46" s="25">
        <f t="shared" si="21"/>
        <v>1.7937755592442008</v>
      </c>
      <c r="AM46">
        <f t="shared" si="22"/>
        <v>0.17532995109904212</v>
      </c>
      <c r="AN46" s="25">
        <f t="shared" si="23"/>
        <v>1.1498356790253177</v>
      </c>
      <c r="AO46">
        <f>_xlfn.T.TEST(Q46:S46,K46:M46,2,2)</f>
        <v>0.84626238318924252</v>
      </c>
      <c r="AP46" s="25">
        <f t="shared" si="24"/>
        <v>2.235324781540001</v>
      </c>
      <c r="AQ46">
        <f>TTEST(Q46:S46,H46:J46,2,2)</f>
        <v>0.30455533113514976</v>
      </c>
      <c r="AR46" s="24" t="s">
        <v>148</v>
      </c>
      <c r="AS46" s="23" t="s">
        <v>150</v>
      </c>
    </row>
    <row r="47" spans="1:45" ht="15.65" thickBot="1" x14ac:dyDescent="0.35">
      <c r="A47" s="34">
        <v>45</v>
      </c>
      <c r="B47" s="24" t="s">
        <v>151</v>
      </c>
      <c r="C47" s="33" t="s">
        <v>152</v>
      </c>
      <c r="D47" s="32" t="s">
        <v>150</v>
      </c>
      <c r="E47" s="31">
        <v>289.03250000000003</v>
      </c>
      <c r="F47" s="30">
        <v>0.61108689999999999</v>
      </c>
      <c r="G47" s="29" t="s">
        <v>78</v>
      </c>
      <c r="H47" s="28">
        <v>32672.23</v>
      </c>
      <c r="I47" s="28">
        <v>8936.2639999999992</v>
      </c>
      <c r="J47" s="28">
        <v>4254.0950000000003</v>
      </c>
      <c r="K47" s="28">
        <v>32599.69</v>
      </c>
      <c r="L47" s="28">
        <v>80440.41</v>
      </c>
      <c r="M47" s="28">
        <v>27256.400000000001</v>
      </c>
      <c r="N47" s="28">
        <v>23754.73</v>
      </c>
      <c r="O47" s="28">
        <v>27386.62</v>
      </c>
      <c r="P47" s="28">
        <v>5219.3140000000003</v>
      </c>
      <c r="Q47" s="28">
        <v>60874.25</v>
      </c>
      <c r="R47" s="28">
        <v>37283.18</v>
      </c>
      <c r="S47" s="28">
        <v>20111.39</v>
      </c>
      <c r="T47" s="28">
        <v>21556.5</v>
      </c>
      <c r="U47" s="28">
        <v>13698.87</v>
      </c>
      <c r="V47" s="28">
        <v>18036.98</v>
      </c>
      <c r="W47" s="28">
        <v>14277.97</v>
      </c>
      <c r="X47" s="28">
        <v>357.13920000000002</v>
      </c>
      <c r="Y47" s="28">
        <v>0</v>
      </c>
      <c r="Z47" s="28">
        <v>551.08910000000003</v>
      </c>
      <c r="AA47" s="28">
        <v>403.4742</v>
      </c>
      <c r="AB47" s="28">
        <v>0</v>
      </c>
      <c r="AC47" s="27">
        <f t="shared" si="0"/>
        <v>0.21642304308506133</v>
      </c>
      <c r="AD47" s="26">
        <f t="shared" si="15"/>
        <v>15287.529666666667</v>
      </c>
      <c r="AE47" s="26">
        <f t="shared" si="16"/>
        <v>46765.5</v>
      </c>
      <c r="AF47" s="26">
        <f t="shared" si="17"/>
        <v>18786.887999999999</v>
      </c>
      <c r="AG47" s="26">
        <f t="shared" si="18"/>
        <v>39422.939999999995</v>
      </c>
      <c r="AH47" s="25">
        <f t="shared" si="19"/>
        <v>3.0590619295391281</v>
      </c>
      <c r="AI47">
        <f>_xlfn.T.TEST(H47:J47,K47:M47,2,2)</f>
        <v>0.17396716576515528</v>
      </c>
      <c r="AJ47" s="25">
        <f t="shared" si="20"/>
        <v>1.2289027991856281</v>
      </c>
      <c r="AK47">
        <f>_xlfn.T.TEST(H47:J47,N47:P47,2,2)</f>
        <v>0.76948609665288925</v>
      </c>
      <c r="AL47" s="25">
        <f t="shared" si="21"/>
        <v>2.0984284358324805</v>
      </c>
      <c r="AM47">
        <f t="shared" si="22"/>
        <v>0.1027611425768185</v>
      </c>
      <c r="AN47" s="25">
        <f t="shared" si="23"/>
        <v>0.84299194919331544</v>
      </c>
      <c r="AO47">
        <f>_xlfn.T.TEST(Q47:S47,K47:M47,2,2)</f>
        <v>0.73985006944089515</v>
      </c>
      <c r="AP47" s="25">
        <f t="shared" si="24"/>
        <v>2.5787645786852544</v>
      </c>
      <c r="AQ47">
        <f>TTEST(Q47:S47,H47:J47,2,2)</f>
        <v>0.17667382938909754</v>
      </c>
      <c r="AR47" s="24" t="s">
        <v>151</v>
      </c>
      <c r="AS47" s="23" t="s">
        <v>150</v>
      </c>
    </row>
    <row r="48" spans="1:45" ht="15.65" thickBot="1" x14ac:dyDescent="0.35">
      <c r="A48" s="34">
        <v>46</v>
      </c>
      <c r="B48" s="24" t="s">
        <v>153</v>
      </c>
      <c r="C48" s="33" t="s">
        <v>154</v>
      </c>
      <c r="D48" s="32" t="s">
        <v>150</v>
      </c>
      <c r="E48" s="31">
        <v>229.0111</v>
      </c>
      <c r="F48" s="30">
        <v>0.6115505</v>
      </c>
      <c r="G48" s="29" t="s">
        <v>78</v>
      </c>
      <c r="H48" s="28">
        <v>125285.9</v>
      </c>
      <c r="I48" s="28">
        <v>97890.48</v>
      </c>
      <c r="J48" s="28">
        <v>116012.1</v>
      </c>
      <c r="K48" s="28">
        <v>83491.66</v>
      </c>
      <c r="L48" s="28">
        <v>174534.3</v>
      </c>
      <c r="M48" s="28">
        <v>115288.3</v>
      </c>
      <c r="N48" s="28">
        <v>73584.19</v>
      </c>
      <c r="O48" s="28">
        <v>78297.850000000006</v>
      </c>
      <c r="P48" s="28">
        <v>86712.67</v>
      </c>
      <c r="Q48" s="28">
        <v>178713.9</v>
      </c>
      <c r="R48" s="28">
        <v>76519</v>
      </c>
      <c r="S48" s="28">
        <v>95247.69</v>
      </c>
      <c r="T48" s="28">
        <v>80926.429999999993</v>
      </c>
      <c r="U48" s="28">
        <v>69222.27</v>
      </c>
      <c r="V48" s="28">
        <v>107617.3</v>
      </c>
      <c r="W48" s="28">
        <v>93741.82</v>
      </c>
      <c r="X48" s="28">
        <v>0</v>
      </c>
      <c r="Y48" s="28">
        <v>0</v>
      </c>
      <c r="Z48" s="28">
        <v>497.59559999999999</v>
      </c>
      <c r="AA48" s="28">
        <v>1720.0509999999999</v>
      </c>
      <c r="AB48" s="28">
        <v>980.76869999999997</v>
      </c>
      <c r="AC48" s="27">
        <f t="shared" si="0"/>
        <v>0.18817989003068336</v>
      </c>
      <c r="AD48" s="26">
        <f t="shared" si="15"/>
        <v>113062.82666666666</v>
      </c>
      <c r="AE48" s="26">
        <f t="shared" si="16"/>
        <v>124438.08666666667</v>
      </c>
      <c r="AF48" s="26">
        <f t="shared" si="17"/>
        <v>79531.570000000007</v>
      </c>
      <c r="AG48" s="26">
        <f t="shared" si="18"/>
        <v>116826.86333333333</v>
      </c>
      <c r="AH48" s="25">
        <f t="shared" si="19"/>
        <v>1.1006100796819516</v>
      </c>
      <c r="AI48">
        <f>_xlfn.T.TEST(H48:J48,K48:M48,2,2)</f>
        <v>0.70399956788362816</v>
      </c>
      <c r="AJ48" s="25">
        <f t="shared" si="20"/>
        <v>0.70342810581302773</v>
      </c>
      <c r="AK48">
        <f>_xlfn.T.TEST(H48:J48,N48:P48,2,2)</f>
        <v>1.9747296798762699E-2</v>
      </c>
      <c r="AL48" s="25">
        <f t="shared" si="21"/>
        <v>1.4689369684684122</v>
      </c>
      <c r="AM48">
        <f t="shared" si="22"/>
        <v>0.15195600223622427</v>
      </c>
      <c r="AN48" s="25">
        <f t="shared" si="23"/>
        <v>0.93883525906564613</v>
      </c>
      <c r="AO48">
        <f>_xlfn.T.TEST(Q48:S48,K48:M48,2,2)</f>
        <v>0.86246055846772207</v>
      </c>
      <c r="AP48" s="25">
        <f t="shared" si="24"/>
        <v>1.0332915492884664</v>
      </c>
      <c r="AQ48">
        <f>TTEST(Q48:S48,H48:J48,2,2)</f>
        <v>0.91318305285500767</v>
      </c>
      <c r="AR48" s="24" t="s">
        <v>153</v>
      </c>
      <c r="AS48" s="23" t="s">
        <v>150</v>
      </c>
    </row>
    <row r="49" spans="1:45" ht="15.65" thickBot="1" x14ac:dyDescent="0.35">
      <c r="A49" s="34">
        <v>47</v>
      </c>
      <c r="B49" s="24" t="s">
        <v>155</v>
      </c>
      <c r="C49" s="33" t="s">
        <v>156</v>
      </c>
      <c r="D49" s="32" t="s">
        <v>157</v>
      </c>
      <c r="E49" s="31">
        <v>306.07650000000001</v>
      </c>
      <c r="F49" s="30">
        <v>0.6720486</v>
      </c>
      <c r="G49" s="29" t="s">
        <v>78</v>
      </c>
      <c r="H49" s="28">
        <v>465743.8</v>
      </c>
      <c r="I49" s="28">
        <v>225383.6</v>
      </c>
      <c r="J49" s="28">
        <v>230827.5</v>
      </c>
      <c r="K49" s="28">
        <v>419031.9</v>
      </c>
      <c r="L49" s="28">
        <v>584798.6</v>
      </c>
      <c r="M49" s="28">
        <v>245973</v>
      </c>
      <c r="N49" s="28">
        <v>249689</v>
      </c>
      <c r="O49" s="28">
        <v>352414.8</v>
      </c>
      <c r="P49" s="28">
        <v>280366.8</v>
      </c>
      <c r="Q49" s="28">
        <v>713335.4</v>
      </c>
      <c r="R49" s="28">
        <v>488544</v>
      </c>
      <c r="S49" s="28">
        <v>449831.8</v>
      </c>
      <c r="T49" s="28">
        <v>329760.3</v>
      </c>
      <c r="U49" s="28">
        <v>353250.8</v>
      </c>
      <c r="V49" s="28">
        <v>396014.6</v>
      </c>
      <c r="W49" s="28">
        <v>299594.8</v>
      </c>
      <c r="X49" s="28">
        <v>0</v>
      </c>
      <c r="Y49" s="28">
        <v>0</v>
      </c>
      <c r="Z49" s="28">
        <v>496.339</v>
      </c>
      <c r="AA49" s="28">
        <v>312.4923</v>
      </c>
      <c r="AB49" s="28">
        <v>482.81360000000001</v>
      </c>
      <c r="AC49" s="27">
        <f t="shared" si="0"/>
        <v>0.11802369470041457</v>
      </c>
      <c r="AD49" s="26">
        <f t="shared" si="15"/>
        <v>307318.3</v>
      </c>
      <c r="AE49" s="26">
        <f t="shared" si="16"/>
        <v>416601.16666666669</v>
      </c>
      <c r="AF49" s="26">
        <f t="shared" si="17"/>
        <v>294156.8666666667</v>
      </c>
      <c r="AG49" s="26">
        <f t="shared" si="18"/>
        <v>550570.4</v>
      </c>
      <c r="AH49" s="25">
        <f t="shared" si="19"/>
        <v>1.3556015592519766</v>
      </c>
      <c r="AI49">
        <f>_xlfn.T.TEST(H49:J49,K49:M49,2,2)</f>
        <v>0.43429085833795045</v>
      </c>
      <c r="AJ49" s="25">
        <f t="shared" si="20"/>
        <v>0.95717328472358043</v>
      </c>
      <c r="AK49">
        <f>_xlfn.T.TEST(H49:J49,N49:P49,2,2)</f>
        <v>0.88427993544567562</v>
      </c>
      <c r="AL49" s="25">
        <f t="shared" si="21"/>
        <v>1.871689776407282</v>
      </c>
      <c r="AM49">
        <f t="shared" si="22"/>
        <v>2.1473800637509994E-2</v>
      </c>
      <c r="AN49" s="25">
        <f t="shared" si="23"/>
        <v>1.3215767118591042</v>
      </c>
      <c r="AO49">
        <f>_xlfn.T.TEST(Q49:S49,K49:M49,2,2)</f>
        <v>0.35345705248139997</v>
      </c>
      <c r="AP49" s="25">
        <f t="shared" si="24"/>
        <v>1.7915314512673017</v>
      </c>
      <c r="AQ49">
        <f>TTEST(Q49:S49,H49:J49,2,2)</f>
        <v>0.10004989381344903</v>
      </c>
      <c r="AR49" s="24" t="s">
        <v>155</v>
      </c>
      <c r="AS49" s="23" t="s">
        <v>157</v>
      </c>
    </row>
    <row r="50" spans="1:45" ht="15.65" thickBot="1" x14ac:dyDescent="0.35">
      <c r="A50" s="34">
        <v>48</v>
      </c>
      <c r="B50" s="24" t="s">
        <v>158</v>
      </c>
      <c r="C50" s="33" t="s">
        <v>159</v>
      </c>
      <c r="D50" s="32" t="s">
        <v>157</v>
      </c>
      <c r="E50" s="31">
        <v>611.14400000000001</v>
      </c>
      <c r="F50" s="30">
        <v>0.57329289999999999</v>
      </c>
      <c r="G50" s="29" t="s">
        <v>78</v>
      </c>
      <c r="H50" s="28">
        <v>87343.84</v>
      </c>
      <c r="I50" s="28">
        <v>58587.71</v>
      </c>
      <c r="J50" s="28">
        <v>135615.1</v>
      </c>
      <c r="K50" s="28">
        <v>63151.07</v>
      </c>
      <c r="L50" s="28">
        <v>37869.94</v>
      </c>
      <c r="M50" s="28">
        <v>80313.149999999994</v>
      </c>
      <c r="N50" s="28">
        <v>76546.240000000005</v>
      </c>
      <c r="O50" s="28">
        <v>61036.14</v>
      </c>
      <c r="P50" s="28">
        <v>117031.9</v>
      </c>
      <c r="Q50" s="28">
        <v>92309.53</v>
      </c>
      <c r="R50" s="28">
        <v>64418.5</v>
      </c>
      <c r="S50" s="28">
        <v>111811.2</v>
      </c>
      <c r="T50" s="28">
        <v>30056.34</v>
      </c>
      <c r="U50" s="28">
        <v>35597.69</v>
      </c>
      <c r="V50" s="28">
        <v>65692.5</v>
      </c>
      <c r="W50" s="28">
        <v>92556.84</v>
      </c>
      <c r="X50" s="28">
        <v>425.30540000000002</v>
      </c>
      <c r="Y50" s="28">
        <v>1459.057</v>
      </c>
      <c r="Z50" s="28">
        <v>1277.9960000000001</v>
      </c>
      <c r="AA50" s="28">
        <v>2537.7289999999998</v>
      </c>
      <c r="AB50" s="28">
        <v>2219.9879999999998</v>
      </c>
      <c r="AC50" s="27">
        <f t="shared" si="0"/>
        <v>0.51773888429805903</v>
      </c>
      <c r="AD50" s="26">
        <f t="shared" si="15"/>
        <v>93848.883333333346</v>
      </c>
      <c r="AE50" s="26">
        <f t="shared" si="16"/>
        <v>60444.72</v>
      </c>
      <c r="AF50" s="26">
        <f t="shared" si="17"/>
        <v>84871.426666666666</v>
      </c>
      <c r="AG50" s="26">
        <f t="shared" si="18"/>
        <v>89513.07666666666</v>
      </c>
      <c r="AH50" s="25">
        <f t="shared" si="19"/>
        <v>0.64406434954917768</v>
      </c>
      <c r="AI50">
        <f>_xlfn.T.TEST(H50:J50,K50:M50,1,2)</f>
        <v>0.13122073472624771</v>
      </c>
      <c r="AJ50" s="25">
        <f t="shared" si="20"/>
        <v>0.90434135870556431</v>
      </c>
      <c r="AK50">
        <f>_xlfn.T.TEST(H50:J50,N50:P50,1,2)</f>
        <v>0.38224727872356784</v>
      </c>
      <c r="AL50" s="25">
        <f t="shared" si="21"/>
        <v>1.0546903732186583</v>
      </c>
      <c r="AM50">
        <f t="shared" si="22"/>
        <v>0.42028130687639764</v>
      </c>
      <c r="AN50" s="25">
        <f t="shared" si="23"/>
        <v>1.4809081201247463</v>
      </c>
      <c r="AO50">
        <f>_xlfn.T.TEST(Q50:S50,K50:M50,1,2)</f>
        <v>9.5304917990802276E-2</v>
      </c>
      <c r="AP50" s="25">
        <f t="shared" si="24"/>
        <v>0.95380012513024026</v>
      </c>
      <c r="AQ50">
        <f>TTEST(Q50:S50,H50:J50,1,2)</f>
        <v>0.43863265432819876</v>
      </c>
      <c r="AR50" s="24" t="s">
        <v>158</v>
      </c>
      <c r="AS50" s="23" t="s">
        <v>157</v>
      </c>
    </row>
    <row r="51" spans="1:45" ht="15.65" thickBot="1" x14ac:dyDescent="0.35">
      <c r="A51" s="34">
        <v>49</v>
      </c>
      <c r="B51" s="24" t="s">
        <v>160</v>
      </c>
      <c r="C51" s="33"/>
      <c r="D51" s="32" t="s">
        <v>157</v>
      </c>
      <c r="E51" s="31"/>
      <c r="F51" s="30"/>
      <c r="G51" s="29"/>
      <c r="H51" s="39">
        <f t="shared" ref="H51:S51" si="25">H49/H50</f>
        <v>5.3323027702926735</v>
      </c>
      <c r="I51" s="39">
        <f t="shared" si="25"/>
        <v>3.8469433265099457</v>
      </c>
      <c r="J51" s="39">
        <f t="shared" si="25"/>
        <v>1.7020781609127595</v>
      </c>
      <c r="K51" s="39">
        <f t="shared" si="25"/>
        <v>6.635388759050322</v>
      </c>
      <c r="L51" s="39">
        <f t="shared" si="25"/>
        <v>15.442290111893495</v>
      </c>
      <c r="M51" s="39">
        <f t="shared" si="25"/>
        <v>3.0626740452839916</v>
      </c>
      <c r="N51" s="39">
        <f t="shared" si="25"/>
        <v>3.2619368371326924</v>
      </c>
      <c r="O51" s="39">
        <f t="shared" si="25"/>
        <v>5.7738710213326074</v>
      </c>
      <c r="P51" s="39">
        <f t="shared" si="25"/>
        <v>2.3956442645124962</v>
      </c>
      <c r="Q51" s="39">
        <f t="shared" si="25"/>
        <v>7.7276463221078044</v>
      </c>
      <c r="R51" s="39">
        <f t="shared" si="25"/>
        <v>7.5839083493095929</v>
      </c>
      <c r="S51" s="39">
        <f t="shared" si="25"/>
        <v>4.023137217022982</v>
      </c>
      <c r="T51" s="39"/>
      <c r="U51" s="39"/>
      <c r="V51" s="39"/>
      <c r="W51" s="39"/>
      <c r="X51" s="39"/>
      <c r="Y51" s="39"/>
      <c r="Z51" s="39"/>
      <c r="AA51" s="39"/>
      <c r="AB51" s="39"/>
      <c r="AC51" s="38"/>
      <c r="AD51" s="26">
        <f t="shared" si="15"/>
        <v>3.6271080859051259</v>
      </c>
      <c r="AE51" s="26">
        <f t="shared" si="16"/>
        <v>8.3801176387426022</v>
      </c>
      <c r="AF51" s="26">
        <f t="shared" si="17"/>
        <v>3.8104840409925989</v>
      </c>
      <c r="AG51" s="26">
        <f t="shared" si="18"/>
        <v>6.4448972961467925</v>
      </c>
      <c r="AH51" s="25">
        <f t="shared" si="19"/>
        <v>2.3104129902573298</v>
      </c>
      <c r="AI51">
        <f>_xlfn.T.TEST(H51:J51,K51:M51,2,2)</f>
        <v>0.2820458183459193</v>
      </c>
      <c r="AJ51" s="25">
        <f t="shared" si="20"/>
        <v>1.0505570693633499</v>
      </c>
      <c r="AK51">
        <f>_xlfn.T.TEST(H51:J51,N51:P51,2,2)</f>
        <v>0.90621653047258788</v>
      </c>
      <c r="AL51" s="25">
        <f t="shared" si="21"/>
        <v>1.6913592149484378</v>
      </c>
      <c r="AM51">
        <f t="shared" si="22"/>
        <v>8.5312573135012143E-2</v>
      </c>
      <c r="AN51" s="25">
        <f t="shared" si="23"/>
        <v>0.76907002669640556</v>
      </c>
      <c r="AO51">
        <f>_xlfn.T.TEST(Q51:S51,K51:M51,2,2)</f>
        <v>0.64354384015798149</v>
      </c>
      <c r="AP51" s="25">
        <f t="shared" si="24"/>
        <v>1.7768693800969271</v>
      </c>
      <c r="AQ51">
        <f>TTEST(Q51:S51,H51:J51,2,2)</f>
        <v>0.15413605506678316</v>
      </c>
      <c r="AR51" s="24" t="s">
        <v>160</v>
      </c>
      <c r="AS51" s="23" t="s">
        <v>157</v>
      </c>
    </row>
    <row r="52" spans="1:45" ht="15.65" thickBot="1" x14ac:dyDescent="0.35">
      <c r="A52" s="34">
        <v>50</v>
      </c>
      <c r="B52" s="24" t="s">
        <v>161</v>
      </c>
      <c r="C52" s="33" t="s">
        <v>162</v>
      </c>
      <c r="D52" s="32" t="s">
        <v>157</v>
      </c>
      <c r="E52" s="31">
        <v>173.00749999999999</v>
      </c>
      <c r="F52" s="30">
        <v>0.60306539999999997</v>
      </c>
      <c r="G52" s="29" t="s">
        <v>78</v>
      </c>
      <c r="H52" s="28">
        <v>69466.039999999994</v>
      </c>
      <c r="I52" s="28">
        <v>89298.91</v>
      </c>
      <c r="J52" s="28">
        <v>60402.53</v>
      </c>
      <c r="K52" s="28">
        <v>110031.9</v>
      </c>
      <c r="L52" s="28">
        <v>114376.3</v>
      </c>
      <c r="M52" s="28">
        <v>75024.73</v>
      </c>
      <c r="N52" s="28">
        <v>85141.14</v>
      </c>
      <c r="O52" s="28">
        <v>114708.3</v>
      </c>
      <c r="P52" s="28">
        <v>71866.570000000007</v>
      </c>
      <c r="Q52" s="28">
        <v>160035.5</v>
      </c>
      <c r="R52" s="28">
        <v>123036.1</v>
      </c>
      <c r="S52" s="28">
        <v>95550.84</v>
      </c>
      <c r="T52" s="28">
        <v>73170.73</v>
      </c>
      <c r="U52" s="28">
        <v>100612.7</v>
      </c>
      <c r="V52" s="28">
        <v>93416.5</v>
      </c>
      <c r="W52" s="28">
        <v>85784.35</v>
      </c>
      <c r="X52" s="28">
        <v>450.25279999999998</v>
      </c>
      <c r="Y52" s="28">
        <v>337.98070000000001</v>
      </c>
      <c r="Z52" s="28">
        <v>3810.69</v>
      </c>
      <c r="AA52" s="28">
        <v>3430.5230000000001</v>
      </c>
      <c r="AB52" s="28">
        <v>0</v>
      </c>
      <c r="AC52" s="27">
        <f t="shared" ref="AC52:AC83" si="26">STDEV(T52:W52)/AVERAGE(T52:W52)</f>
        <v>0.13295823852631888</v>
      </c>
      <c r="AD52" s="26">
        <f t="shared" si="15"/>
        <v>73055.826666666675</v>
      </c>
      <c r="AE52" s="26">
        <f t="shared" si="16"/>
        <v>99810.976666666669</v>
      </c>
      <c r="AF52" s="26">
        <f t="shared" si="17"/>
        <v>90572.003333333341</v>
      </c>
      <c r="AG52" s="26">
        <f t="shared" si="18"/>
        <v>126207.47999999998</v>
      </c>
      <c r="AH52" s="25">
        <f t="shared" si="19"/>
        <v>1.3662288310291288</v>
      </c>
      <c r="AI52">
        <f>_xlfn.T.TEST(H52:J52,K52:M52,2,2)</f>
        <v>0.15108151106101078</v>
      </c>
      <c r="AJ52" s="25">
        <f t="shared" si="20"/>
        <v>1.239764266121963</v>
      </c>
      <c r="AK52">
        <f>_xlfn.T.TEST(H52:J52,N52:P52,2,2)</f>
        <v>0.31525021559515004</v>
      </c>
      <c r="AL52" s="25">
        <f t="shared" si="21"/>
        <v>1.3934491383117245</v>
      </c>
      <c r="AM52">
        <f t="shared" si="22"/>
        <v>9.4745578249779069E-2</v>
      </c>
      <c r="AN52" s="25">
        <f t="shared" si="23"/>
        <v>1.2644649337666367</v>
      </c>
      <c r="AO52">
        <f>_xlfn.T.TEST(Q52:S52,K52:M52,2,2)</f>
        <v>0.30496411265725387</v>
      </c>
      <c r="AP52" s="25">
        <f t="shared" si="24"/>
        <v>1.7275484483373167</v>
      </c>
      <c r="AQ52">
        <f>TTEST(Q52:S52,H52:J52,2,2)</f>
        <v>6.0820567618050464E-2</v>
      </c>
      <c r="AR52" s="24" t="s">
        <v>161</v>
      </c>
      <c r="AS52" s="23" t="s">
        <v>157</v>
      </c>
    </row>
    <row r="53" spans="1:45" ht="15.65" thickBot="1" x14ac:dyDescent="0.35">
      <c r="A53" s="34">
        <v>51</v>
      </c>
      <c r="B53" s="24" t="s">
        <v>163</v>
      </c>
      <c r="C53" s="33" t="s">
        <v>164</v>
      </c>
      <c r="D53" s="32" t="s">
        <v>165</v>
      </c>
      <c r="E53" s="31">
        <v>102.0544</v>
      </c>
      <c r="F53" s="30">
        <v>0.61569430000000003</v>
      </c>
      <c r="G53" s="29" t="s">
        <v>78</v>
      </c>
      <c r="H53" s="28">
        <v>17006.82</v>
      </c>
      <c r="I53" s="28">
        <v>9354.384</v>
      </c>
      <c r="J53" s="28">
        <v>6238.1629999999996</v>
      </c>
      <c r="K53" s="28">
        <v>25168.16</v>
      </c>
      <c r="L53" s="28">
        <v>37952.04</v>
      </c>
      <c r="M53" s="28">
        <v>11562.66</v>
      </c>
      <c r="N53" s="28">
        <v>9012.5619999999999</v>
      </c>
      <c r="O53" s="28">
        <v>9595.5439999999999</v>
      </c>
      <c r="P53" s="28">
        <v>17105.400000000001</v>
      </c>
      <c r="Q53" s="28">
        <v>62472.45</v>
      </c>
      <c r="R53" s="28">
        <v>27744.12</v>
      </c>
      <c r="S53" s="28">
        <v>41514.17</v>
      </c>
      <c r="T53" s="28">
        <v>26317.71</v>
      </c>
      <c r="U53" s="28">
        <v>25578.38</v>
      </c>
      <c r="V53" s="28">
        <v>30435.55</v>
      </c>
      <c r="W53" s="28">
        <v>12780.5</v>
      </c>
      <c r="X53" s="28">
        <v>0</v>
      </c>
      <c r="Y53" s="28">
        <v>405.45370000000003</v>
      </c>
      <c r="Z53" s="28">
        <v>1349.742</v>
      </c>
      <c r="AA53" s="28">
        <v>2139.1689999999999</v>
      </c>
      <c r="AB53" s="28">
        <v>1503.0060000000001</v>
      </c>
      <c r="AC53" s="27">
        <f t="shared" si="26"/>
        <v>0.32116790733273015</v>
      </c>
      <c r="AD53" s="26">
        <f t="shared" si="15"/>
        <v>10866.455666666667</v>
      </c>
      <c r="AE53" s="26">
        <f t="shared" si="16"/>
        <v>24894.286666666667</v>
      </c>
      <c r="AF53" s="26">
        <f t="shared" si="17"/>
        <v>11904.502</v>
      </c>
      <c r="AG53" s="26">
        <f t="shared" si="18"/>
        <v>43910.246666666666</v>
      </c>
      <c r="AH53" s="25">
        <f t="shared" si="19"/>
        <v>2.2909297594643481</v>
      </c>
      <c r="AI53">
        <f>_xlfn.T.TEST(H53:J53,K53:M53,2,2)</f>
        <v>0.1648290288347081</v>
      </c>
      <c r="AJ53" s="25">
        <f t="shared" si="20"/>
        <v>1.0955275910725506</v>
      </c>
      <c r="AK53">
        <f>_xlfn.T.TEST(H53:J53,N53:P53,2,2)</f>
        <v>0.81376842619872236</v>
      </c>
      <c r="AL53" s="25">
        <f t="shared" si="21"/>
        <v>3.6885412482325313</v>
      </c>
      <c r="AM53">
        <f t="shared" si="22"/>
        <v>1.8657601680411223E-2</v>
      </c>
      <c r="AN53" s="25">
        <f t="shared" si="23"/>
        <v>1.7638684431742437</v>
      </c>
      <c r="AO53">
        <f>_xlfn.T.TEST(Q53:S53,K53:M53,2,2)</f>
        <v>0.20717079626818574</v>
      </c>
      <c r="AP53" s="25">
        <f t="shared" si="24"/>
        <v>4.0408987082479237</v>
      </c>
      <c r="AQ53">
        <f>TTEST(Q53:S53,H53:J53,2,2)</f>
        <v>3.5529913302898668E-2</v>
      </c>
      <c r="AR53" s="24" t="s">
        <v>163</v>
      </c>
      <c r="AS53" s="23" t="s">
        <v>165</v>
      </c>
    </row>
    <row r="54" spans="1:45" ht="15.65" thickBot="1" x14ac:dyDescent="0.35">
      <c r="A54" s="34">
        <v>52</v>
      </c>
      <c r="B54" s="24" t="s">
        <v>166</v>
      </c>
      <c r="C54" s="33" t="s">
        <v>167</v>
      </c>
      <c r="D54" s="32" t="s">
        <v>168</v>
      </c>
      <c r="E54" s="31">
        <v>89.107190000000003</v>
      </c>
      <c r="F54" s="30">
        <v>0.62989419999999996</v>
      </c>
      <c r="G54" s="29" t="s">
        <v>56</v>
      </c>
      <c r="H54" s="28">
        <v>71241.77</v>
      </c>
      <c r="I54" s="28">
        <v>147802</v>
      </c>
      <c r="J54" s="28">
        <v>134212</v>
      </c>
      <c r="K54" s="28">
        <v>109383.1</v>
      </c>
      <c r="L54" s="28">
        <v>122118.2</v>
      </c>
      <c r="M54" s="28">
        <v>84431.45</v>
      </c>
      <c r="N54" s="28">
        <v>61249.24</v>
      </c>
      <c r="O54" s="28">
        <v>69114.240000000005</v>
      </c>
      <c r="P54" s="28">
        <v>123321.2</v>
      </c>
      <c r="Q54" s="28">
        <v>117063.1</v>
      </c>
      <c r="R54" s="28">
        <v>96627.09</v>
      </c>
      <c r="S54" s="28">
        <v>134173.9</v>
      </c>
      <c r="T54" s="28">
        <v>93914.12</v>
      </c>
      <c r="U54" s="28">
        <v>106390.9</v>
      </c>
      <c r="V54" s="28">
        <v>75453.710000000006</v>
      </c>
      <c r="W54" s="28">
        <v>91895.32</v>
      </c>
      <c r="X54" s="28">
        <v>5775.482</v>
      </c>
      <c r="Y54" s="28">
        <v>7058.857</v>
      </c>
      <c r="Z54" s="28">
        <v>3737.7649999999999</v>
      </c>
      <c r="AA54" s="28">
        <v>5994.924</v>
      </c>
      <c r="AB54" s="28">
        <v>4513.4690000000001</v>
      </c>
      <c r="AC54" s="27">
        <f t="shared" si="26"/>
        <v>0.13826652017237709</v>
      </c>
      <c r="AD54" s="26">
        <f t="shared" si="15"/>
        <v>117751.92333333334</v>
      </c>
      <c r="AE54" s="26">
        <f t="shared" si="16"/>
        <v>105310.91666666667</v>
      </c>
      <c r="AF54" s="26">
        <f t="shared" si="17"/>
        <v>84561.56</v>
      </c>
      <c r="AG54" s="26">
        <f t="shared" si="18"/>
        <v>115954.69666666666</v>
      </c>
      <c r="AH54" s="25">
        <f t="shared" si="19"/>
        <v>0.89434561819046865</v>
      </c>
      <c r="AI54">
        <f>_xlfn.T.TEST(H54:J54,K54:M54,2,2)</f>
        <v>0.65789410533235437</v>
      </c>
      <c r="AJ54" s="25">
        <f t="shared" si="20"/>
        <v>0.71813315321077409</v>
      </c>
      <c r="AK54">
        <f>_xlfn.T.TEST(H54:J54,N54:P54,2,2)</f>
        <v>0.33920502499500171</v>
      </c>
      <c r="AL54" s="25">
        <f t="shared" si="21"/>
        <v>1.3712459498933873</v>
      </c>
      <c r="AM54">
        <f t="shared" si="22"/>
        <v>0.11621930075503022</v>
      </c>
      <c r="AN54" s="25">
        <f t="shared" si="23"/>
        <v>1.1010700536743974</v>
      </c>
      <c r="AO54">
        <f>_xlfn.T.TEST(Q54:S54,K54:M54,2,2)</f>
        <v>0.53004654870655565</v>
      </c>
      <c r="AP54" s="25">
        <f t="shared" si="24"/>
        <v>0.98473717782444137</v>
      </c>
      <c r="AQ54">
        <f>TTEST(Q54:S54,H54:J54,2,2)</f>
        <v>0.94813093660584835</v>
      </c>
      <c r="AR54" s="24" t="s">
        <v>166</v>
      </c>
      <c r="AS54" s="23" t="s">
        <v>168</v>
      </c>
    </row>
    <row r="55" spans="1:45" ht="15.65" thickBot="1" x14ac:dyDescent="0.35">
      <c r="A55" s="34">
        <v>53</v>
      </c>
      <c r="B55" s="24" t="s">
        <v>169</v>
      </c>
      <c r="C55" s="33" t="s">
        <v>170</v>
      </c>
      <c r="D55" s="32" t="s">
        <v>168</v>
      </c>
      <c r="E55" s="31">
        <v>146.1651</v>
      </c>
      <c r="F55" s="30">
        <v>0.62650300000000003</v>
      </c>
      <c r="G55" s="29" t="s">
        <v>56</v>
      </c>
      <c r="H55" s="28">
        <v>1734950</v>
      </c>
      <c r="I55" s="28">
        <v>1909840</v>
      </c>
      <c r="J55" s="28">
        <v>1403607</v>
      </c>
      <c r="K55" s="28">
        <v>1195140</v>
      </c>
      <c r="L55" s="28">
        <v>1554247</v>
      </c>
      <c r="M55" s="28">
        <v>1236331</v>
      </c>
      <c r="N55" s="28">
        <v>2301606</v>
      </c>
      <c r="O55" s="28">
        <v>2376260</v>
      </c>
      <c r="P55" s="28">
        <v>1335805</v>
      </c>
      <c r="Q55" s="28">
        <v>1625180</v>
      </c>
      <c r="R55" s="28">
        <v>3853681</v>
      </c>
      <c r="S55" s="28">
        <v>2083586</v>
      </c>
      <c r="T55" s="28">
        <v>1927676</v>
      </c>
      <c r="U55" s="28">
        <v>2169756</v>
      </c>
      <c r="V55" s="28">
        <v>2058925</v>
      </c>
      <c r="W55" s="28">
        <v>2277492</v>
      </c>
      <c r="X55" s="28">
        <v>767.8587</v>
      </c>
      <c r="Y55" s="28">
        <v>642063.19999999995</v>
      </c>
      <c r="Z55" s="28">
        <v>329989</v>
      </c>
      <c r="AA55" s="28">
        <v>24802.54</v>
      </c>
      <c r="AB55" s="28">
        <v>20711.439999999999</v>
      </c>
      <c r="AC55" s="27">
        <f t="shared" si="26"/>
        <v>7.1123758092015085E-2</v>
      </c>
      <c r="AD55" s="26">
        <f t="shared" si="15"/>
        <v>1682799</v>
      </c>
      <c r="AE55" s="26">
        <f t="shared" si="16"/>
        <v>1328572.6666666667</v>
      </c>
      <c r="AF55" s="26">
        <f t="shared" si="17"/>
        <v>2004557</v>
      </c>
      <c r="AG55" s="26">
        <f t="shared" si="18"/>
        <v>2520815.6666666665</v>
      </c>
      <c r="AH55" s="25">
        <f t="shared" si="19"/>
        <v>0.78950169727143094</v>
      </c>
      <c r="AI55">
        <f>_xlfn.T.TEST(H55:J55,K55:M55,2,2)</f>
        <v>0.1308607332340801</v>
      </c>
      <c r="AJ55" s="25">
        <f t="shared" si="20"/>
        <v>1.1912040594271804</v>
      </c>
      <c r="AK55">
        <f>_xlfn.T.TEST(H55:J55,N55:P55,2,2)</f>
        <v>0.42953363466116706</v>
      </c>
      <c r="AL55" s="25">
        <f t="shared" si="21"/>
        <v>1.2575425226953718</v>
      </c>
      <c r="AM55">
        <f t="shared" si="22"/>
        <v>0.26649435260957649</v>
      </c>
      <c r="AN55" s="25">
        <f t="shared" si="23"/>
        <v>1.8973863680270404</v>
      </c>
      <c r="AO55">
        <f>_xlfn.T.TEST(Q55:S55,K55:M55,2,2)</f>
        <v>0.15854021943081723</v>
      </c>
      <c r="AP55" s="25">
        <f t="shared" si="24"/>
        <v>1.4979897579370243</v>
      </c>
      <c r="AQ55">
        <f>TTEST(Q55:S55,H55:J55,2,2)</f>
        <v>0.29463044951606898</v>
      </c>
      <c r="AR55" s="24" t="s">
        <v>169</v>
      </c>
      <c r="AS55" s="23" t="s">
        <v>168</v>
      </c>
    </row>
    <row r="56" spans="1:45" ht="15.65" thickBot="1" x14ac:dyDescent="0.35">
      <c r="A56" s="34">
        <v>54</v>
      </c>
      <c r="B56" s="24" t="s">
        <v>171</v>
      </c>
      <c r="C56" s="33" t="s">
        <v>172</v>
      </c>
      <c r="D56" s="32" t="s">
        <v>168</v>
      </c>
      <c r="E56" s="31">
        <v>203.2227</v>
      </c>
      <c r="F56" s="30">
        <v>0.62073429999999996</v>
      </c>
      <c r="G56" s="29" t="s">
        <v>56</v>
      </c>
      <c r="H56" s="28">
        <v>166726.5</v>
      </c>
      <c r="I56" s="28">
        <v>186922.1</v>
      </c>
      <c r="J56" s="28">
        <v>165935.5</v>
      </c>
      <c r="K56" s="28">
        <v>234798.5</v>
      </c>
      <c r="L56" s="28">
        <v>169707.4</v>
      </c>
      <c r="M56" s="28">
        <v>99307.27</v>
      </c>
      <c r="N56" s="28">
        <v>240183.3</v>
      </c>
      <c r="O56" s="28">
        <v>266128.7</v>
      </c>
      <c r="P56" s="28">
        <v>138576.29999999999</v>
      </c>
      <c r="Q56" s="28">
        <v>217494.3</v>
      </c>
      <c r="R56" s="28">
        <v>302857</v>
      </c>
      <c r="S56" s="28">
        <v>176112.4</v>
      </c>
      <c r="T56" s="28">
        <v>491743.2</v>
      </c>
      <c r="U56" s="28">
        <v>435543.3</v>
      </c>
      <c r="V56" s="28">
        <v>156594.79999999999</v>
      </c>
      <c r="W56" s="28">
        <v>225044.6</v>
      </c>
      <c r="X56" s="28">
        <v>0</v>
      </c>
      <c r="Y56" s="28">
        <v>170511.1</v>
      </c>
      <c r="Z56" s="28">
        <v>109069.9</v>
      </c>
      <c r="AA56" s="28">
        <v>5353.2529999999997</v>
      </c>
      <c r="AB56" s="28">
        <v>3643.8789999999999</v>
      </c>
      <c r="AC56" s="27">
        <f t="shared" si="26"/>
        <v>0.49387441439924312</v>
      </c>
      <c r="AD56" s="26">
        <f t="shared" si="15"/>
        <v>173194.69999999998</v>
      </c>
      <c r="AE56" s="26">
        <f t="shared" si="16"/>
        <v>167937.72333333336</v>
      </c>
      <c r="AF56" s="26">
        <f t="shared" si="17"/>
        <v>214962.76666666669</v>
      </c>
      <c r="AG56" s="26">
        <f t="shared" si="18"/>
        <v>232154.56666666665</v>
      </c>
      <c r="AH56" s="25">
        <f t="shared" si="19"/>
        <v>0.96964701190817837</v>
      </c>
      <c r="AI56">
        <f>_xlfn.T.TEST(H56:J56,K56:M56,1,2)</f>
        <v>0.45055011318029498</v>
      </c>
      <c r="AJ56" s="25">
        <f t="shared" si="20"/>
        <v>1.2411624990064172</v>
      </c>
      <c r="AK56">
        <f>_xlfn.T.TEST(H56:J56,N56:P56,1,2)</f>
        <v>0.17509451017176195</v>
      </c>
      <c r="AL56" s="25">
        <f t="shared" si="21"/>
        <v>1.0799757105222716</v>
      </c>
      <c r="AM56">
        <f t="shared" si="22"/>
        <v>0.38289925991434692</v>
      </c>
      <c r="AN56" s="25">
        <f t="shared" si="23"/>
        <v>1.3823848630237274</v>
      </c>
      <c r="AO56">
        <f>_xlfn.T.TEST(Q56:S56,K56:M56,1,2)</f>
        <v>0.15031594602057133</v>
      </c>
      <c r="AP56" s="25">
        <f t="shared" si="24"/>
        <v>1.3404253517380535</v>
      </c>
      <c r="AQ56">
        <f>TTEST(Q56:S56,H56:J56,1,2)</f>
        <v>9.7580445632092894E-2</v>
      </c>
      <c r="AR56" s="24" t="s">
        <v>171</v>
      </c>
      <c r="AS56" s="23" t="s">
        <v>168</v>
      </c>
    </row>
    <row r="57" spans="1:45" ht="15.65" thickBot="1" x14ac:dyDescent="0.35">
      <c r="A57" s="34">
        <v>55</v>
      </c>
      <c r="B57" s="24" t="s">
        <v>173</v>
      </c>
      <c r="C57" s="33" t="s">
        <v>174</v>
      </c>
      <c r="D57" s="32" t="s">
        <v>175</v>
      </c>
      <c r="E57" s="31">
        <v>606.07389999999998</v>
      </c>
      <c r="F57" s="30">
        <v>0.59037139999999999</v>
      </c>
      <c r="G57" s="29" t="s">
        <v>78</v>
      </c>
      <c r="H57" s="28">
        <v>142059.70000000001</v>
      </c>
      <c r="I57" s="28">
        <v>79484.929999999993</v>
      </c>
      <c r="J57" s="28">
        <v>107511.2</v>
      </c>
      <c r="K57" s="28">
        <v>75483.02</v>
      </c>
      <c r="L57" s="28">
        <v>93548.15</v>
      </c>
      <c r="M57" s="28">
        <v>71216.570000000007</v>
      </c>
      <c r="N57" s="28">
        <v>107432.3</v>
      </c>
      <c r="O57" s="28">
        <v>134661.79999999999</v>
      </c>
      <c r="P57" s="28">
        <v>87378.04</v>
      </c>
      <c r="Q57" s="28">
        <v>128204.1</v>
      </c>
      <c r="R57" s="28">
        <v>87335.54</v>
      </c>
      <c r="S57" s="28">
        <v>95112.75</v>
      </c>
      <c r="T57" s="28">
        <v>87824.59</v>
      </c>
      <c r="U57" s="28">
        <v>101469</v>
      </c>
      <c r="V57" s="28">
        <v>79123.59</v>
      </c>
      <c r="W57" s="28">
        <v>80065.279999999999</v>
      </c>
      <c r="X57" s="28">
        <v>370.95979999999997</v>
      </c>
      <c r="Y57" s="28">
        <v>308.2441</v>
      </c>
      <c r="Z57" s="28">
        <v>0</v>
      </c>
      <c r="AA57" s="28">
        <v>0</v>
      </c>
      <c r="AB57" s="28">
        <v>4000.2280000000001</v>
      </c>
      <c r="AC57" s="27">
        <f t="shared" si="26"/>
        <v>0.11856665339055414</v>
      </c>
      <c r="AD57" s="26">
        <f t="shared" si="15"/>
        <v>109685.27666666667</v>
      </c>
      <c r="AE57" s="26">
        <f t="shared" si="16"/>
        <v>80082.58</v>
      </c>
      <c r="AF57" s="26">
        <f t="shared" si="17"/>
        <v>109824.04666666665</v>
      </c>
      <c r="AG57" s="26">
        <f t="shared" si="18"/>
        <v>103550.79666666668</v>
      </c>
      <c r="AH57" s="25">
        <f t="shared" si="19"/>
        <v>0.73011239460489119</v>
      </c>
      <c r="AI57">
        <f>_xlfn.T.TEST(H57:J57,K57:M57,1,2)</f>
        <v>0.10037383133506682</v>
      </c>
      <c r="AJ57" s="25">
        <f t="shared" si="20"/>
        <v>1.0012651652456663</v>
      </c>
      <c r="AK57">
        <f>_xlfn.T.TEST(H57:J57,N57:P57,1,2)</f>
        <v>0.49770741674361962</v>
      </c>
      <c r="AL57" s="25">
        <f t="shared" si="21"/>
        <v>0.94287908531507425</v>
      </c>
      <c r="AM57">
        <f t="shared" si="22"/>
        <v>0.37622342725010749</v>
      </c>
      <c r="AN57" s="25">
        <f t="shared" si="23"/>
        <v>1.2930502072568926</v>
      </c>
      <c r="AO57">
        <f>_xlfn.T.TEST(Q57:S57,K57:M57,1,2)</f>
        <v>8.7784102957367757E-2</v>
      </c>
      <c r="AP57" s="25">
        <f t="shared" si="24"/>
        <v>0.94407198316468066</v>
      </c>
      <c r="AQ57">
        <f>TTEST(Q57:S57,H57:J57,1,2)</f>
        <v>0.39714311163350074</v>
      </c>
      <c r="AR57" s="24" t="s">
        <v>173</v>
      </c>
      <c r="AS57" s="23" t="s">
        <v>175</v>
      </c>
    </row>
    <row r="58" spans="1:45" ht="15.65" thickBot="1" x14ac:dyDescent="0.35">
      <c r="A58" s="34">
        <v>56</v>
      </c>
      <c r="B58" s="24" t="s">
        <v>176</v>
      </c>
      <c r="C58" s="33" t="s">
        <v>177</v>
      </c>
      <c r="D58" s="32" t="s">
        <v>175</v>
      </c>
      <c r="E58" s="31">
        <v>613.13930000000005</v>
      </c>
      <c r="F58" s="30">
        <v>0.58326560000000005</v>
      </c>
      <c r="G58" s="29" t="s">
        <v>78</v>
      </c>
      <c r="H58" s="28">
        <v>27378.38</v>
      </c>
      <c r="I58" s="28">
        <v>17943.830000000002</v>
      </c>
      <c r="J58" s="28">
        <v>31057.67</v>
      </c>
      <c r="K58" s="28">
        <v>30028.76</v>
      </c>
      <c r="L58" s="28">
        <v>39499.760000000002</v>
      </c>
      <c r="M58" s="28">
        <v>22231.86</v>
      </c>
      <c r="N58" s="28">
        <v>19768.03</v>
      </c>
      <c r="O58" s="28">
        <v>22516.65</v>
      </c>
      <c r="P58" s="28">
        <v>31605.759999999998</v>
      </c>
      <c r="Q58" s="28">
        <v>44672.84</v>
      </c>
      <c r="R58" s="28">
        <v>30515.4</v>
      </c>
      <c r="S58" s="28">
        <v>38392.61</v>
      </c>
      <c r="T58" s="28">
        <v>21370.55</v>
      </c>
      <c r="U58" s="28">
        <v>21759.65</v>
      </c>
      <c r="V58" s="28">
        <v>24482.959999999999</v>
      </c>
      <c r="W58" s="28">
        <v>22981.77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7">
        <f t="shared" si="26"/>
        <v>6.1916144941516794E-2</v>
      </c>
      <c r="AD58" s="26">
        <f t="shared" si="15"/>
        <v>25459.960000000003</v>
      </c>
      <c r="AE58" s="26">
        <f t="shared" si="16"/>
        <v>30586.793333333335</v>
      </c>
      <c r="AF58" s="26">
        <f t="shared" si="17"/>
        <v>24630.146666666667</v>
      </c>
      <c r="AG58" s="26">
        <f t="shared" si="18"/>
        <v>37860.283333333333</v>
      </c>
      <c r="AH58" s="25">
        <f t="shared" si="19"/>
        <v>1.2013684755723628</v>
      </c>
      <c r="AI58">
        <f>_xlfn.T.TEST(H58:J58,K58:M58,2,2)</f>
        <v>0.46397377207192686</v>
      </c>
      <c r="AJ58" s="25">
        <f t="shared" si="20"/>
        <v>0.96740712344664581</v>
      </c>
      <c r="AK58">
        <f>_xlfn.T.TEST(H58:J58,N58:P58,2,2)</f>
        <v>0.88307778445292906</v>
      </c>
      <c r="AL58" s="25">
        <f t="shared" si="21"/>
        <v>1.5371521674522441</v>
      </c>
      <c r="AM58">
        <f t="shared" si="22"/>
        <v>3.5871622103235024E-2</v>
      </c>
      <c r="AN58" s="25">
        <f t="shared" si="23"/>
        <v>1.2377983831365997</v>
      </c>
      <c r="AO58">
        <f>_xlfn.T.TEST(Q58:S58,K58:M58,2,2)</f>
        <v>0.32301555024328638</v>
      </c>
      <c r="AP58" s="25">
        <f t="shared" si="24"/>
        <v>1.4870519566147522</v>
      </c>
      <c r="AQ58">
        <f>TTEST(Q58:S58,H58:J58,2,2)</f>
        <v>9.3562396515185664E-2</v>
      </c>
      <c r="AR58" s="24" t="s">
        <v>176</v>
      </c>
      <c r="AS58" s="23" t="s">
        <v>175</v>
      </c>
    </row>
    <row r="59" spans="1:45" ht="15.65" thickBot="1" x14ac:dyDescent="0.35">
      <c r="A59" s="34">
        <v>57</v>
      </c>
      <c r="B59" s="24" t="s">
        <v>178</v>
      </c>
      <c r="C59" s="33" t="s">
        <v>179</v>
      </c>
      <c r="D59" s="32" t="s">
        <v>180</v>
      </c>
      <c r="E59" s="31">
        <v>210.02760000000001</v>
      </c>
      <c r="F59" s="30">
        <v>0.58895969999999997</v>
      </c>
      <c r="G59" s="29" t="s">
        <v>78</v>
      </c>
      <c r="H59" s="28">
        <v>31765.85</v>
      </c>
      <c r="I59" s="28">
        <v>30806.720000000001</v>
      </c>
      <c r="J59" s="28">
        <v>32362.37</v>
      </c>
      <c r="K59" s="28">
        <v>27522.240000000002</v>
      </c>
      <c r="L59" s="28">
        <v>31504.55</v>
      </c>
      <c r="M59" s="28">
        <v>26322</v>
      </c>
      <c r="N59" s="28">
        <v>21812.34</v>
      </c>
      <c r="O59" s="28">
        <v>22233.32</v>
      </c>
      <c r="P59" s="28">
        <v>32017.05</v>
      </c>
      <c r="Q59" s="28">
        <v>16907.669999999998</v>
      </c>
      <c r="R59" s="28">
        <v>17769.599999999999</v>
      </c>
      <c r="S59" s="28">
        <v>28699.919999999998</v>
      </c>
      <c r="T59" s="28">
        <v>26138.95</v>
      </c>
      <c r="U59" s="28">
        <v>25923.77</v>
      </c>
      <c r="V59" s="28">
        <v>21840.81</v>
      </c>
      <c r="W59" s="28">
        <v>22364.720000000001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7">
        <f t="shared" si="26"/>
        <v>9.4732400689725119E-2</v>
      </c>
      <c r="AD59" s="26">
        <f t="shared" si="15"/>
        <v>31644.98</v>
      </c>
      <c r="AE59" s="26">
        <f t="shared" si="16"/>
        <v>28449.596666666668</v>
      </c>
      <c r="AF59" s="26">
        <f t="shared" si="17"/>
        <v>25354.236666666668</v>
      </c>
      <c r="AG59" s="26">
        <f t="shared" si="18"/>
        <v>21125.73</v>
      </c>
      <c r="AH59" s="25">
        <f t="shared" si="19"/>
        <v>0.89902400528193316</v>
      </c>
      <c r="AI59">
        <f>_xlfn.T.TEST(H59:J59,K59:M59,1,2)</f>
        <v>6.0794936620906521E-2</v>
      </c>
      <c r="AJ59" s="25">
        <f t="shared" si="20"/>
        <v>0.80120880678915485</v>
      </c>
      <c r="AK59">
        <f>_xlfn.T.TEST(H59:J59,N59:P59,1,2)</f>
        <v>6.7426108764321022E-2</v>
      </c>
      <c r="AL59" s="25">
        <f t="shared" si="21"/>
        <v>0.83322287622936386</v>
      </c>
      <c r="AM59">
        <f t="shared" si="22"/>
        <v>0.22481999255267829</v>
      </c>
      <c r="AN59" s="25">
        <f t="shared" si="23"/>
        <v>0.74256694207381257</v>
      </c>
      <c r="AO59">
        <f>_xlfn.T.TEST(Q59:S59,K59:M59,1,2)</f>
        <v>7.4511070756844586E-2</v>
      </c>
      <c r="AP59" s="25">
        <f t="shared" si="24"/>
        <v>0.66758550645315629</v>
      </c>
      <c r="AQ59">
        <f>TTEST(Q59:S59,H59:J59,1,2)</f>
        <v>2.5630927023789697E-2</v>
      </c>
      <c r="AR59" s="24" t="s">
        <v>178</v>
      </c>
      <c r="AS59" s="23" t="s">
        <v>180</v>
      </c>
    </row>
    <row r="60" spans="1:45" ht="15.65" thickBot="1" x14ac:dyDescent="0.35">
      <c r="A60" s="34">
        <v>58</v>
      </c>
      <c r="B60" s="24" t="s">
        <v>181</v>
      </c>
      <c r="C60" s="33" t="s">
        <v>182</v>
      </c>
      <c r="D60" s="32" t="s">
        <v>180</v>
      </c>
      <c r="E60" s="31">
        <v>132.07660000000001</v>
      </c>
      <c r="F60" s="30">
        <v>0.67022009999999999</v>
      </c>
      <c r="G60" s="29" t="s">
        <v>56</v>
      </c>
      <c r="H60" s="28">
        <v>2703224</v>
      </c>
      <c r="I60" s="28">
        <v>2235447</v>
      </c>
      <c r="J60" s="28">
        <v>1989095</v>
      </c>
      <c r="K60" s="28">
        <v>1644889</v>
      </c>
      <c r="L60" s="28">
        <v>2868308</v>
      </c>
      <c r="M60" s="28">
        <v>1695718</v>
      </c>
      <c r="N60" s="28">
        <v>1809627</v>
      </c>
      <c r="O60" s="28">
        <v>1397709</v>
      </c>
      <c r="P60" s="28">
        <v>1848548</v>
      </c>
      <c r="Q60" s="28">
        <v>1780860</v>
      </c>
      <c r="R60" s="28">
        <v>1952107</v>
      </c>
      <c r="S60" s="28">
        <v>2410713</v>
      </c>
      <c r="T60" s="28">
        <v>1797754</v>
      </c>
      <c r="U60" s="28">
        <v>1875560</v>
      </c>
      <c r="V60" s="28">
        <v>1822816</v>
      </c>
      <c r="W60" s="28">
        <v>1873254</v>
      </c>
      <c r="X60" s="28">
        <v>149275.79999999999</v>
      </c>
      <c r="Y60" s="28">
        <v>474426.8</v>
      </c>
      <c r="Z60" s="28">
        <v>518367.7</v>
      </c>
      <c r="AA60" s="28">
        <v>813119.3</v>
      </c>
      <c r="AB60" s="28">
        <v>880004.8</v>
      </c>
      <c r="AC60" s="27">
        <f t="shared" si="26"/>
        <v>2.0853969566847479E-2</v>
      </c>
      <c r="AD60" s="26">
        <f t="shared" si="15"/>
        <v>2309255.3333333335</v>
      </c>
      <c r="AE60" s="26">
        <f t="shared" si="16"/>
        <v>2069638.3333333333</v>
      </c>
      <c r="AF60" s="26">
        <f t="shared" si="17"/>
        <v>1685294.6666666667</v>
      </c>
      <c r="AG60" s="26">
        <f t="shared" si="18"/>
        <v>2047893.3333333333</v>
      </c>
      <c r="AH60" s="25">
        <f t="shared" si="19"/>
        <v>0.89623624700949767</v>
      </c>
      <c r="AI60">
        <f>_xlfn.T.TEST(H60:J60,K60:M60,1,2)</f>
        <v>0.31173064217422686</v>
      </c>
      <c r="AJ60" s="25">
        <f t="shared" si="20"/>
        <v>0.72980005387017977</v>
      </c>
      <c r="AK60">
        <f>_xlfn.T.TEST(H60:J60,N60:P60,1,2)</f>
        <v>3.5080890676152165E-2</v>
      </c>
      <c r="AL60" s="25">
        <f t="shared" si="21"/>
        <v>1.2151544616134389</v>
      </c>
      <c r="AM60">
        <f t="shared" si="22"/>
        <v>0.10036386520521862</v>
      </c>
      <c r="AN60" s="25">
        <f t="shared" si="23"/>
        <v>0.98949333337628231</v>
      </c>
      <c r="AO60">
        <f>_xlfn.T.TEST(Q60:S60,K60:M60,1,2)</f>
        <v>0.48154504529066289</v>
      </c>
      <c r="AP60" s="25">
        <f t="shared" si="24"/>
        <v>0.88681979154607693</v>
      </c>
      <c r="AQ60">
        <f>TTEST(Q60:S60,H60:J60,1,2)</f>
        <v>0.20282251158986631</v>
      </c>
      <c r="AR60" s="24" t="s">
        <v>181</v>
      </c>
      <c r="AS60" s="23" t="s">
        <v>180</v>
      </c>
    </row>
    <row r="61" spans="1:45" ht="15.65" thickBot="1" x14ac:dyDescent="0.35">
      <c r="A61" s="34">
        <v>59</v>
      </c>
      <c r="B61" s="24" t="s">
        <v>183</v>
      </c>
      <c r="C61" s="33" t="s">
        <v>184</v>
      </c>
      <c r="D61" s="32" t="s">
        <v>180</v>
      </c>
      <c r="E61" s="31">
        <v>118.0609</v>
      </c>
      <c r="F61" s="30">
        <v>0.65257719999999997</v>
      </c>
      <c r="G61" s="29" t="s">
        <v>56</v>
      </c>
      <c r="H61" s="28">
        <v>177618.4</v>
      </c>
      <c r="I61" s="28">
        <v>58652.09</v>
      </c>
      <c r="J61" s="28">
        <v>45853.53</v>
      </c>
      <c r="K61" s="28">
        <v>100691.5</v>
      </c>
      <c r="L61" s="28">
        <v>220429.1</v>
      </c>
      <c r="M61" s="28">
        <v>65918.09</v>
      </c>
      <c r="N61" s="28">
        <v>90207.38</v>
      </c>
      <c r="O61" s="28">
        <v>157641</v>
      </c>
      <c r="P61" s="28">
        <v>65888.56</v>
      </c>
      <c r="Q61" s="28">
        <v>235077.9</v>
      </c>
      <c r="R61" s="28">
        <v>251067.1</v>
      </c>
      <c r="S61" s="28">
        <v>121511.2</v>
      </c>
      <c r="T61" s="28">
        <v>94183.52</v>
      </c>
      <c r="U61" s="28">
        <v>80295.039999999994</v>
      </c>
      <c r="V61" s="28">
        <v>85577.12</v>
      </c>
      <c r="W61" s="28">
        <v>107757.5</v>
      </c>
      <c r="X61" s="28">
        <v>4408.5990000000002</v>
      </c>
      <c r="Y61" s="28">
        <v>2335.33</v>
      </c>
      <c r="Z61" s="28">
        <v>2172.8290000000002</v>
      </c>
      <c r="AA61" s="28">
        <v>2848.88</v>
      </c>
      <c r="AB61" s="28">
        <v>7280.82</v>
      </c>
      <c r="AC61" s="27">
        <f t="shared" si="26"/>
        <v>0.13039787792182533</v>
      </c>
      <c r="AD61" s="26">
        <f t="shared" si="15"/>
        <v>94041.340000000011</v>
      </c>
      <c r="AE61" s="26">
        <f t="shared" si="16"/>
        <v>129012.89666666665</v>
      </c>
      <c r="AF61" s="26">
        <f t="shared" si="17"/>
        <v>104578.98</v>
      </c>
      <c r="AG61" s="26">
        <f t="shared" si="18"/>
        <v>202552.06666666665</v>
      </c>
      <c r="AH61" s="25">
        <f t="shared" si="19"/>
        <v>1.3718742913134441</v>
      </c>
      <c r="AI61">
        <f>_xlfn.T.TEST(H61:J61,K61:M61,2,2)</f>
        <v>0.6075679873094193</v>
      </c>
      <c r="AJ61" s="25">
        <f t="shared" si="20"/>
        <v>1.1120532735922306</v>
      </c>
      <c r="AK61">
        <f>_xlfn.T.TEST(H61:J61,N61:P61,2,2)</f>
        <v>0.84378279809489098</v>
      </c>
      <c r="AL61" s="25">
        <f t="shared" si="21"/>
        <v>1.9368334503421878</v>
      </c>
      <c r="AM61">
        <f t="shared" si="22"/>
        <v>5.8519386799771561E-2</v>
      </c>
      <c r="AN61" s="25">
        <f t="shared" si="23"/>
        <v>1.5700140985905053</v>
      </c>
      <c r="AO61">
        <f>_xlfn.T.TEST(Q61:S61,K61:M61,2,2)</f>
        <v>0.30171714181263637</v>
      </c>
      <c r="AP61" s="25">
        <f t="shared" si="24"/>
        <v>2.1538619788559652</v>
      </c>
      <c r="AQ61">
        <f>TTEST(Q61:S61,H61:J61,2,2)</f>
        <v>0.13724928768898514</v>
      </c>
      <c r="AR61" s="24" t="s">
        <v>183</v>
      </c>
      <c r="AS61" s="23" t="s">
        <v>180</v>
      </c>
    </row>
    <row r="62" spans="1:45" ht="15.65" thickBot="1" x14ac:dyDescent="0.35">
      <c r="A62" s="34">
        <v>60</v>
      </c>
      <c r="B62" s="24" t="s">
        <v>185</v>
      </c>
      <c r="C62" s="33" t="s">
        <v>186</v>
      </c>
      <c r="D62" s="32" t="s">
        <v>187</v>
      </c>
      <c r="E62" s="31">
        <v>220.11750000000001</v>
      </c>
      <c r="F62" s="30">
        <v>1.693303</v>
      </c>
      <c r="G62" s="29" t="s">
        <v>56</v>
      </c>
      <c r="H62" s="28">
        <v>56755.56</v>
      </c>
      <c r="I62" s="28">
        <v>84337.26</v>
      </c>
      <c r="J62" s="28">
        <v>40940.07</v>
      </c>
      <c r="K62" s="28">
        <v>32198.62</v>
      </c>
      <c r="L62" s="28">
        <v>46240.639999999999</v>
      </c>
      <c r="M62" s="28">
        <v>73267.73</v>
      </c>
      <c r="N62" s="28">
        <v>36788.910000000003</v>
      </c>
      <c r="O62" s="28">
        <v>60521.83</v>
      </c>
      <c r="P62" s="28">
        <v>32556</v>
      </c>
      <c r="Q62" s="28">
        <v>75910.73</v>
      </c>
      <c r="R62" s="28">
        <v>48592.160000000003</v>
      </c>
      <c r="S62" s="28">
        <v>76589.710000000006</v>
      </c>
      <c r="T62" s="28">
        <v>44286.239999999998</v>
      </c>
      <c r="U62" s="28">
        <v>51060.32</v>
      </c>
      <c r="V62" s="28">
        <v>54056.19</v>
      </c>
      <c r="W62" s="28">
        <v>39933.919999999998</v>
      </c>
      <c r="X62" s="28">
        <v>3151.5239999999999</v>
      </c>
      <c r="Y62" s="28">
        <v>6494.7579999999998</v>
      </c>
      <c r="Z62" s="28">
        <v>6633.3019999999997</v>
      </c>
      <c r="AA62" s="28">
        <v>3701.21</v>
      </c>
      <c r="AB62" s="28">
        <v>2489.1779999999999</v>
      </c>
      <c r="AC62" s="27">
        <f t="shared" si="26"/>
        <v>0.1353426872889022</v>
      </c>
      <c r="AD62" s="26">
        <f t="shared" si="15"/>
        <v>60677.630000000005</v>
      </c>
      <c r="AE62" s="26">
        <f t="shared" si="16"/>
        <v>50568.996666666666</v>
      </c>
      <c r="AF62" s="26">
        <f t="shared" si="17"/>
        <v>43288.913333333338</v>
      </c>
      <c r="AG62" s="26">
        <f t="shared" si="18"/>
        <v>67030.866666666669</v>
      </c>
      <c r="AH62" s="25">
        <f t="shared" si="19"/>
        <v>0.83340428205034811</v>
      </c>
      <c r="AI62">
        <f>_xlfn.T.TEST(H62:J62,K62:M62,1,2)</f>
        <v>0.29716911612248986</v>
      </c>
      <c r="AJ62" s="25">
        <f t="shared" si="20"/>
        <v>0.71342459046823903</v>
      </c>
      <c r="AK62">
        <f>_xlfn.T.TEST(H62:J62,N62:P62,1,2)</f>
        <v>0.16070064097308046</v>
      </c>
      <c r="AL62" s="25">
        <f t="shared" si="21"/>
        <v>1.5484534377316315</v>
      </c>
      <c r="AM62">
        <f t="shared" si="22"/>
        <v>6.7224176735337746E-2</v>
      </c>
      <c r="AN62" s="25">
        <f t="shared" si="23"/>
        <v>1.3255328577806469</v>
      </c>
      <c r="AO62">
        <f>_xlfn.T.TEST(Q62:S62,K62:M62,1,2)</f>
        <v>0.16950625470025849</v>
      </c>
      <c r="AP62" s="25">
        <f t="shared" si="24"/>
        <v>1.1047047596728261</v>
      </c>
      <c r="AQ62">
        <f>TTEST(Q62:S62,H62:J62,1,2)</f>
        <v>0.35302859311225282</v>
      </c>
      <c r="AR62" s="24" t="s">
        <v>185</v>
      </c>
      <c r="AS62" s="23" t="s">
        <v>187</v>
      </c>
    </row>
    <row r="63" spans="1:45" ht="15.65" thickBot="1" x14ac:dyDescent="0.35">
      <c r="A63" s="34">
        <v>61</v>
      </c>
      <c r="B63" s="24" t="s">
        <v>188</v>
      </c>
      <c r="C63" s="33" t="s">
        <v>189</v>
      </c>
      <c r="D63" s="32" t="s">
        <v>190</v>
      </c>
      <c r="E63" s="31">
        <v>124.0059</v>
      </c>
      <c r="F63" s="30">
        <v>0.647254</v>
      </c>
      <c r="G63" s="29" t="s">
        <v>78</v>
      </c>
      <c r="H63" s="28">
        <v>2390861</v>
      </c>
      <c r="I63" s="28">
        <v>2176584</v>
      </c>
      <c r="J63" s="28">
        <v>2628993</v>
      </c>
      <c r="K63" s="28">
        <v>2469989</v>
      </c>
      <c r="L63" s="28">
        <v>3317821</v>
      </c>
      <c r="M63" s="28">
        <v>2220381</v>
      </c>
      <c r="N63" s="28">
        <v>1862702</v>
      </c>
      <c r="O63" s="28">
        <v>1743822</v>
      </c>
      <c r="P63" s="28">
        <v>2698369</v>
      </c>
      <c r="Q63" s="28">
        <v>4025655</v>
      </c>
      <c r="R63" s="28">
        <v>3051270</v>
      </c>
      <c r="S63" s="28">
        <v>3505653</v>
      </c>
      <c r="T63" s="28">
        <v>2116251</v>
      </c>
      <c r="U63" s="28">
        <v>2322178</v>
      </c>
      <c r="V63" s="28">
        <v>2561443</v>
      </c>
      <c r="W63" s="28">
        <v>2348184</v>
      </c>
      <c r="X63" s="28">
        <v>22496.41</v>
      </c>
      <c r="Y63" s="28">
        <v>23317.62</v>
      </c>
      <c r="Z63" s="28">
        <v>26916.79</v>
      </c>
      <c r="AA63" s="28">
        <v>34483.71</v>
      </c>
      <c r="AB63" s="28">
        <v>44693.95</v>
      </c>
      <c r="AC63" s="27">
        <f t="shared" si="26"/>
        <v>7.7907537695818457E-2</v>
      </c>
      <c r="AD63" s="26">
        <f t="shared" si="15"/>
        <v>2398812.6666666665</v>
      </c>
      <c r="AE63" s="26">
        <f t="shared" si="16"/>
        <v>2669397</v>
      </c>
      <c r="AF63" s="26">
        <f t="shared" si="17"/>
        <v>2101631</v>
      </c>
      <c r="AG63" s="26">
        <f t="shared" si="18"/>
        <v>3527526</v>
      </c>
      <c r="AH63" s="25">
        <f t="shared" si="19"/>
        <v>1.1127992765309727</v>
      </c>
      <c r="AI63">
        <f>_xlfn.T.TEST(H63:J63,K63:M63,2,2)</f>
        <v>0.49057386183194662</v>
      </c>
      <c r="AJ63" s="25">
        <f t="shared" si="20"/>
        <v>0.87611301591148294</v>
      </c>
      <c r="AK63">
        <f>_xlfn.T.TEST(H63:J63,N63:P63,2,2)</f>
        <v>0.41554054702822102</v>
      </c>
      <c r="AL63" s="25">
        <f t="shared" si="21"/>
        <v>1.6784706734912076</v>
      </c>
      <c r="AM63">
        <f t="shared" si="22"/>
        <v>1.286176897217386E-2</v>
      </c>
      <c r="AN63" s="25">
        <f t="shared" si="23"/>
        <v>1.3214692306914257</v>
      </c>
      <c r="AO63">
        <f>_xlfn.T.TEST(Q63:S63,K63:M63,2,2)</f>
        <v>0.12002504964319004</v>
      </c>
      <c r="AP63" s="25">
        <f t="shared" si="24"/>
        <v>1.4705300038713598</v>
      </c>
      <c r="AQ63">
        <f>TTEST(Q63:S63,H63:J63,2,2)</f>
        <v>2.2022401609930221E-2</v>
      </c>
      <c r="AR63" s="24" t="s">
        <v>188</v>
      </c>
      <c r="AS63" s="23" t="s">
        <v>190</v>
      </c>
    </row>
    <row r="64" spans="1:45" ht="15.65" thickBot="1" x14ac:dyDescent="0.35">
      <c r="A64" s="34">
        <v>62</v>
      </c>
      <c r="B64" s="24" t="s">
        <v>191</v>
      </c>
      <c r="C64" s="33" t="s">
        <v>192</v>
      </c>
      <c r="D64" s="32" t="s">
        <v>190</v>
      </c>
      <c r="E64" s="31">
        <v>195.99109999999999</v>
      </c>
      <c r="F64" s="30">
        <v>0.67640060000000002</v>
      </c>
      <c r="G64" s="29" t="s">
        <v>78</v>
      </c>
      <c r="H64" s="28">
        <v>70093.240000000005</v>
      </c>
      <c r="I64" s="28">
        <v>77994.789999999994</v>
      </c>
      <c r="J64" s="28">
        <v>68844.490000000005</v>
      </c>
      <c r="K64" s="28">
        <v>72369.86</v>
      </c>
      <c r="L64" s="28">
        <v>66849.88</v>
      </c>
      <c r="M64" s="28">
        <v>64852.52</v>
      </c>
      <c r="N64" s="28">
        <v>76566.179999999993</v>
      </c>
      <c r="O64" s="28">
        <v>78870.27</v>
      </c>
      <c r="P64" s="28">
        <v>88275.41</v>
      </c>
      <c r="Q64" s="28">
        <v>75089.25</v>
      </c>
      <c r="R64" s="28">
        <v>81238.899999999994</v>
      </c>
      <c r="S64" s="28">
        <v>70217.34</v>
      </c>
      <c r="T64" s="28">
        <v>57506.09</v>
      </c>
      <c r="U64" s="28">
        <v>62522.44</v>
      </c>
      <c r="V64" s="28">
        <v>89562.559999999998</v>
      </c>
      <c r="W64" s="28">
        <v>82574.289999999994</v>
      </c>
      <c r="X64" s="28">
        <v>1129.8330000000001</v>
      </c>
      <c r="Y64" s="28">
        <v>1198.6969999999999</v>
      </c>
      <c r="Z64" s="28">
        <v>1303.7650000000001</v>
      </c>
      <c r="AA64" s="28">
        <v>2642.3150000000001</v>
      </c>
      <c r="AB64" s="28">
        <v>2886.8290000000002</v>
      </c>
      <c r="AC64" s="27">
        <f t="shared" si="26"/>
        <v>0.21148143602608332</v>
      </c>
      <c r="AD64" s="26">
        <f t="shared" si="15"/>
        <v>72310.840000000011</v>
      </c>
      <c r="AE64" s="26">
        <f t="shared" si="16"/>
        <v>68024.086666666655</v>
      </c>
      <c r="AF64" s="26">
        <f t="shared" si="17"/>
        <v>81237.286666666667</v>
      </c>
      <c r="AG64" s="26">
        <f t="shared" si="18"/>
        <v>75515.16333333333</v>
      </c>
      <c r="AH64" s="25">
        <f t="shared" si="19"/>
        <v>0.94071769414747008</v>
      </c>
      <c r="AI64">
        <f>_xlfn.T.TEST(H64:J64,K64:M64,1,2)</f>
        <v>0.15219176323620945</v>
      </c>
      <c r="AJ64" s="25">
        <f t="shared" si="20"/>
        <v>1.12344548433771</v>
      </c>
      <c r="AK64">
        <f>_xlfn.T.TEST(H64:J64,N64:P64,1,2)</f>
        <v>6.1734395364287861E-2</v>
      </c>
      <c r="AL64" s="25">
        <f t="shared" si="21"/>
        <v>0.92956284523863542</v>
      </c>
      <c r="AM64">
        <f t="shared" si="22"/>
        <v>0.14934670876520284</v>
      </c>
      <c r="AN64" s="25">
        <f t="shared" si="23"/>
        <v>1.110123884549522</v>
      </c>
      <c r="AO64">
        <f>_xlfn.T.TEST(Q64:S64,K64:M64,1,2)</f>
        <v>6.3634080819866323E-2</v>
      </c>
      <c r="AP64" s="25">
        <f t="shared" si="24"/>
        <v>1.0443131808914585</v>
      </c>
      <c r="AQ64">
        <f>TTEST(Q64:S64,H64:J64,1,2)</f>
        <v>0.24814988574810901</v>
      </c>
      <c r="AR64" s="24" t="s">
        <v>191</v>
      </c>
      <c r="AS64" s="23" t="s">
        <v>190</v>
      </c>
    </row>
    <row r="65" spans="1:45" ht="15.65" thickBot="1" x14ac:dyDescent="0.35">
      <c r="A65" s="34">
        <v>63</v>
      </c>
      <c r="B65" s="24" t="s">
        <v>193</v>
      </c>
      <c r="C65" s="33" t="s">
        <v>194</v>
      </c>
      <c r="D65" s="32" t="s">
        <v>190</v>
      </c>
      <c r="E65" s="31">
        <v>167.9958</v>
      </c>
      <c r="F65" s="30">
        <v>0.76695869999999999</v>
      </c>
      <c r="G65" s="29" t="s">
        <v>78</v>
      </c>
      <c r="H65" s="28">
        <v>8123.9650000000001</v>
      </c>
      <c r="I65" s="28">
        <v>8297.1569999999992</v>
      </c>
      <c r="J65" s="28">
        <v>9539.6650000000009</v>
      </c>
      <c r="K65" s="28">
        <v>5353.1369999999997</v>
      </c>
      <c r="L65" s="28">
        <v>7178.7579999999998</v>
      </c>
      <c r="M65" s="28">
        <v>10277.23</v>
      </c>
      <c r="N65" s="28">
        <v>5427.0609999999997</v>
      </c>
      <c r="O65" s="28">
        <v>5124.232</v>
      </c>
      <c r="P65" s="28">
        <v>5409.6459999999997</v>
      </c>
      <c r="Q65" s="28">
        <v>6904.0649999999996</v>
      </c>
      <c r="R65" s="28">
        <v>8537.0689999999995</v>
      </c>
      <c r="S65" s="28">
        <v>10687.23</v>
      </c>
      <c r="T65" s="28">
        <v>3925.2469999999998</v>
      </c>
      <c r="U65" s="28">
        <v>4163.7790000000005</v>
      </c>
      <c r="V65" s="28">
        <v>4384.018</v>
      </c>
      <c r="W65" s="28">
        <v>10526.98</v>
      </c>
      <c r="X65" s="28">
        <v>270.73880000000003</v>
      </c>
      <c r="Y65" s="28">
        <v>287.07510000000002</v>
      </c>
      <c r="Z65" s="28">
        <v>0</v>
      </c>
      <c r="AA65" s="28">
        <v>384.21050000000002</v>
      </c>
      <c r="AB65" s="28">
        <v>944.63210000000004</v>
      </c>
      <c r="AC65" s="27">
        <f t="shared" si="26"/>
        <v>0.55480897306040844</v>
      </c>
      <c r="AD65" s="26">
        <f t="shared" si="15"/>
        <v>8653.5956666666661</v>
      </c>
      <c r="AE65" s="26">
        <f t="shared" si="16"/>
        <v>7603.041666666667</v>
      </c>
      <c r="AF65" s="26">
        <f t="shared" si="17"/>
        <v>5320.3129999999992</v>
      </c>
      <c r="AG65" s="26">
        <f t="shared" si="18"/>
        <v>8709.4546666666665</v>
      </c>
      <c r="AH65" s="25">
        <f t="shared" si="19"/>
        <v>0.8785991349183675</v>
      </c>
      <c r="AI65">
        <f>_xlfn.T.TEST(H65:J65,K65:M65,2,2)</f>
        <v>0.52354144554160653</v>
      </c>
      <c r="AJ65" s="25">
        <f t="shared" si="20"/>
        <v>0.61480952021986079</v>
      </c>
      <c r="AK65">
        <f>_xlfn.T.TEST(H65:J65,N65:P65,2,2)</f>
        <v>1.8710213935427958E-3</v>
      </c>
      <c r="AL65" s="25">
        <f t="shared" si="21"/>
        <v>1.6370192254979488</v>
      </c>
      <c r="AM65">
        <f t="shared" si="22"/>
        <v>1.8441708261027777E-2</v>
      </c>
      <c r="AN65" s="25">
        <f t="shared" si="23"/>
        <v>1.1455224170151199</v>
      </c>
      <c r="AO65">
        <f>_xlfn.T.TEST(Q65:S65,K65:M65,2,2)</f>
        <v>0.57346457392614281</v>
      </c>
      <c r="AP65" s="25">
        <f t="shared" si="24"/>
        <v>1.0064550046190819</v>
      </c>
      <c r="AQ65">
        <f>TTEST(Q65:S65,H65:J65,2,2)</f>
        <v>0.96459547027388925</v>
      </c>
      <c r="AR65" s="24" t="s">
        <v>193</v>
      </c>
      <c r="AS65" s="23" t="s">
        <v>190</v>
      </c>
    </row>
    <row r="66" spans="1:45" ht="15.65" thickBot="1" x14ac:dyDescent="0.35">
      <c r="A66" s="34">
        <v>64</v>
      </c>
      <c r="B66" s="24" t="s">
        <v>195</v>
      </c>
      <c r="C66" s="33" t="s">
        <v>196</v>
      </c>
      <c r="D66" s="32" t="s">
        <v>197</v>
      </c>
      <c r="E66" s="31">
        <v>138.0549</v>
      </c>
      <c r="F66" s="30">
        <v>0.67093400000000003</v>
      </c>
      <c r="G66" s="29" t="s">
        <v>56</v>
      </c>
      <c r="H66" s="28">
        <v>57742.7</v>
      </c>
      <c r="I66" s="28">
        <v>52476.68</v>
      </c>
      <c r="J66" s="28">
        <v>55872.08</v>
      </c>
      <c r="K66" s="28">
        <v>65048.18</v>
      </c>
      <c r="L66" s="28">
        <v>75009.63</v>
      </c>
      <c r="M66" s="28">
        <v>53246.239999999998</v>
      </c>
      <c r="N66" s="28">
        <v>39988.239999999998</v>
      </c>
      <c r="O66" s="28">
        <v>40329.21</v>
      </c>
      <c r="P66" s="28">
        <v>79218.7</v>
      </c>
      <c r="Q66" s="28">
        <v>124527.8</v>
      </c>
      <c r="R66" s="28">
        <v>45093.83</v>
      </c>
      <c r="S66" s="28">
        <v>74721.88</v>
      </c>
      <c r="T66" s="28">
        <v>48044.98</v>
      </c>
      <c r="U66" s="28">
        <v>39906.67</v>
      </c>
      <c r="V66" s="28">
        <v>62394.55</v>
      </c>
      <c r="W66" s="28">
        <v>65152.27</v>
      </c>
      <c r="X66" s="28">
        <v>3737.8609999999999</v>
      </c>
      <c r="Y66" s="28">
        <v>22019.3</v>
      </c>
      <c r="Z66" s="28">
        <v>18669.330000000002</v>
      </c>
      <c r="AA66" s="28">
        <v>40994.870000000003</v>
      </c>
      <c r="AB66" s="28">
        <v>45006.95</v>
      </c>
      <c r="AC66" s="27">
        <f t="shared" si="26"/>
        <v>0.22192918856925278</v>
      </c>
      <c r="AD66" s="26">
        <f t="shared" si="15"/>
        <v>55363.820000000007</v>
      </c>
      <c r="AE66" s="26">
        <f t="shared" si="16"/>
        <v>64434.683333333327</v>
      </c>
      <c r="AF66" s="26">
        <f t="shared" si="17"/>
        <v>53178.716666666667</v>
      </c>
      <c r="AG66" s="26">
        <f t="shared" si="18"/>
        <v>81447.83666666667</v>
      </c>
      <c r="AH66" s="25">
        <f t="shared" si="19"/>
        <v>1.163840994594183</v>
      </c>
      <c r="AI66">
        <f>_xlfn.T.TEST(H66:J66,K66:M66,2,2)</f>
        <v>0.23391662606739014</v>
      </c>
      <c r="AJ66" s="25">
        <f t="shared" si="20"/>
        <v>0.96053192620499561</v>
      </c>
      <c r="AK66">
        <f>_xlfn.T.TEST(H66:J66,N66:P66,2,2)</f>
        <v>0.87572422257654958</v>
      </c>
      <c r="AL66" s="25">
        <f t="shared" si="21"/>
        <v>1.531587104239384</v>
      </c>
      <c r="AM66">
        <f t="shared" si="22"/>
        <v>0.17376216770381911</v>
      </c>
      <c r="AN66" s="25">
        <f t="shared" si="23"/>
        <v>1.2640371994275341</v>
      </c>
      <c r="AO66">
        <f>_xlfn.T.TEST(Q66:S66,K66:M66,2,2)</f>
        <v>0.51776345906563492</v>
      </c>
      <c r="AP66" s="25">
        <f t="shared" si="24"/>
        <v>1.471138311385787</v>
      </c>
      <c r="AQ66">
        <f>TTEST(Q66:S66,H66:J66,2,2)</f>
        <v>0.32428224356705493</v>
      </c>
      <c r="AR66" s="24" t="s">
        <v>195</v>
      </c>
      <c r="AS66" s="23" t="s">
        <v>197</v>
      </c>
    </row>
    <row r="67" spans="1:45" ht="15.65" thickBot="1" x14ac:dyDescent="0.35">
      <c r="A67" s="34">
        <v>65</v>
      </c>
      <c r="B67" s="24" t="s">
        <v>198</v>
      </c>
      <c r="C67" s="33" t="s">
        <v>199</v>
      </c>
      <c r="D67" s="32" t="s">
        <v>197</v>
      </c>
      <c r="E67" s="31">
        <v>124.0401</v>
      </c>
      <c r="F67" s="30">
        <v>0.55807810000000002</v>
      </c>
      <c r="G67" s="29" t="s">
        <v>56</v>
      </c>
      <c r="H67" s="28">
        <v>508320.9</v>
      </c>
      <c r="I67" s="28">
        <v>261314.9</v>
      </c>
      <c r="J67" s="28">
        <v>278792.2</v>
      </c>
      <c r="K67" s="28">
        <v>232441.2</v>
      </c>
      <c r="L67" s="28">
        <v>1162647</v>
      </c>
      <c r="M67" s="28">
        <v>263383.8</v>
      </c>
      <c r="N67" s="28">
        <v>284787.5</v>
      </c>
      <c r="O67" s="28">
        <v>335837.5</v>
      </c>
      <c r="P67" s="28">
        <v>216111.2</v>
      </c>
      <c r="Q67" s="28">
        <v>923531.3</v>
      </c>
      <c r="R67" s="28">
        <v>59195.94</v>
      </c>
      <c r="S67" s="28">
        <v>342850</v>
      </c>
      <c r="T67" s="28">
        <v>145359</v>
      </c>
      <c r="U67" s="28">
        <v>180140.2</v>
      </c>
      <c r="V67" s="28">
        <v>345940.7</v>
      </c>
      <c r="W67" s="28">
        <v>304330.8</v>
      </c>
      <c r="X67" s="28">
        <v>9080.5949999999993</v>
      </c>
      <c r="Y67" s="28">
        <v>132440.29999999999</v>
      </c>
      <c r="Z67" s="28">
        <v>100593.7</v>
      </c>
      <c r="AA67" s="28">
        <v>43039.86</v>
      </c>
      <c r="AB67" s="28">
        <v>76574.320000000007</v>
      </c>
      <c r="AC67" s="27">
        <f t="shared" si="26"/>
        <v>0.39489787676218385</v>
      </c>
      <c r="AD67" s="26">
        <f t="shared" ref="AD67:AD103" si="27">AVERAGE(H67:J67)</f>
        <v>349476</v>
      </c>
      <c r="AE67" s="26">
        <f t="shared" ref="AE67:AE103" si="28">AVERAGE(K67:M67)</f>
        <v>552824</v>
      </c>
      <c r="AF67" s="26">
        <f t="shared" ref="AF67:AF103" si="29">AVERAGE(N67:P67)</f>
        <v>278912.06666666665</v>
      </c>
      <c r="AG67" s="26">
        <f t="shared" ref="AG67:AG103" si="30">AVERAGE(Q67:S67)</f>
        <v>441859.08</v>
      </c>
      <c r="AH67" s="25">
        <f t="shared" ref="AH67:AH103" si="31">AE67/AD67</f>
        <v>1.5818654213737138</v>
      </c>
      <c r="AI67">
        <f>_xlfn.T.TEST(H67:J67,K67:M67,2,2)</f>
        <v>0.55403916294518551</v>
      </c>
      <c r="AJ67" s="25">
        <f t="shared" ref="AJ67:AJ103" si="32">AF67/AD67</f>
        <v>0.7980864685033211</v>
      </c>
      <c r="AK67">
        <f>_xlfn.T.TEST(H67:J67,N67:P67,2,2)</f>
        <v>0.46192713996413665</v>
      </c>
      <c r="AL67" s="25">
        <f t="shared" ref="AL67:AL103" si="33">AG67/AF67</f>
        <v>1.5842236059584851</v>
      </c>
      <c r="AM67">
        <f t="shared" ref="AM67:AM103" si="34">_xlfn.T.TEST(Q67:S67,N67:P67,1,2)</f>
        <v>0.28005559048411299</v>
      </c>
      <c r="AN67" s="25">
        <f t="shared" ref="AN67:AN103" si="35">AG67/AE67</f>
        <v>0.79927622534477527</v>
      </c>
      <c r="AO67">
        <f>_xlfn.T.TEST(Q67:S67,K67:M67,2,2)</f>
        <v>0.79380620249728817</v>
      </c>
      <c r="AP67" s="25">
        <f t="shared" ref="AP67:AP103" si="36">AG67/AD67</f>
        <v>1.2643474229990044</v>
      </c>
      <c r="AQ67">
        <f>TTEST(Q67:S67,H67:J67,2,2)</f>
        <v>0.74635086415345864</v>
      </c>
      <c r="AR67" s="24" t="s">
        <v>198</v>
      </c>
      <c r="AS67" s="23" t="s">
        <v>197</v>
      </c>
    </row>
    <row r="68" spans="1:45" ht="15.65" thickBot="1" x14ac:dyDescent="0.35">
      <c r="A68" s="34">
        <v>66</v>
      </c>
      <c r="B68" s="24" t="s">
        <v>200</v>
      </c>
      <c r="C68" s="33" t="s">
        <v>201</v>
      </c>
      <c r="D68" s="32" t="s">
        <v>197</v>
      </c>
      <c r="E68" s="31">
        <v>159.02760000000001</v>
      </c>
      <c r="F68" s="30">
        <v>0.88118110000000005</v>
      </c>
      <c r="G68" s="29" t="s">
        <v>56</v>
      </c>
      <c r="H68" s="28">
        <v>28032.67</v>
      </c>
      <c r="I68" s="28">
        <v>45613.16</v>
      </c>
      <c r="J68" s="28">
        <v>74098.720000000001</v>
      </c>
      <c r="K68" s="28">
        <v>27678.43</v>
      </c>
      <c r="L68" s="28">
        <v>15869.79</v>
      </c>
      <c r="M68" s="28">
        <v>32896.14</v>
      </c>
      <c r="N68" s="28">
        <v>20156.240000000002</v>
      </c>
      <c r="O68" s="28">
        <v>21795.35</v>
      </c>
      <c r="P68" s="28">
        <v>43401.54</v>
      </c>
      <c r="Q68" s="28">
        <v>18042.240000000002</v>
      </c>
      <c r="R68" s="28">
        <v>0</v>
      </c>
      <c r="S68" s="28">
        <v>46762.98</v>
      </c>
      <c r="T68" s="28">
        <v>19023.53</v>
      </c>
      <c r="U68" s="28">
        <v>23917.62</v>
      </c>
      <c r="V68" s="28">
        <v>18959.04</v>
      </c>
      <c r="W68" s="28">
        <v>23060.21</v>
      </c>
      <c r="X68" s="28">
        <v>3742.8159999999998</v>
      </c>
      <c r="Y68" s="28">
        <v>1643.05</v>
      </c>
      <c r="Z68" s="28">
        <v>2483.7750000000001</v>
      </c>
      <c r="AA68" s="28">
        <v>0</v>
      </c>
      <c r="AB68" s="28">
        <v>2582.7179999999998</v>
      </c>
      <c r="AC68" s="27">
        <f t="shared" si="26"/>
        <v>0.1233669513046597</v>
      </c>
      <c r="AD68" s="26">
        <f t="shared" si="27"/>
        <v>49248.183333333327</v>
      </c>
      <c r="AE68" s="26">
        <f t="shared" si="28"/>
        <v>25481.453333333335</v>
      </c>
      <c r="AF68" s="26">
        <f t="shared" si="29"/>
        <v>28451.043333333335</v>
      </c>
      <c r="AG68" s="26">
        <f t="shared" si="30"/>
        <v>21601.74</v>
      </c>
      <c r="AH68" s="25">
        <f t="shared" si="31"/>
        <v>0.5174090008734672</v>
      </c>
      <c r="AI68">
        <f>_xlfn.T.TEST(H68:J68,K68:M68,1,2)</f>
        <v>8.6340072787581476E-2</v>
      </c>
      <c r="AJ68" s="25">
        <f t="shared" si="32"/>
        <v>0.57770746873573353</v>
      </c>
      <c r="AK68">
        <f>_xlfn.T.TEST(H68:J68,N68:P68,1,2)</f>
        <v>0.12372571162263449</v>
      </c>
      <c r="AL68" s="25">
        <f t="shared" si="33"/>
        <v>0.75926002947987969</v>
      </c>
      <c r="AM68">
        <f t="shared" si="34"/>
        <v>0.34108576640514798</v>
      </c>
      <c r="AN68" s="25">
        <f t="shared" si="35"/>
        <v>0.84774363994936974</v>
      </c>
      <c r="AO68">
        <f>_xlfn.T.TEST(Q68:S68,K68:M68,1,2)</f>
        <v>0.40124854640682606</v>
      </c>
      <c r="AP68" s="25">
        <f t="shared" si="36"/>
        <v>0.43863018974303969</v>
      </c>
      <c r="AQ68">
        <f>TTEST(Q68:S68,H68:J68,1,2)</f>
        <v>0.11085350362928283</v>
      </c>
      <c r="AR68" s="24" t="s">
        <v>200</v>
      </c>
      <c r="AS68" s="23" t="s">
        <v>197</v>
      </c>
    </row>
    <row r="69" spans="1:45" ht="15.65" thickBot="1" x14ac:dyDescent="0.35">
      <c r="A69" s="34">
        <v>67</v>
      </c>
      <c r="B69" s="24" t="s">
        <v>202</v>
      </c>
      <c r="C69" s="33" t="s">
        <v>203</v>
      </c>
      <c r="D69" s="32" t="s">
        <v>197</v>
      </c>
      <c r="E69" s="31">
        <v>218.04750000000001</v>
      </c>
      <c r="F69" s="30">
        <v>1.7139610000000001</v>
      </c>
      <c r="G69" s="29" t="s">
        <v>78</v>
      </c>
      <c r="H69" s="28">
        <v>1747.758</v>
      </c>
      <c r="I69" s="28">
        <v>16415.599999999999</v>
      </c>
      <c r="J69" s="28">
        <v>20435.990000000002</v>
      </c>
      <c r="K69" s="28">
        <v>18601.22</v>
      </c>
      <c r="L69" s="28">
        <v>18010.080000000002</v>
      </c>
      <c r="M69" s="28">
        <v>13007.61</v>
      </c>
      <c r="N69" s="28">
        <v>15288.16</v>
      </c>
      <c r="O69" s="28">
        <v>23517.08</v>
      </c>
      <c r="P69" s="28">
        <v>17731.25</v>
      </c>
      <c r="Q69" s="28">
        <v>16145.63</v>
      </c>
      <c r="R69" s="28">
        <v>24253.42</v>
      </c>
      <c r="S69" s="28">
        <v>18812.64</v>
      </c>
      <c r="T69" s="28">
        <v>7131.6369999999997</v>
      </c>
      <c r="U69" s="28">
        <v>10314.85</v>
      </c>
      <c r="V69" s="28">
        <v>7113.1350000000002</v>
      </c>
      <c r="W69" s="28">
        <v>7259.3760000000002</v>
      </c>
      <c r="X69" s="28">
        <v>0</v>
      </c>
      <c r="Y69" s="28">
        <v>0</v>
      </c>
      <c r="Z69" s="28">
        <v>0</v>
      </c>
      <c r="AA69" s="28">
        <v>0</v>
      </c>
      <c r="AB69" s="28">
        <v>679.79359999999997</v>
      </c>
      <c r="AC69" s="27">
        <f t="shared" si="26"/>
        <v>0.19796263044464793</v>
      </c>
      <c r="AD69" s="26">
        <f t="shared" si="27"/>
        <v>12866.449333333332</v>
      </c>
      <c r="AE69" s="26">
        <f t="shared" si="28"/>
        <v>16539.636666666669</v>
      </c>
      <c r="AF69" s="26">
        <f t="shared" si="29"/>
        <v>18845.49666666667</v>
      </c>
      <c r="AG69" s="26">
        <f t="shared" si="30"/>
        <v>19737.23</v>
      </c>
      <c r="AH69" s="25">
        <f t="shared" si="31"/>
        <v>1.285485703022756</v>
      </c>
      <c r="AI69">
        <f>_xlfn.T.TEST(H69:J69,K69:M69,1,2)</f>
        <v>0.28520568846590399</v>
      </c>
      <c r="AJ69" s="25">
        <f t="shared" si="32"/>
        <v>1.4647006472751822</v>
      </c>
      <c r="AK69">
        <f>_xlfn.T.TEST(H69:J69,N69:P69,1,2)</f>
        <v>0.19408440192293105</v>
      </c>
      <c r="AL69" s="25">
        <f t="shared" si="33"/>
        <v>1.0473181126030284</v>
      </c>
      <c r="AM69">
        <f t="shared" si="34"/>
        <v>0.40337641090547244</v>
      </c>
      <c r="AN69" s="25">
        <f t="shared" si="35"/>
        <v>1.1933291158552251</v>
      </c>
      <c r="AO69">
        <f>_xlfn.T.TEST(Q69:S69,K69:M69,1,2)</f>
        <v>0.17135111980212231</v>
      </c>
      <c r="AP69" s="25">
        <f t="shared" si="36"/>
        <v>1.5340075174326779</v>
      </c>
      <c r="AQ69">
        <f>TTEST(Q69:S69,H69:J69,1,2)</f>
        <v>0.163584275635628</v>
      </c>
      <c r="AR69" s="24" t="s">
        <v>202</v>
      </c>
      <c r="AS69" s="23" t="s">
        <v>197</v>
      </c>
    </row>
    <row r="70" spans="1:45" ht="15.65" thickBot="1" x14ac:dyDescent="0.35">
      <c r="A70" s="34">
        <v>68</v>
      </c>
      <c r="B70" s="24" t="s">
        <v>204</v>
      </c>
      <c r="C70" s="33" t="s">
        <v>205</v>
      </c>
      <c r="D70" s="32" t="s">
        <v>206</v>
      </c>
      <c r="E70" s="31">
        <v>171.0051</v>
      </c>
      <c r="F70" s="30">
        <v>0.61067780000000005</v>
      </c>
      <c r="G70" s="29" t="s">
        <v>78</v>
      </c>
      <c r="H70" s="28">
        <v>110478.3</v>
      </c>
      <c r="I70" s="28">
        <v>47674.36</v>
      </c>
      <c r="J70" s="28">
        <v>61839</v>
      </c>
      <c r="K70" s="28">
        <v>96217.35</v>
      </c>
      <c r="L70" s="28">
        <v>162270.1</v>
      </c>
      <c r="M70" s="28">
        <v>46629.66</v>
      </c>
      <c r="N70" s="28">
        <v>55937.96</v>
      </c>
      <c r="O70" s="28">
        <v>86512.49</v>
      </c>
      <c r="P70" s="28">
        <v>50176.94</v>
      </c>
      <c r="Q70" s="28">
        <v>131311.20000000001</v>
      </c>
      <c r="R70" s="28">
        <v>56858.07</v>
      </c>
      <c r="S70" s="28">
        <v>75352.149999999994</v>
      </c>
      <c r="T70" s="28">
        <v>65439.64</v>
      </c>
      <c r="U70" s="28">
        <v>69026.149999999994</v>
      </c>
      <c r="V70" s="28">
        <v>74778.14</v>
      </c>
      <c r="W70" s="28">
        <v>60207.98</v>
      </c>
      <c r="X70" s="28">
        <v>0</v>
      </c>
      <c r="Y70" s="28">
        <v>394.66520000000003</v>
      </c>
      <c r="Z70" s="28">
        <v>1028.414</v>
      </c>
      <c r="AA70" s="28">
        <v>3286.096</v>
      </c>
      <c r="AB70" s="28">
        <v>6069.2640000000001</v>
      </c>
      <c r="AC70" s="27">
        <f t="shared" si="26"/>
        <v>9.0964537973885776E-2</v>
      </c>
      <c r="AD70" s="26">
        <f t="shared" si="27"/>
        <v>73330.55333333333</v>
      </c>
      <c r="AE70" s="26">
        <f t="shared" si="28"/>
        <v>101705.70333333332</v>
      </c>
      <c r="AF70" s="26">
        <f t="shared" si="29"/>
        <v>64209.130000000005</v>
      </c>
      <c r="AG70" s="26">
        <f t="shared" si="30"/>
        <v>87840.473333333342</v>
      </c>
      <c r="AH70" s="25">
        <f t="shared" si="31"/>
        <v>1.3869485325034594</v>
      </c>
      <c r="AI70">
        <f>_xlfn.T.TEST(H70:J70,K70:M70,2,2)</f>
        <v>0.50219189181294099</v>
      </c>
      <c r="AJ70" s="25">
        <f t="shared" si="32"/>
        <v>0.87561223911851938</v>
      </c>
      <c r="AK70">
        <f>_xlfn.T.TEST(H70:J70,N70:P70,2,2)</f>
        <v>0.70108647202461039</v>
      </c>
      <c r="AL70" s="25">
        <f t="shared" si="33"/>
        <v>1.368037120785367</v>
      </c>
      <c r="AM70">
        <f t="shared" si="34"/>
        <v>0.19954824590939951</v>
      </c>
      <c r="AN70" s="25">
        <f t="shared" si="35"/>
        <v>0.86367303360994752</v>
      </c>
      <c r="AO70">
        <f>_xlfn.T.TEST(Q70:S70,K70:M70,2,2)</f>
        <v>0.74804242529707432</v>
      </c>
      <c r="AP70" s="25">
        <f t="shared" si="36"/>
        <v>1.1978700465281276</v>
      </c>
      <c r="AQ70">
        <f>TTEST(Q70:S70,H70:J70,2,2)</f>
        <v>0.64718625891180359</v>
      </c>
      <c r="AR70" s="24" t="s">
        <v>204</v>
      </c>
      <c r="AS70" s="23" t="s">
        <v>206</v>
      </c>
    </row>
    <row r="71" spans="1:45" ht="15.65" thickBot="1" x14ac:dyDescent="0.35">
      <c r="A71" s="34">
        <v>69</v>
      </c>
      <c r="B71" s="24" t="s">
        <v>207</v>
      </c>
      <c r="C71" s="33" t="s">
        <v>208</v>
      </c>
      <c r="D71" s="32" t="s">
        <v>206</v>
      </c>
      <c r="E71" s="31">
        <v>140.01009999999999</v>
      </c>
      <c r="F71" s="30">
        <v>0.6064408</v>
      </c>
      <c r="G71" s="29" t="s">
        <v>78</v>
      </c>
      <c r="H71" s="28">
        <v>232109.5</v>
      </c>
      <c r="I71" s="28">
        <v>172362.9</v>
      </c>
      <c r="J71" s="28">
        <v>208084.6</v>
      </c>
      <c r="K71" s="28">
        <v>187542.8</v>
      </c>
      <c r="L71" s="28">
        <v>234102.9</v>
      </c>
      <c r="M71" s="28">
        <v>191450.1</v>
      </c>
      <c r="N71" s="28">
        <v>157684.79999999999</v>
      </c>
      <c r="O71" s="28">
        <v>145357.29999999999</v>
      </c>
      <c r="P71" s="28">
        <v>188315.3</v>
      </c>
      <c r="Q71" s="28">
        <v>285370.5</v>
      </c>
      <c r="R71" s="28">
        <v>148244.20000000001</v>
      </c>
      <c r="S71" s="28">
        <v>244876.79999999999</v>
      </c>
      <c r="T71" s="28">
        <v>112955.2</v>
      </c>
      <c r="U71" s="28">
        <v>114784.4</v>
      </c>
      <c r="V71" s="28">
        <v>176530.9</v>
      </c>
      <c r="W71" s="28">
        <v>163913.60000000001</v>
      </c>
      <c r="X71" s="28">
        <v>375.78320000000002</v>
      </c>
      <c r="Y71" s="28">
        <v>827.76949999999999</v>
      </c>
      <c r="Z71" s="28">
        <v>287.94959999999998</v>
      </c>
      <c r="AA71" s="28">
        <v>5905.317</v>
      </c>
      <c r="AB71" s="28">
        <v>2531.4479999999999</v>
      </c>
      <c r="AC71" s="27">
        <f t="shared" si="26"/>
        <v>0.2319586016748072</v>
      </c>
      <c r="AD71" s="26">
        <f t="shared" si="27"/>
        <v>204185.66666666666</v>
      </c>
      <c r="AE71" s="26">
        <f t="shared" si="28"/>
        <v>204365.26666666663</v>
      </c>
      <c r="AF71" s="26">
        <f t="shared" si="29"/>
        <v>163785.79999999999</v>
      </c>
      <c r="AG71" s="26">
        <f t="shared" si="30"/>
        <v>226163.83333333334</v>
      </c>
      <c r="AH71" s="25">
        <f t="shared" si="31"/>
        <v>1.0008795916135151</v>
      </c>
      <c r="AI71">
        <f>_xlfn.T.TEST(H71:J71,K71:M71,2,2)</f>
        <v>0.99411357611264484</v>
      </c>
      <c r="AJ71" s="25">
        <f t="shared" si="32"/>
        <v>0.80214151499370667</v>
      </c>
      <c r="AK71">
        <f>_xlfn.T.TEST(H71:J71,N71:P71,2,2)</f>
        <v>0.13408630265019306</v>
      </c>
      <c r="AL71" s="25">
        <f t="shared" si="33"/>
        <v>1.3808512907305357</v>
      </c>
      <c r="AM71">
        <f t="shared" si="34"/>
        <v>0.1086322494482139</v>
      </c>
      <c r="AN71" s="25">
        <f t="shared" si="35"/>
        <v>1.1066647333092154</v>
      </c>
      <c r="AO71">
        <f>_xlfn.T.TEST(Q71:S71,K71:M71,2,2)</f>
        <v>0.64129131222037605</v>
      </c>
      <c r="AP71" s="25">
        <f t="shared" si="36"/>
        <v>1.1076381463276073</v>
      </c>
      <c r="AQ71">
        <f>TTEST(Q71:S71,H71:J71,2,2)</f>
        <v>0.64528398935566589</v>
      </c>
      <c r="AR71" s="24" t="s">
        <v>207</v>
      </c>
      <c r="AS71" s="23" t="s">
        <v>206</v>
      </c>
    </row>
    <row r="72" spans="1:45" ht="15.65" thickBot="1" x14ac:dyDescent="0.35">
      <c r="A72" s="34">
        <v>70</v>
      </c>
      <c r="B72" s="34" t="s">
        <v>209</v>
      </c>
      <c r="C72" s="33" t="s">
        <v>210</v>
      </c>
      <c r="D72" s="32" t="s">
        <v>206</v>
      </c>
      <c r="E72" s="37">
        <v>146.1174</v>
      </c>
      <c r="F72" s="30">
        <v>0.67208400000000001</v>
      </c>
      <c r="G72" s="29" t="s">
        <v>56</v>
      </c>
      <c r="H72" s="28">
        <v>791045</v>
      </c>
      <c r="I72" s="28">
        <v>541185.69999999995</v>
      </c>
      <c r="J72" s="28">
        <v>562696.4</v>
      </c>
      <c r="K72" s="28">
        <v>602691.4</v>
      </c>
      <c r="L72" s="28">
        <v>1480953</v>
      </c>
      <c r="M72" s="28">
        <v>336981.5</v>
      </c>
      <c r="N72" s="28">
        <v>520817.6</v>
      </c>
      <c r="O72" s="28">
        <v>796759.4</v>
      </c>
      <c r="P72" s="28">
        <v>592646.5</v>
      </c>
      <c r="Q72" s="28">
        <v>656611.80000000005</v>
      </c>
      <c r="R72" s="28">
        <v>678277.3</v>
      </c>
      <c r="S72" s="28">
        <v>546629.80000000005</v>
      </c>
      <c r="T72" s="28">
        <v>610745.59999999998</v>
      </c>
      <c r="U72" s="28">
        <v>526805.6</v>
      </c>
      <c r="V72" s="28">
        <v>525328.1</v>
      </c>
      <c r="W72" s="28">
        <v>500251.6</v>
      </c>
      <c r="X72" s="28">
        <v>35422.120000000003</v>
      </c>
      <c r="Y72" s="28">
        <v>42547.98</v>
      </c>
      <c r="Z72" s="28">
        <v>50554.61</v>
      </c>
      <c r="AA72" s="28">
        <v>45810.29</v>
      </c>
      <c r="AB72" s="28">
        <v>31210.38</v>
      </c>
      <c r="AC72" s="27">
        <f t="shared" si="26"/>
        <v>8.9143246047812472E-2</v>
      </c>
      <c r="AD72" s="26">
        <f t="shared" si="27"/>
        <v>631642.3666666667</v>
      </c>
      <c r="AE72" s="26">
        <f t="shared" si="28"/>
        <v>806875.29999999993</v>
      </c>
      <c r="AF72" s="26">
        <f t="shared" si="29"/>
        <v>636741.16666666663</v>
      </c>
      <c r="AG72" s="26">
        <f t="shared" si="30"/>
        <v>627172.96666666667</v>
      </c>
      <c r="AH72" s="25">
        <f t="shared" si="31"/>
        <v>1.2774242871928949</v>
      </c>
      <c r="AI72">
        <f>_xlfn.T.TEST(H72:J72,K72:M72,1,2)</f>
        <v>0.32362826217871399</v>
      </c>
      <c r="AJ72" s="25">
        <f t="shared" si="32"/>
        <v>1.008072289430026</v>
      </c>
      <c r="AK72">
        <f>_xlfn.T.TEST(H72:J72,N72:P72,1,2)</f>
        <v>0.48337856792405753</v>
      </c>
      <c r="AL72" s="25">
        <f t="shared" si="33"/>
        <v>0.98497317198746648</v>
      </c>
      <c r="AM72">
        <f t="shared" si="34"/>
        <v>0.46115147853477345</v>
      </c>
      <c r="AN72" s="25">
        <f t="shared" si="35"/>
        <v>0.77728611430622141</v>
      </c>
      <c r="AO72">
        <f>_xlfn.T.TEST(Q72:S72,K72:M72,1,2)</f>
        <v>0.31643420873933048</v>
      </c>
      <c r="AP72" s="25">
        <f t="shared" si="36"/>
        <v>0.99292416051256005</v>
      </c>
      <c r="AQ72">
        <f>TTEST(Q72:S72,H72:J72,1,2)</f>
        <v>0.48133146311020242</v>
      </c>
      <c r="AR72" s="34" t="s">
        <v>209</v>
      </c>
      <c r="AS72" s="23" t="s">
        <v>206</v>
      </c>
    </row>
    <row r="73" spans="1:45" ht="15.65" thickBot="1" x14ac:dyDescent="0.35">
      <c r="A73" s="34">
        <v>71</v>
      </c>
      <c r="B73" s="24" t="s">
        <v>211</v>
      </c>
      <c r="C73" s="33" t="s">
        <v>212</v>
      </c>
      <c r="D73" s="32" t="s">
        <v>213</v>
      </c>
      <c r="E73" s="36">
        <v>380.25510000000003</v>
      </c>
      <c r="F73" s="30">
        <v>3.6865329999999998</v>
      </c>
      <c r="G73" s="29" t="s">
        <v>78</v>
      </c>
      <c r="H73" s="28">
        <v>45928.04</v>
      </c>
      <c r="I73" s="28">
        <v>42955.89</v>
      </c>
      <c r="J73" s="28">
        <v>72185.73</v>
      </c>
      <c r="K73" s="28">
        <v>51231.55</v>
      </c>
      <c r="L73" s="28">
        <v>53548.5</v>
      </c>
      <c r="M73" s="28">
        <v>47965.57</v>
      </c>
      <c r="N73" s="28">
        <v>38254.32</v>
      </c>
      <c r="O73" s="28">
        <v>44940.58</v>
      </c>
      <c r="P73" s="28">
        <v>55465.04</v>
      </c>
      <c r="Q73" s="28">
        <v>39115.379999999997</v>
      </c>
      <c r="R73" s="28">
        <v>51116.97</v>
      </c>
      <c r="S73" s="28">
        <v>52913.47</v>
      </c>
      <c r="T73" s="28">
        <v>43290.84</v>
      </c>
      <c r="U73" s="28">
        <v>40531.839999999997</v>
      </c>
      <c r="V73" s="28">
        <v>46941.36</v>
      </c>
      <c r="W73" s="28">
        <v>45578.04</v>
      </c>
      <c r="X73" s="28">
        <v>0</v>
      </c>
      <c r="Y73" s="28">
        <v>3308.1329999999998</v>
      </c>
      <c r="Z73" s="28">
        <v>14246.15</v>
      </c>
      <c r="AA73" s="28">
        <v>21019.86</v>
      </c>
      <c r="AB73" s="28">
        <v>17039.79</v>
      </c>
      <c r="AC73" s="27">
        <f t="shared" si="26"/>
        <v>6.3679576858239814E-2</v>
      </c>
      <c r="AD73" s="26">
        <f t="shared" si="27"/>
        <v>53689.886666666658</v>
      </c>
      <c r="AE73" s="26">
        <f t="shared" si="28"/>
        <v>50915.206666666665</v>
      </c>
      <c r="AF73" s="26">
        <f t="shared" si="29"/>
        <v>46219.98</v>
      </c>
      <c r="AG73" s="26">
        <f t="shared" si="30"/>
        <v>47715.273333333338</v>
      </c>
      <c r="AH73" s="25">
        <f t="shared" si="31"/>
        <v>0.94832024851856034</v>
      </c>
      <c r="AI73">
        <f>_xlfn.T.TEST(H73:J73,K73:M73,1,2)</f>
        <v>0.39158124731050448</v>
      </c>
      <c r="AJ73" s="25">
        <f t="shared" si="32"/>
        <v>0.86086939029982446</v>
      </c>
      <c r="AK73">
        <f>_xlfn.T.TEST(H73:J73,N73:P73,1,2)</f>
        <v>0.25904167481734608</v>
      </c>
      <c r="AL73" s="25">
        <f t="shared" si="33"/>
        <v>1.0323516655206977</v>
      </c>
      <c r="AM73">
        <f t="shared" si="34"/>
        <v>0.41621087405528556</v>
      </c>
      <c r="AN73" s="25">
        <f t="shared" si="35"/>
        <v>0.93715171669079622</v>
      </c>
      <c r="AO73">
        <f>_xlfn.T.TEST(Q73:S73,K73:M73,1,2)</f>
        <v>0.26349468124010123</v>
      </c>
      <c r="AP73" s="25">
        <f t="shared" si="36"/>
        <v>0.88871994887181138</v>
      </c>
      <c r="AQ73">
        <f>TTEST(Q73:S73,H73:J73,1,2)</f>
        <v>0.29558666638762365</v>
      </c>
      <c r="AR73" s="24" t="s">
        <v>211</v>
      </c>
      <c r="AS73" s="23" t="s">
        <v>213</v>
      </c>
    </row>
    <row r="74" spans="1:45" ht="15.65" thickBot="1" x14ac:dyDescent="0.35">
      <c r="A74" s="34">
        <v>72</v>
      </c>
      <c r="B74" s="24" t="s">
        <v>214</v>
      </c>
      <c r="C74" s="33" t="s">
        <v>215</v>
      </c>
      <c r="D74" s="32" t="s">
        <v>216</v>
      </c>
      <c r="E74" s="31">
        <v>162.1122</v>
      </c>
      <c r="F74" s="30">
        <v>0.66281749999999995</v>
      </c>
      <c r="G74" s="29" t="s">
        <v>56</v>
      </c>
      <c r="H74" s="28">
        <v>5210792</v>
      </c>
      <c r="I74" s="28">
        <v>4357680</v>
      </c>
      <c r="J74" s="28">
        <v>3555199</v>
      </c>
      <c r="K74" s="28">
        <v>5307472</v>
      </c>
      <c r="L74" s="28">
        <v>6582764</v>
      </c>
      <c r="M74" s="28">
        <v>2475665</v>
      </c>
      <c r="N74" s="28">
        <v>2888462</v>
      </c>
      <c r="O74" s="28">
        <v>3713892</v>
      </c>
      <c r="P74" s="28">
        <v>3830461</v>
      </c>
      <c r="Q74" s="28">
        <v>6584302</v>
      </c>
      <c r="R74" s="28">
        <v>3737319</v>
      </c>
      <c r="S74" s="28">
        <v>4115448</v>
      </c>
      <c r="T74" s="28">
        <v>3645017</v>
      </c>
      <c r="U74" s="28">
        <v>4565628</v>
      </c>
      <c r="V74" s="28">
        <v>3768707</v>
      </c>
      <c r="W74" s="28">
        <v>3766199</v>
      </c>
      <c r="X74" s="28">
        <v>776533.8</v>
      </c>
      <c r="Y74" s="28">
        <v>1058547</v>
      </c>
      <c r="Z74" s="28">
        <v>993204.8</v>
      </c>
      <c r="AA74" s="28">
        <v>846266.3</v>
      </c>
      <c r="AB74" s="28">
        <v>721679.7</v>
      </c>
      <c r="AC74" s="27">
        <f t="shared" si="26"/>
        <v>0.10757239844178591</v>
      </c>
      <c r="AD74" s="26">
        <f t="shared" si="27"/>
        <v>4374557</v>
      </c>
      <c r="AE74" s="26">
        <f t="shared" si="28"/>
        <v>4788633.666666667</v>
      </c>
      <c r="AF74" s="26">
        <f t="shared" si="29"/>
        <v>3477605</v>
      </c>
      <c r="AG74" s="26">
        <f t="shared" si="30"/>
        <v>4812356.333333333</v>
      </c>
      <c r="AH74" s="25">
        <f t="shared" si="31"/>
        <v>1.0946556798017872</v>
      </c>
      <c r="AI74">
        <f>_xlfn.T.TEST(H74:J74,K74:M74,2,2)</f>
        <v>0.76678602583156374</v>
      </c>
      <c r="AJ74" s="25">
        <f t="shared" si="32"/>
        <v>0.79496163840132839</v>
      </c>
      <c r="AK74">
        <f>_xlfn.T.TEST(H74:J74,N74:P74,2,2)</f>
        <v>0.18602486755671069</v>
      </c>
      <c r="AL74" s="25">
        <f t="shared" si="33"/>
        <v>1.3838133811440152</v>
      </c>
      <c r="AM74">
        <f t="shared" si="34"/>
        <v>0.11444882943553195</v>
      </c>
      <c r="AN74" s="25">
        <f t="shared" si="35"/>
        <v>1.0049539531143921</v>
      </c>
      <c r="AO74">
        <f>_xlfn.T.TEST(Q74:S74,K74:M74,2,2)</f>
        <v>0.98819125410201891</v>
      </c>
      <c r="AP74" s="25">
        <f t="shared" si="36"/>
        <v>1.1000785527159282</v>
      </c>
      <c r="AQ74">
        <f>TTEST(Q74:S74,H74:J74,2,2)</f>
        <v>0.68777279690374871</v>
      </c>
      <c r="AR74" s="24" t="s">
        <v>214</v>
      </c>
      <c r="AS74" s="23" t="s">
        <v>216</v>
      </c>
    </row>
    <row r="75" spans="1:45" ht="15.65" thickBot="1" x14ac:dyDescent="0.35">
      <c r="A75" s="34">
        <v>73</v>
      </c>
      <c r="B75" s="24" t="s">
        <v>217</v>
      </c>
      <c r="C75" s="33" t="s">
        <v>218</v>
      </c>
      <c r="D75" s="32" t="s">
        <v>216</v>
      </c>
      <c r="E75" s="31">
        <v>204.12270000000001</v>
      </c>
      <c r="F75" s="30">
        <v>0.69111219999999995</v>
      </c>
      <c r="G75" s="29" t="s">
        <v>56</v>
      </c>
      <c r="H75" s="28">
        <v>33771340</v>
      </c>
      <c r="I75" s="28">
        <v>24941130</v>
      </c>
      <c r="J75" s="28">
        <v>21010990</v>
      </c>
      <c r="K75" s="28">
        <v>34310760</v>
      </c>
      <c r="L75" s="28">
        <v>43646540</v>
      </c>
      <c r="M75" s="28">
        <v>17680650</v>
      </c>
      <c r="N75" s="28">
        <v>21688620</v>
      </c>
      <c r="O75" s="28">
        <v>26572970</v>
      </c>
      <c r="P75" s="28">
        <v>22208170</v>
      </c>
      <c r="Q75" s="28">
        <v>36921850</v>
      </c>
      <c r="R75" s="28">
        <v>14655190</v>
      </c>
      <c r="S75" s="28">
        <v>23119870</v>
      </c>
      <c r="T75" s="28">
        <v>19112970</v>
      </c>
      <c r="U75" s="28">
        <v>26936660</v>
      </c>
      <c r="V75" s="28">
        <v>23859230</v>
      </c>
      <c r="W75" s="28">
        <v>23315780</v>
      </c>
      <c r="X75" s="28">
        <v>261207.3</v>
      </c>
      <c r="Y75" s="28">
        <v>369460.1</v>
      </c>
      <c r="Z75" s="28">
        <v>300056.7</v>
      </c>
      <c r="AA75" s="28">
        <v>257846.7</v>
      </c>
      <c r="AB75" s="28">
        <v>204576.2</v>
      </c>
      <c r="AC75" s="27">
        <f t="shared" si="26"/>
        <v>0.13808126081663349</v>
      </c>
      <c r="AD75" s="26">
        <f t="shared" si="27"/>
        <v>26574486.666666668</v>
      </c>
      <c r="AE75" s="26">
        <f t="shared" si="28"/>
        <v>31879316.666666668</v>
      </c>
      <c r="AF75" s="26">
        <f t="shared" si="29"/>
        <v>23489920</v>
      </c>
      <c r="AG75" s="26">
        <f t="shared" si="30"/>
        <v>24898970</v>
      </c>
      <c r="AH75" s="25">
        <f t="shared" si="31"/>
        <v>1.1996211654637168</v>
      </c>
      <c r="AI75">
        <f>_xlfn.T.TEST(H75:J75,K75:M75,1,2)</f>
        <v>0.28274465639066204</v>
      </c>
      <c r="AJ75" s="25">
        <f t="shared" si="32"/>
        <v>0.88392751644246248</v>
      </c>
      <c r="AK75">
        <f>_xlfn.T.TEST(H75:J75,N75:P75,1,2)</f>
        <v>0.24578693753373321</v>
      </c>
      <c r="AL75" s="25">
        <f t="shared" si="33"/>
        <v>1.0599853043347955</v>
      </c>
      <c r="AM75">
        <f t="shared" si="34"/>
        <v>0.42152431354023456</v>
      </c>
      <c r="AN75" s="25">
        <f t="shared" si="35"/>
        <v>0.78103838486709509</v>
      </c>
      <c r="AO75">
        <f>_xlfn.T.TEST(Q75:S75,K75:M75,1,2)</f>
        <v>0.26157830515798725</v>
      </c>
      <c r="AP75" s="25">
        <f t="shared" si="36"/>
        <v>0.9369501775261635</v>
      </c>
      <c r="AQ75">
        <f>TTEST(Q75:S75,H75:J75,1,2)</f>
        <v>0.41715186366495705</v>
      </c>
      <c r="AR75" s="24" t="s">
        <v>217</v>
      </c>
      <c r="AS75" s="23" t="s">
        <v>216</v>
      </c>
    </row>
    <row r="76" spans="1:45" ht="15.65" thickBot="1" x14ac:dyDescent="0.35">
      <c r="A76" s="34">
        <v>74</v>
      </c>
      <c r="B76" s="24" t="s">
        <v>219</v>
      </c>
      <c r="C76" s="33" t="s">
        <v>220</v>
      </c>
      <c r="D76" s="32" t="s">
        <v>216</v>
      </c>
      <c r="E76" s="31">
        <v>218.13820000000001</v>
      </c>
      <c r="F76" s="30">
        <v>1.054276</v>
      </c>
      <c r="G76" s="29" t="s">
        <v>56</v>
      </c>
      <c r="H76" s="28">
        <v>45447.32</v>
      </c>
      <c r="I76" s="28">
        <v>83178.48</v>
      </c>
      <c r="J76" s="28">
        <v>81932.539999999994</v>
      </c>
      <c r="K76" s="28">
        <v>48899.51</v>
      </c>
      <c r="L76" s="28">
        <v>50324.95</v>
      </c>
      <c r="M76" s="28">
        <v>41944.11</v>
      </c>
      <c r="N76" s="28">
        <v>31895.72</v>
      </c>
      <c r="O76" s="28">
        <v>46843.08</v>
      </c>
      <c r="P76" s="28">
        <v>68094.28</v>
      </c>
      <c r="Q76" s="28">
        <v>44929.19</v>
      </c>
      <c r="R76" s="28">
        <v>110434.7</v>
      </c>
      <c r="S76" s="28">
        <v>95780.69</v>
      </c>
      <c r="T76" s="28">
        <v>54957.16</v>
      </c>
      <c r="U76" s="28">
        <v>49090.64</v>
      </c>
      <c r="V76" s="28">
        <v>46301.78</v>
      </c>
      <c r="W76" s="28">
        <v>51169.91</v>
      </c>
      <c r="X76" s="28">
        <v>19337.72</v>
      </c>
      <c r="Y76" s="28">
        <v>15494.63</v>
      </c>
      <c r="Z76" s="28">
        <v>12567.5</v>
      </c>
      <c r="AA76" s="28">
        <v>6294.7659999999996</v>
      </c>
      <c r="AB76" s="28">
        <v>6263.491</v>
      </c>
      <c r="AC76" s="27">
        <f t="shared" si="26"/>
        <v>7.2359945576643867E-2</v>
      </c>
      <c r="AD76" s="26">
        <f t="shared" si="27"/>
        <v>70186.113333333327</v>
      </c>
      <c r="AE76" s="26">
        <f t="shared" si="28"/>
        <v>47056.19</v>
      </c>
      <c r="AF76" s="26">
        <f t="shared" si="29"/>
        <v>48944.360000000008</v>
      </c>
      <c r="AG76" s="26">
        <f t="shared" si="30"/>
        <v>83714.86</v>
      </c>
      <c r="AH76" s="25">
        <f t="shared" si="31"/>
        <v>0.67044872219262375</v>
      </c>
      <c r="AI76">
        <f>_xlfn.T.TEST(H76:J76,K76:M76,2,2)</f>
        <v>0.1413045814669858</v>
      </c>
      <c r="AJ76" s="25">
        <f t="shared" si="32"/>
        <v>0.69735105244465756</v>
      </c>
      <c r="AK76">
        <f>_xlfn.T.TEST(H76:J76,N76:P76,2,2)</f>
        <v>0.26074486338843983</v>
      </c>
      <c r="AL76" s="25">
        <f t="shared" si="33"/>
        <v>1.7104087171637343</v>
      </c>
      <c r="AM76">
        <f t="shared" si="34"/>
        <v>9.8225060013638427E-2</v>
      </c>
      <c r="AN76" s="25">
        <f t="shared" si="35"/>
        <v>1.7790403345447219</v>
      </c>
      <c r="AO76">
        <f>_xlfn.T.TEST(Q76:S76,K76:M76,2,2)</f>
        <v>0.14100183809747324</v>
      </c>
      <c r="AP76" s="25">
        <f t="shared" si="36"/>
        <v>1.1927553190246467</v>
      </c>
      <c r="AQ76">
        <f>TTEST(Q76:S76,H76:J76,2,2)</f>
        <v>0.59400392538404878</v>
      </c>
      <c r="AR76" s="24" t="s">
        <v>219</v>
      </c>
      <c r="AS76" s="23" t="s">
        <v>216</v>
      </c>
    </row>
    <row r="77" spans="1:45" ht="15.65" thickBot="1" x14ac:dyDescent="0.35">
      <c r="A77" s="34">
        <v>75</v>
      </c>
      <c r="B77" s="24" t="s">
        <v>221</v>
      </c>
      <c r="C77" s="33" t="s">
        <v>222</v>
      </c>
      <c r="D77" s="32" t="s">
        <v>216</v>
      </c>
      <c r="E77" s="31">
        <v>232.15379999999999</v>
      </c>
      <c r="F77" s="30">
        <v>1.7278150000000001</v>
      </c>
      <c r="G77" s="29" t="s">
        <v>56</v>
      </c>
      <c r="H77" s="28">
        <v>224918.1</v>
      </c>
      <c r="I77" s="28">
        <v>111057.5</v>
      </c>
      <c r="J77" s="28">
        <v>101212.2</v>
      </c>
      <c r="K77" s="28">
        <v>138777.79999999999</v>
      </c>
      <c r="L77" s="28">
        <v>117889.9</v>
      </c>
      <c r="M77" s="28">
        <v>73845.279999999999</v>
      </c>
      <c r="N77" s="28">
        <v>123969.60000000001</v>
      </c>
      <c r="O77" s="28">
        <v>199624.1</v>
      </c>
      <c r="P77" s="28">
        <v>80670.55</v>
      </c>
      <c r="Q77" s="28">
        <v>129298.9</v>
      </c>
      <c r="R77" s="28">
        <v>50466.6</v>
      </c>
      <c r="S77" s="28">
        <v>108764.4</v>
      </c>
      <c r="T77" s="28">
        <v>132276.6</v>
      </c>
      <c r="U77" s="28">
        <v>119073.5</v>
      </c>
      <c r="V77" s="28">
        <v>102278.6</v>
      </c>
      <c r="W77" s="28">
        <v>104743.5</v>
      </c>
      <c r="X77" s="28">
        <v>22369.11</v>
      </c>
      <c r="Y77" s="28">
        <v>21131.65</v>
      </c>
      <c r="Z77" s="28">
        <v>8023.317</v>
      </c>
      <c r="AA77" s="28">
        <v>32858.71</v>
      </c>
      <c r="AB77" s="28">
        <v>29076.95</v>
      </c>
      <c r="AC77" s="27">
        <f t="shared" si="26"/>
        <v>0.12148822215399227</v>
      </c>
      <c r="AD77" s="26">
        <f t="shared" si="27"/>
        <v>145729.26666666666</v>
      </c>
      <c r="AE77" s="26">
        <f t="shared" si="28"/>
        <v>110170.99333333333</v>
      </c>
      <c r="AF77" s="26">
        <f t="shared" si="29"/>
        <v>134754.75</v>
      </c>
      <c r="AG77" s="26">
        <f t="shared" si="30"/>
        <v>96176.633333333346</v>
      </c>
      <c r="AH77" s="25">
        <f t="shared" si="31"/>
        <v>0.75599771997297271</v>
      </c>
      <c r="AI77">
        <f>_xlfn.T.TEST(H77:J77,K77:M77,1,2)</f>
        <v>0.23248754828470283</v>
      </c>
      <c r="AJ77" s="25">
        <f t="shared" si="32"/>
        <v>0.92469243194800954</v>
      </c>
      <c r="AK77">
        <f>_xlfn.T.TEST(H77:J77,N77:P77,1,2)</f>
        <v>0.42269785161935736</v>
      </c>
      <c r="AL77" s="25">
        <f t="shared" si="33"/>
        <v>0.71371609040373973</v>
      </c>
      <c r="AM77">
        <f t="shared" si="34"/>
        <v>0.20526405636387252</v>
      </c>
      <c r="AN77" s="25">
        <f t="shared" si="35"/>
        <v>0.87297600233431083</v>
      </c>
      <c r="AO77">
        <f>_xlfn.T.TEST(Q77:S77,K77:M77,1,2)</f>
        <v>0.33455771575902465</v>
      </c>
      <c r="AP77" s="25">
        <f t="shared" si="36"/>
        <v>0.65996786735585955</v>
      </c>
      <c r="AQ77">
        <f>TTEST(Q77:S77,H77:J77,1,2)</f>
        <v>0.17187442658021632</v>
      </c>
      <c r="AR77" s="24" t="s">
        <v>221</v>
      </c>
      <c r="AS77" s="23" t="s">
        <v>216</v>
      </c>
    </row>
    <row r="78" spans="1:45" ht="15.65" thickBot="1" x14ac:dyDescent="0.35">
      <c r="A78" s="34">
        <v>76</v>
      </c>
      <c r="B78" s="24" t="s">
        <v>223</v>
      </c>
      <c r="C78" s="33" t="s">
        <v>224</v>
      </c>
      <c r="D78" s="32" t="s">
        <v>216</v>
      </c>
      <c r="E78" s="31">
        <v>248.14859999999999</v>
      </c>
      <c r="F78" s="30">
        <v>0.69658980000000004</v>
      </c>
      <c r="G78" s="29" t="s">
        <v>56</v>
      </c>
      <c r="H78" s="28">
        <v>210849.9</v>
      </c>
      <c r="I78" s="28">
        <v>178590.3</v>
      </c>
      <c r="J78" s="28">
        <v>157795.29999999999</v>
      </c>
      <c r="K78" s="28">
        <v>267533.8</v>
      </c>
      <c r="L78" s="28">
        <v>377091.5</v>
      </c>
      <c r="M78" s="28">
        <v>108517.6</v>
      </c>
      <c r="N78" s="28">
        <v>118031.1</v>
      </c>
      <c r="O78" s="28">
        <v>145404.5</v>
      </c>
      <c r="P78" s="28">
        <v>142395.4</v>
      </c>
      <c r="Q78" s="28">
        <v>230470.8</v>
      </c>
      <c r="R78" s="28">
        <v>57533.5</v>
      </c>
      <c r="S78" s="28">
        <v>95841.81</v>
      </c>
      <c r="T78" s="28">
        <v>165990.9</v>
      </c>
      <c r="U78" s="28">
        <v>188941.6</v>
      </c>
      <c r="V78" s="28">
        <v>154577.70000000001</v>
      </c>
      <c r="W78" s="28">
        <v>144823.70000000001</v>
      </c>
      <c r="X78" s="28">
        <v>3122.779</v>
      </c>
      <c r="Y78" s="28">
        <v>2983.067</v>
      </c>
      <c r="Z78" s="28">
        <v>2168.922</v>
      </c>
      <c r="AA78" s="28">
        <v>0</v>
      </c>
      <c r="AB78" s="28">
        <v>0</v>
      </c>
      <c r="AC78" s="27">
        <f t="shared" si="26"/>
        <v>0.11608768355793453</v>
      </c>
      <c r="AD78" s="26">
        <f t="shared" si="27"/>
        <v>182411.83333333334</v>
      </c>
      <c r="AE78" s="26">
        <f t="shared" si="28"/>
        <v>251047.63333333333</v>
      </c>
      <c r="AF78" s="26">
        <f t="shared" si="29"/>
        <v>135277</v>
      </c>
      <c r="AG78" s="26">
        <f t="shared" si="30"/>
        <v>127948.70333333332</v>
      </c>
      <c r="AH78" s="25">
        <f t="shared" si="31"/>
        <v>1.376268352473478</v>
      </c>
      <c r="AI78">
        <f>_xlfn.T.TEST(H78:J78,K78:M78,1,2)</f>
        <v>0.2182691309987734</v>
      </c>
      <c r="AJ78" s="25">
        <f t="shared" si="32"/>
        <v>0.74160210731942644</v>
      </c>
      <c r="AK78">
        <f>_xlfn.T.TEST(H78:J78,N78:P78,1,2)</f>
        <v>2.8112169607311676E-2</v>
      </c>
      <c r="AL78" s="25">
        <f t="shared" si="33"/>
        <v>0.94582747498342901</v>
      </c>
      <c r="AM78">
        <f t="shared" si="34"/>
        <v>0.44850053703914994</v>
      </c>
      <c r="AN78" s="25">
        <f t="shared" si="35"/>
        <v>0.5096590700118131</v>
      </c>
      <c r="AO78">
        <f>_xlfn.T.TEST(Q78:S78,K78:M78,1,2)</f>
        <v>0.13016744411915102</v>
      </c>
      <c r="AP78" s="25">
        <f t="shared" si="36"/>
        <v>0.70142764860832307</v>
      </c>
      <c r="AQ78">
        <f>TTEST(Q78:S78,H78:J78,1,2)</f>
        <v>0.18774264139786806</v>
      </c>
      <c r="AR78" s="24" t="s">
        <v>223</v>
      </c>
      <c r="AS78" s="23" t="s">
        <v>216</v>
      </c>
    </row>
    <row r="79" spans="1:45" ht="15.65" thickBot="1" x14ac:dyDescent="0.35">
      <c r="A79" s="34">
        <v>77</v>
      </c>
      <c r="B79" s="24" t="s">
        <v>225</v>
      </c>
      <c r="C79" s="33" t="s">
        <v>226</v>
      </c>
      <c r="D79" s="32" t="s">
        <v>216</v>
      </c>
      <c r="E79" s="31">
        <v>260.18490000000003</v>
      </c>
      <c r="F79" s="30">
        <v>1.779971</v>
      </c>
      <c r="G79" s="29" t="s">
        <v>56</v>
      </c>
      <c r="H79" s="28">
        <v>741291.6</v>
      </c>
      <c r="I79" s="28">
        <v>207102.8</v>
      </c>
      <c r="J79" s="28">
        <v>316863.5</v>
      </c>
      <c r="K79" s="28">
        <v>330538.3</v>
      </c>
      <c r="L79" s="28">
        <v>575927.19999999995</v>
      </c>
      <c r="M79" s="28">
        <v>135649</v>
      </c>
      <c r="N79" s="28">
        <v>284426.59999999998</v>
      </c>
      <c r="O79" s="28">
        <v>440047.5</v>
      </c>
      <c r="P79" s="28">
        <v>209263.8</v>
      </c>
      <c r="Q79" s="28">
        <v>719326.3</v>
      </c>
      <c r="R79" s="28">
        <v>141357.6</v>
      </c>
      <c r="S79" s="28">
        <v>191570</v>
      </c>
      <c r="T79" s="28">
        <v>315401</v>
      </c>
      <c r="U79" s="28">
        <v>276756</v>
      </c>
      <c r="V79" s="28">
        <v>358600.5</v>
      </c>
      <c r="W79" s="28">
        <v>376250.3</v>
      </c>
      <c r="X79" s="28">
        <v>21245.95</v>
      </c>
      <c r="Y79" s="28">
        <v>26979.360000000001</v>
      </c>
      <c r="Z79" s="28">
        <v>24987.439999999999</v>
      </c>
      <c r="AA79" s="28">
        <v>18773.88</v>
      </c>
      <c r="AB79" s="28">
        <v>25286.47</v>
      </c>
      <c r="AC79" s="27">
        <f t="shared" si="26"/>
        <v>0.1347233287619943</v>
      </c>
      <c r="AD79" s="26">
        <f t="shared" si="27"/>
        <v>421752.6333333333</v>
      </c>
      <c r="AE79" s="26">
        <f t="shared" si="28"/>
        <v>347371.5</v>
      </c>
      <c r="AF79" s="26">
        <f t="shared" si="29"/>
        <v>311245.96666666662</v>
      </c>
      <c r="AG79" s="26">
        <f t="shared" si="30"/>
        <v>350751.3</v>
      </c>
      <c r="AH79" s="25">
        <f t="shared" si="31"/>
        <v>0.82363801087509514</v>
      </c>
      <c r="AI79">
        <f>_xlfn.T.TEST(H79:J79,K79:M79,1,2)</f>
        <v>0.36862049176798656</v>
      </c>
      <c r="AJ79" s="25">
        <f t="shared" si="32"/>
        <v>0.73798227223082336</v>
      </c>
      <c r="AK79">
        <f>_xlfn.T.TEST(H79:J79,N79:P79,1,2)</f>
        <v>0.28259007072674802</v>
      </c>
      <c r="AL79" s="25">
        <f t="shared" si="33"/>
        <v>1.1269264105055607</v>
      </c>
      <c r="AM79">
        <f t="shared" si="34"/>
        <v>0.42540520149675276</v>
      </c>
      <c r="AN79" s="25">
        <f t="shared" si="35"/>
        <v>1.0097296410327272</v>
      </c>
      <c r="AO79">
        <f>_xlfn.T.TEST(Q79:S79,K79:M79,1,2)</f>
        <v>0.49435451481167841</v>
      </c>
      <c r="AP79" s="25">
        <f t="shared" si="36"/>
        <v>0.83165171306181929</v>
      </c>
      <c r="AQ79">
        <f>TTEST(Q79:S79,H79:J79,1,2)</f>
        <v>0.39376228530594642</v>
      </c>
      <c r="AR79" s="24" t="s">
        <v>225</v>
      </c>
      <c r="AS79" s="23" t="s">
        <v>216</v>
      </c>
    </row>
    <row r="80" spans="1:45" ht="15.65" thickBot="1" x14ac:dyDescent="0.35">
      <c r="A80" s="34">
        <v>78</v>
      </c>
      <c r="B80" s="24" t="s">
        <v>227</v>
      </c>
      <c r="C80" s="33" t="s">
        <v>228</v>
      </c>
      <c r="D80" s="32" t="s">
        <v>216</v>
      </c>
      <c r="E80" s="31">
        <v>288.21589999999998</v>
      </c>
      <c r="F80" s="30">
        <v>1.8310500000000001</v>
      </c>
      <c r="G80" s="29" t="s">
        <v>56</v>
      </c>
      <c r="H80" s="28">
        <v>169487.6</v>
      </c>
      <c r="I80" s="28">
        <v>20996.560000000001</v>
      </c>
      <c r="J80" s="28">
        <v>70552.37</v>
      </c>
      <c r="K80" s="28">
        <v>100034.7</v>
      </c>
      <c r="L80" s="28">
        <v>121844.9</v>
      </c>
      <c r="M80" s="28">
        <v>20431.169999999998</v>
      </c>
      <c r="N80" s="28">
        <v>51816.639999999999</v>
      </c>
      <c r="O80" s="28">
        <v>113286.39999999999</v>
      </c>
      <c r="P80" s="28">
        <v>65675.679999999993</v>
      </c>
      <c r="Q80" s="28">
        <v>174960</v>
      </c>
      <c r="R80" s="28">
        <v>22660.720000000001</v>
      </c>
      <c r="S80" s="28">
        <v>24530</v>
      </c>
      <c r="T80" s="28">
        <v>71960.27</v>
      </c>
      <c r="U80" s="28">
        <v>66103.09</v>
      </c>
      <c r="V80" s="28">
        <v>70997.48</v>
      </c>
      <c r="W80" s="28">
        <v>58034.45</v>
      </c>
      <c r="X80" s="28">
        <v>4254.9709999999995</v>
      </c>
      <c r="Y80" s="28">
        <v>14394.42</v>
      </c>
      <c r="Z80" s="28">
        <v>10780.27</v>
      </c>
      <c r="AA80" s="28">
        <v>5516.7579999999998</v>
      </c>
      <c r="AB80" s="28">
        <v>13392.22</v>
      </c>
      <c r="AC80" s="27">
        <f t="shared" si="26"/>
        <v>9.5331729596732917E-2</v>
      </c>
      <c r="AD80" s="26">
        <f t="shared" si="27"/>
        <v>87012.176666666666</v>
      </c>
      <c r="AE80" s="26">
        <f t="shared" si="28"/>
        <v>80770.256666666653</v>
      </c>
      <c r="AF80" s="26">
        <f t="shared" si="29"/>
        <v>76926.239999999991</v>
      </c>
      <c r="AG80" s="26">
        <f t="shared" si="30"/>
        <v>74050.240000000005</v>
      </c>
      <c r="AH80" s="25">
        <f t="shared" si="31"/>
        <v>0.92826383341825747</v>
      </c>
      <c r="AI80">
        <f>_xlfn.T.TEST(H80:J80,K80:M80,1,2)</f>
        <v>0.45631710604631492</v>
      </c>
      <c r="AJ80" s="25">
        <f t="shared" si="32"/>
        <v>0.88408591701705497</v>
      </c>
      <c r="AK80">
        <f>_xlfn.T.TEST(H80:J80,N80:P80,1,2)</f>
        <v>0.4210354951690044</v>
      </c>
      <c r="AL80" s="25">
        <f t="shared" si="33"/>
        <v>0.96261353733134514</v>
      </c>
      <c r="AM80">
        <f t="shared" si="34"/>
        <v>0.47995877376452795</v>
      </c>
      <c r="AN80" s="25">
        <f t="shared" si="35"/>
        <v>0.91680085041205572</v>
      </c>
      <c r="AO80">
        <f>_xlfn.T.TEST(Q80:S80,K80:M80,1,2)</f>
        <v>0.45749302483866827</v>
      </c>
      <c r="AP80" s="25">
        <f t="shared" si="36"/>
        <v>0.8510330718846133</v>
      </c>
      <c r="AQ80">
        <f>TTEST(Q80:S80,H80:J80,1,2)</f>
        <v>0.4277116080625139</v>
      </c>
      <c r="AR80" s="24" t="s">
        <v>227</v>
      </c>
      <c r="AS80" s="23" t="s">
        <v>216</v>
      </c>
    </row>
    <row r="81" spans="1:45" ht="15.65" thickBot="1" x14ac:dyDescent="0.35">
      <c r="A81" s="34">
        <v>79</v>
      </c>
      <c r="B81" s="24" t="s">
        <v>229</v>
      </c>
      <c r="C81" s="33" t="s">
        <v>230</v>
      </c>
      <c r="D81" s="32" t="s">
        <v>216</v>
      </c>
      <c r="E81" s="31">
        <v>372.30990000000003</v>
      </c>
      <c r="F81" s="30">
        <v>2.0143330000000002</v>
      </c>
      <c r="G81" s="29" t="s">
        <v>56</v>
      </c>
      <c r="H81" s="28">
        <v>51377.79</v>
      </c>
      <c r="I81" s="28">
        <v>16796.52</v>
      </c>
      <c r="J81" s="28">
        <v>98501.72</v>
      </c>
      <c r="K81" s="28">
        <v>16465.47</v>
      </c>
      <c r="L81" s="28">
        <v>37949.18</v>
      </c>
      <c r="M81" s="28">
        <v>28127.23</v>
      </c>
      <c r="N81" s="28">
        <v>40903.269999999997</v>
      </c>
      <c r="O81" s="28">
        <v>27378.61</v>
      </c>
      <c r="P81" s="28">
        <v>101439.1</v>
      </c>
      <c r="Q81" s="28">
        <v>63051.14</v>
      </c>
      <c r="R81" s="28">
        <v>25796.01</v>
      </c>
      <c r="S81" s="28">
        <v>39314.25</v>
      </c>
      <c r="T81" s="28">
        <v>12153.69</v>
      </c>
      <c r="U81" s="28">
        <v>20329.419999999998</v>
      </c>
      <c r="V81" s="28">
        <v>50575.72</v>
      </c>
      <c r="W81" s="28">
        <v>40903.22</v>
      </c>
      <c r="X81" s="28">
        <v>0</v>
      </c>
      <c r="Y81" s="28">
        <v>542.48820000000001</v>
      </c>
      <c r="Z81" s="28">
        <v>0</v>
      </c>
      <c r="AA81" s="28">
        <v>0</v>
      </c>
      <c r="AB81" s="28">
        <v>0</v>
      </c>
      <c r="AC81" s="27">
        <f t="shared" si="26"/>
        <v>0.57431098749639342</v>
      </c>
      <c r="AD81" s="26">
        <f t="shared" si="27"/>
        <v>55558.676666666666</v>
      </c>
      <c r="AE81" s="26">
        <f t="shared" si="28"/>
        <v>27513.960000000003</v>
      </c>
      <c r="AF81" s="26">
        <f t="shared" si="29"/>
        <v>56573.66</v>
      </c>
      <c r="AG81" s="26">
        <f t="shared" si="30"/>
        <v>42720.466666666667</v>
      </c>
      <c r="AH81" s="25">
        <f t="shared" si="31"/>
        <v>0.49522345834611015</v>
      </c>
      <c r="AI81">
        <f>_xlfn.T.TEST(H81:J81,K81:M81,1,2)</f>
        <v>0.15791174074819886</v>
      </c>
      <c r="AJ81" s="25">
        <f t="shared" si="32"/>
        <v>1.0182686736659134</v>
      </c>
      <c r="AK81">
        <f>_xlfn.T.TEST(H81:J81,N81:P81,1,2)</f>
        <v>0.48841589200659419</v>
      </c>
      <c r="AL81" s="25">
        <f t="shared" si="33"/>
        <v>0.75512997862727393</v>
      </c>
      <c r="AM81">
        <f t="shared" si="34"/>
        <v>0.30614673564267814</v>
      </c>
      <c r="AN81" s="25">
        <f t="shared" si="35"/>
        <v>1.5526833166387777</v>
      </c>
      <c r="AO81">
        <f>_xlfn.T.TEST(Q81:S81,K81:M81,1,2)</f>
        <v>0.14590585577262388</v>
      </c>
      <c r="AP81" s="25">
        <f t="shared" si="36"/>
        <v>0.76892520178216395</v>
      </c>
      <c r="AQ81">
        <f>TTEST(Q81:S81,H81:J81,1,2)</f>
        <v>0.32405596360152855</v>
      </c>
      <c r="AR81" s="24" t="s">
        <v>229</v>
      </c>
      <c r="AS81" s="23" t="s">
        <v>216</v>
      </c>
    </row>
    <row r="82" spans="1:45" ht="15.65" thickBot="1" x14ac:dyDescent="0.35">
      <c r="A82" s="34">
        <v>80</v>
      </c>
      <c r="B82" s="24" t="s">
        <v>231</v>
      </c>
      <c r="C82" s="33" t="s">
        <v>232</v>
      </c>
      <c r="D82" s="32" t="s">
        <v>233</v>
      </c>
      <c r="E82" s="31">
        <v>73.027910000000006</v>
      </c>
      <c r="F82" s="30">
        <v>0.67430880000000004</v>
      </c>
      <c r="G82" s="29" t="s">
        <v>78</v>
      </c>
      <c r="H82" s="28">
        <v>0</v>
      </c>
      <c r="I82" s="28">
        <v>47237.66</v>
      </c>
      <c r="J82" s="28">
        <v>57600.83</v>
      </c>
      <c r="K82" s="28">
        <v>35411.75</v>
      </c>
      <c r="L82" s="28">
        <v>34939.64</v>
      </c>
      <c r="M82" s="28">
        <v>40745.480000000003</v>
      </c>
      <c r="N82" s="28">
        <v>17401.14</v>
      </c>
      <c r="O82" s="28">
        <v>33714.94</v>
      </c>
      <c r="P82" s="28">
        <v>0</v>
      </c>
      <c r="Q82" s="28">
        <v>54590.89</v>
      </c>
      <c r="R82" s="28">
        <v>34043.699999999997</v>
      </c>
      <c r="S82" s="28">
        <v>43770.06</v>
      </c>
      <c r="T82" s="28">
        <v>26869.75</v>
      </c>
      <c r="U82" s="28">
        <v>23926.85</v>
      </c>
      <c r="V82" s="28">
        <v>48348.83</v>
      </c>
      <c r="W82" s="28">
        <v>18085.22</v>
      </c>
      <c r="X82" s="28">
        <v>0</v>
      </c>
      <c r="Y82" s="28">
        <v>0</v>
      </c>
      <c r="Z82" s="28">
        <v>4196.7259999999997</v>
      </c>
      <c r="AA82" s="28">
        <v>0</v>
      </c>
      <c r="AB82" s="28">
        <v>0</v>
      </c>
      <c r="AC82" s="27">
        <f t="shared" si="26"/>
        <v>0.4506895323432687</v>
      </c>
      <c r="AD82" s="26">
        <f t="shared" si="27"/>
        <v>34946.163333333338</v>
      </c>
      <c r="AE82" s="26">
        <f t="shared" si="28"/>
        <v>37032.29</v>
      </c>
      <c r="AF82" s="26">
        <f t="shared" si="29"/>
        <v>17038.693333333333</v>
      </c>
      <c r="AG82" s="26">
        <f t="shared" si="30"/>
        <v>44134.883333333331</v>
      </c>
      <c r="AH82" s="25">
        <f t="shared" si="31"/>
        <v>1.0596954420079876</v>
      </c>
      <c r="AI82">
        <f>_xlfn.T.TEST(H82:J82,K82:M82,2,2)</f>
        <v>0.91247330876524668</v>
      </c>
      <c r="AJ82" s="25">
        <f t="shared" si="32"/>
        <v>0.48756978472314882</v>
      </c>
      <c r="AK82">
        <f>_xlfn.T.TEST(H82:J82,N82:P82,2,2)</f>
        <v>0.4259342069359815</v>
      </c>
      <c r="AL82" s="25">
        <f t="shared" si="33"/>
        <v>2.5902739411942388</v>
      </c>
      <c r="AM82">
        <f t="shared" si="34"/>
        <v>3.8129687296125689E-2</v>
      </c>
      <c r="AN82" s="25">
        <f t="shared" si="35"/>
        <v>1.1917946023141786</v>
      </c>
      <c r="AO82">
        <f>_xlfn.T.TEST(Q82:S82,K82:M82,2,2)</f>
        <v>0.31717048005889914</v>
      </c>
      <c r="AP82" s="25">
        <f t="shared" si="36"/>
        <v>1.2629393078820572</v>
      </c>
      <c r="AQ82">
        <f>TTEST(Q82:S82,H82:J82,2,2)</f>
        <v>0.64880429804820738</v>
      </c>
      <c r="AR82" s="24" t="s">
        <v>231</v>
      </c>
      <c r="AS82" s="23" t="s">
        <v>233</v>
      </c>
    </row>
    <row r="83" spans="1:45" ht="15.65" thickBot="1" x14ac:dyDescent="0.35">
      <c r="A83" s="34">
        <v>81</v>
      </c>
      <c r="B83" s="24" t="s">
        <v>234</v>
      </c>
      <c r="C83" s="33" t="s">
        <v>235</v>
      </c>
      <c r="D83" s="32" t="s">
        <v>233</v>
      </c>
      <c r="E83" s="31">
        <v>87.043520000000001</v>
      </c>
      <c r="F83" s="30">
        <v>0.71612629999999999</v>
      </c>
      <c r="G83" s="29" t="s">
        <v>78</v>
      </c>
      <c r="H83" s="28">
        <v>56361.57</v>
      </c>
      <c r="I83" s="28">
        <v>43238.3</v>
      </c>
      <c r="J83" s="28">
        <v>69693.52</v>
      </c>
      <c r="K83" s="28">
        <v>33501.379999999997</v>
      </c>
      <c r="L83" s="28">
        <v>62860.39</v>
      </c>
      <c r="M83" s="28">
        <v>67383.13</v>
      </c>
      <c r="N83" s="28">
        <v>36210.879999999997</v>
      </c>
      <c r="O83" s="28">
        <v>43507.76</v>
      </c>
      <c r="P83" s="28">
        <v>63200.4</v>
      </c>
      <c r="Q83" s="28">
        <v>49188.08</v>
      </c>
      <c r="R83" s="28">
        <v>56957.760000000002</v>
      </c>
      <c r="S83" s="28">
        <v>64846.81</v>
      </c>
      <c r="T83" s="28">
        <v>26222.47</v>
      </c>
      <c r="U83" s="28">
        <v>34132.46</v>
      </c>
      <c r="V83" s="28">
        <v>57309.86</v>
      </c>
      <c r="W83" s="28">
        <v>55702.11</v>
      </c>
      <c r="X83" s="28">
        <v>3969.76</v>
      </c>
      <c r="Y83" s="28">
        <v>8626.0169999999998</v>
      </c>
      <c r="Z83" s="28">
        <v>12948.57</v>
      </c>
      <c r="AA83" s="28">
        <v>38380.26</v>
      </c>
      <c r="AB83" s="28">
        <v>46446.36</v>
      </c>
      <c r="AC83" s="27">
        <f t="shared" si="26"/>
        <v>0.3588656568208915</v>
      </c>
      <c r="AD83" s="26">
        <f t="shared" si="27"/>
        <v>56431.130000000005</v>
      </c>
      <c r="AE83" s="26">
        <f t="shared" si="28"/>
        <v>54581.633333333331</v>
      </c>
      <c r="AF83" s="26">
        <f t="shared" si="29"/>
        <v>47639.68</v>
      </c>
      <c r="AG83" s="26">
        <f t="shared" si="30"/>
        <v>56997.549999999996</v>
      </c>
      <c r="AH83" s="25">
        <f t="shared" si="31"/>
        <v>0.96722559575421097</v>
      </c>
      <c r="AI83">
        <f>_xlfn.T.TEST(H83:J83,K83:M83,1,2)</f>
        <v>0.44720079832852044</v>
      </c>
      <c r="AJ83" s="25">
        <f t="shared" si="32"/>
        <v>0.84420921572897789</v>
      </c>
      <c r="AK83">
        <f>_xlfn.T.TEST(H83:J83,N83:P83,1,2)</f>
        <v>0.23640640888553938</v>
      </c>
      <c r="AL83" s="25">
        <f t="shared" si="33"/>
        <v>1.1964301607399546</v>
      </c>
      <c r="AM83">
        <f t="shared" si="34"/>
        <v>0.18426328594799338</v>
      </c>
      <c r="AN83" s="25">
        <f t="shared" si="35"/>
        <v>1.0442624472578992</v>
      </c>
      <c r="AO83">
        <f>_xlfn.T.TEST(Q83:S83,K83:M83,1,2)</f>
        <v>0.42221924893440937</v>
      </c>
      <c r="AP83" s="25">
        <f t="shared" si="36"/>
        <v>1.0100373676727719</v>
      </c>
      <c r="AQ83">
        <f>TTEST(Q83:S83,H83:J83,1,2)</f>
        <v>0.47608586451410284</v>
      </c>
      <c r="AR83" s="24" t="s">
        <v>234</v>
      </c>
      <c r="AS83" s="23" t="s">
        <v>233</v>
      </c>
    </row>
    <row r="84" spans="1:45" ht="15.65" thickBot="1" x14ac:dyDescent="0.35">
      <c r="A84" s="34">
        <v>82</v>
      </c>
      <c r="B84" s="24" t="s">
        <v>236</v>
      </c>
      <c r="C84" s="33" t="s">
        <v>237</v>
      </c>
      <c r="D84" s="32" t="s">
        <v>233</v>
      </c>
      <c r="E84" s="31">
        <v>143.1063</v>
      </c>
      <c r="F84" s="30">
        <v>2.047415</v>
      </c>
      <c r="G84" s="29" t="s">
        <v>78</v>
      </c>
      <c r="H84" s="28">
        <v>301368.8</v>
      </c>
      <c r="I84" s="28">
        <v>6744688</v>
      </c>
      <c r="J84" s="28">
        <v>11435880</v>
      </c>
      <c r="K84" s="28">
        <v>5773748</v>
      </c>
      <c r="L84" s="28">
        <v>10889960</v>
      </c>
      <c r="M84" s="28">
        <v>8057742</v>
      </c>
      <c r="N84" s="28">
        <v>6678572</v>
      </c>
      <c r="O84" s="28">
        <v>8156470</v>
      </c>
      <c r="P84" s="28">
        <v>7230678</v>
      </c>
      <c r="Q84" s="28">
        <v>11559560</v>
      </c>
      <c r="R84" s="28">
        <v>7537878</v>
      </c>
      <c r="S84" s="28">
        <v>9857137</v>
      </c>
      <c r="T84" s="28">
        <v>3604695</v>
      </c>
      <c r="U84" s="28">
        <v>3765327</v>
      </c>
      <c r="V84" s="28">
        <v>4287742</v>
      </c>
      <c r="W84" s="28">
        <v>4625198</v>
      </c>
      <c r="X84" s="28">
        <v>68553.679999999993</v>
      </c>
      <c r="Y84" s="28">
        <v>61334.27</v>
      </c>
      <c r="Z84" s="28">
        <v>75987.429999999993</v>
      </c>
      <c r="AA84" s="28">
        <v>105703.7</v>
      </c>
      <c r="AB84" s="28">
        <v>120383.4</v>
      </c>
      <c r="AC84" s="27">
        <f t="shared" ref="AC84:AC103" si="37">STDEV(T84:W84)/AVERAGE(T84:W84)</f>
        <v>0.115657300013214</v>
      </c>
      <c r="AD84" s="26">
        <f t="shared" si="27"/>
        <v>6160645.6000000006</v>
      </c>
      <c r="AE84" s="26">
        <f t="shared" si="28"/>
        <v>8240483.333333333</v>
      </c>
      <c r="AF84" s="26">
        <f t="shared" si="29"/>
        <v>7355240</v>
      </c>
      <c r="AG84" s="26">
        <f t="shared" si="30"/>
        <v>9651525</v>
      </c>
      <c r="AH84" s="25">
        <f t="shared" si="31"/>
        <v>1.3376006133729446</v>
      </c>
      <c r="AI84">
        <f>_xlfn.T.TEST(H84:J84,K84:M84,2,2)</f>
        <v>0.58948114275448216</v>
      </c>
      <c r="AJ84" s="25">
        <f t="shared" si="32"/>
        <v>1.193907339841136</v>
      </c>
      <c r="AK84">
        <f>_xlfn.T.TEST(H84:J84,N84:P84,2,2)</f>
        <v>0.73229873153577962</v>
      </c>
      <c r="AL84" s="25">
        <f t="shared" si="33"/>
        <v>1.3121971546815603</v>
      </c>
      <c r="AM84">
        <f t="shared" si="34"/>
        <v>6.9168703527898348E-2</v>
      </c>
      <c r="AN84" s="25">
        <f t="shared" si="35"/>
        <v>1.1712328767123288</v>
      </c>
      <c r="AO84">
        <f>_xlfn.T.TEST(Q84:S84,K84:M84,2,2)</f>
        <v>0.49544040481351859</v>
      </c>
      <c r="AP84" s="25">
        <f t="shared" si="36"/>
        <v>1.5666418142929694</v>
      </c>
      <c r="AQ84">
        <f>TTEST(Q84:S84,H84:J84,2,2)</f>
        <v>0.3665346011741521</v>
      </c>
      <c r="AR84" s="24" t="s">
        <v>236</v>
      </c>
      <c r="AS84" s="23" t="s">
        <v>233</v>
      </c>
    </row>
    <row r="85" spans="1:45" ht="15.65" thickBot="1" x14ac:dyDescent="0.35">
      <c r="A85" s="34">
        <v>83</v>
      </c>
      <c r="B85" s="24" t="s">
        <v>238</v>
      </c>
      <c r="C85" s="33" t="s">
        <v>239</v>
      </c>
      <c r="D85" s="32" t="s">
        <v>233</v>
      </c>
      <c r="E85" s="31">
        <v>227.20089999999999</v>
      </c>
      <c r="F85" s="30">
        <v>2.6694200000000001</v>
      </c>
      <c r="G85" s="29" t="s">
        <v>78</v>
      </c>
      <c r="H85" s="28">
        <v>2157684</v>
      </c>
      <c r="I85" s="28">
        <v>664281.4</v>
      </c>
      <c r="J85" s="28">
        <v>1852711</v>
      </c>
      <c r="K85" s="28">
        <v>2269456</v>
      </c>
      <c r="L85" s="28">
        <v>782664.2</v>
      </c>
      <c r="M85" s="28">
        <v>1041787</v>
      </c>
      <c r="N85" s="28">
        <v>573950.80000000005</v>
      </c>
      <c r="O85" s="28">
        <v>1273522</v>
      </c>
      <c r="P85" s="28">
        <v>1029295</v>
      </c>
      <c r="Q85" s="28">
        <v>442194.8</v>
      </c>
      <c r="R85" s="28">
        <v>1155863</v>
      </c>
      <c r="S85" s="28">
        <v>1092370</v>
      </c>
      <c r="T85" s="28">
        <v>974838.2</v>
      </c>
      <c r="U85" s="28">
        <v>1163856</v>
      </c>
      <c r="V85" s="28">
        <v>1299738</v>
      </c>
      <c r="W85" s="28">
        <v>875062.3</v>
      </c>
      <c r="X85" s="28">
        <v>2820.9459999999999</v>
      </c>
      <c r="Y85" s="28">
        <v>34578.870000000003</v>
      </c>
      <c r="Z85" s="28">
        <v>53254.67</v>
      </c>
      <c r="AA85" s="28">
        <v>61435.6</v>
      </c>
      <c r="AB85" s="28">
        <v>77226.570000000007</v>
      </c>
      <c r="AC85" s="27">
        <f t="shared" si="37"/>
        <v>0.17624371361124674</v>
      </c>
      <c r="AD85" s="26">
        <f t="shared" si="27"/>
        <v>1558225.4666666668</v>
      </c>
      <c r="AE85" s="26">
        <f t="shared" si="28"/>
        <v>1364635.7333333334</v>
      </c>
      <c r="AF85" s="26">
        <f t="shared" si="29"/>
        <v>958922.6</v>
      </c>
      <c r="AG85" s="26">
        <f t="shared" si="30"/>
        <v>896809.2666666666</v>
      </c>
      <c r="AH85" s="25">
        <f t="shared" si="31"/>
        <v>0.8757626945043725</v>
      </c>
      <c r="AI85">
        <f>_xlfn.T.TEST(H85:J85,K85:M85,2,2)</f>
        <v>0.77947682313836619</v>
      </c>
      <c r="AJ85" s="25">
        <f t="shared" si="32"/>
        <v>0.61539399818134999</v>
      </c>
      <c r="AK85">
        <f>_xlfn.T.TEST(H85:J85,N85:P85,2,2)</f>
        <v>0.29646571438473207</v>
      </c>
      <c r="AL85" s="25">
        <f t="shared" si="33"/>
        <v>0.93522591569608082</v>
      </c>
      <c r="AM85">
        <f t="shared" si="34"/>
        <v>0.42468113589360501</v>
      </c>
      <c r="AN85" s="25">
        <f t="shared" si="35"/>
        <v>0.65717850175011283</v>
      </c>
      <c r="AO85">
        <f>_xlfn.T.TEST(Q85:S85,K85:M85,2,2)</f>
        <v>0.4126625319695244</v>
      </c>
      <c r="AP85" s="25">
        <f t="shared" si="36"/>
        <v>0.57553241546302536</v>
      </c>
      <c r="AQ85">
        <f>TTEST(Q85:S85,H85:J85,2,2)</f>
        <v>0.26398202701724172</v>
      </c>
      <c r="AR85" s="24" t="s">
        <v>238</v>
      </c>
      <c r="AS85" s="23" t="s">
        <v>233</v>
      </c>
    </row>
    <row r="86" spans="1:45" ht="15.65" thickBot="1" x14ac:dyDescent="0.35">
      <c r="A86" s="34">
        <v>84</v>
      </c>
      <c r="B86" s="24" t="s">
        <v>240</v>
      </c>
      <c r="C86" s="33" t="s">
        <v>241</v>
      </c>
      <c r="D86" s="32" t="s">
        <v>233</v>
      </c>
      <c r="E86" s="31">
        <v>255.23240000000001</v>
      </c>
      <c r="F86" s="30">
        <v>3.0836359999999998</v>
      </c>
      <c r="G86" s="29" t="s">
        <v>78</v>
      </c>
      <c r="H86" s="28">
        <v>7747238</v>
      </c>
      <c r="I86" s="28">
        <v>5472887</v>
      </c>
      <c r="J86" s="28">
        <v>7697996</v>
      </c>
      <c r="K86" s="28">
        <v>7389108</v>
      </c>
      <c r="L86" s="28">
        <v>7431894</v>
      </c>
      <c r="M86" s="28">
        <v>6732600</v>
      </c>
      <c r="N86" s="28">
        <v>4467097</v>
      </c>
      <c r="O86" s="28">
        <v>6934192</v>
      </c>
      <c r="P86" s="28">
        <v>7798788</v>
      </c>
      <c r="Q86" s="28">
        <v>4932272</v>
      </c>
      <c r="R86" s="28">
        <v>8473442</v>
      </c>
      <c r="S86" s="28">
        <v>6639426</v>
      </c>
      <c r="T86" s="28">
        <v>5574328</v>
      </c>
      <c r="U86" s="28">
        <v>5814482</v>
      </c>
      <c r="V86" s="28">
        <v>7082540</v>
      </c>
      <c r="W86" s="28">
        <v>5581404</v>
      </c>
      <c r="X86" s="28">
        <v>4420508</v>
      </c>
      <c r="Y86" s="28">
        <v>2057578</v>
      </c>
      <c r="Z86" s="28">
        <v>2570413</v>
      </c>
      <c r="AA86" s="28">
        <v>3786112</v>
      </c>
      <c r="AB86" s="28">
        <v>3434245</v>
      </c>
      <c r="AC86" s="27">
        <f t="shared" si="37"/>
        <v>0.11999957225737724</v>
      </c>
      <c r="AD86" s="26">
        <f t="shared" si="27"/>
        <v>6972707</v>
      </c>
      <c r="AE86" s="26">
        <f t="shared" si="28"/>
        <v>7184534</v>
      </c>
      <c r="AF86" s="26">
        <f t="shared" si="29"/>
        <v>6400025.666666667</v>
      </c>
      <c r="AG86" s="26">
        <f t="shared" si="30"/>
        <v>6681713.333333333</v>
      </c>
      <c r="AH86" s="25">
        <f t="shared" si="31"/>
        <v>1.0303794494734972</v>
      </c>
      <c r="AI86">
        <f>_xlfn.T.TEST(H86:J86,K86:M86,2,2)</f>
        <v>0.80024528270492734</v>
      </c>
      <c r="AJ86" s="25">
        <f t="shared" si="32"/>
        <v>0.91786814886480483</v>
      </c>
      <c r="AK86">
        <f>_xlfn.T.TEST(H86:J86,N86:P86,2,2)</f>
        <v>0.67028540254713842</v>
      </c>
      <c r="AL86" s="25">
        <f t="shared" si="33"/>
        <v>1.0440135214041069</v>
      </c>
      <c r="AM86">
        <f t="shared" si="34"/>
        <v>0.42666700026127374</v>
      </c>
      <c r="AN86" s="25">
        <f t="shared" si="35"/>
        <v>0.93001346132307716</v>
      </c>
      <c r="AO86">
        <f>_xlfn.T.TEST(Q86:S86,K86:M86,2,2)</f>
        <v>0.65619645877017341</v>
      </c>
      <c r="AP86" s="25">
        <f t="shared" si="36"/>
        <v>0.95826675828101382</v>
      </c>
      <c r="AQ86">
        <f>TTEST(Q86:S86,H86:J86,2,2)</f>
        <v>0.8297543842416053</v>
      </c>
      <c r="AR86" s="24" t="s">
        <v>240</v>
      </c>
      <c r="AS86" s="23" t="s">
        <v>233</v>
      </c>
    </row>
    <row r="87" spans="1:45" ht="15.65" thickBot="1" x14ac:dyDescent="0.35">
      <c r="A87" s="34">
        <v>85</v>
      </c>
      <c r="B87" s="24" t="s">
        <v>242</v>
      </c>
      <c r="C87" s="33" t="s">
        <v>243</v>
      </c>
      <c r="D87" s="32" t="s">
        <v>233</v>
      </c>
      <c r="E87" s="31">
        <v>283.2638</v>
      </c>
      <c r="F87" s="30">
        <v>3.6873339999999999</v>
      </c>
      <c r="G87" s="29" t="s">
        <v>78</v>
      </c>
      <c r="H87" s="28">
        <v>3824391</v>
      </c>
      <c r="I87" s="28">
        <v>3141606</v>
      </c>
      <c r="J87" s="28">
        <v>4526068</v>
      </c>
      <c r="K87" s="28">
        <v>4164876</v>
      </c>
      <c r="L87" s="28">
        <v>4158032</v>
      </c>
      <c r="M87" s="28">
        <v>3774511</v>
      </c>
      <c r="N87" s="28">
        <v>3300499</v>
      </c>
      <c r="O87" s="28">
        <v>3510875</v>
      </c>
      <c r="P87" s="28">
        <v>4995776</v>
      </c>
      <c r="Q87" s="28">
        <v>3857336</v>
      </c>
      <c r="R87" s="28">
        <v>4559778</v>
      </c>
      <c r="S87" s="28">
        <v>4000726</v>
      </c>
      <c r="T87" s="28">
        <v>3082159</v>
      </c>
      <c r="U87" s="28">
        <v>3132669</v>
      </c>
      <c r="V87" s="28">
        <v>3828107</v>
      </c>
      <c r="W87" s="28">
        <v>3631326</v>
      </c>
      <c r="X87" s="28">
        <v>39931.32</v>
      </c>
      <c r="Y87" s="28">
        <v>420822.4</v>
      </c>
      <c r="Z87" s="28">
        <v>966789.7</v>
      </c>
      <c r="AA87" s="28">
        <v>1305966</v>
      </c>
      <c r="AB87" s="28">
        <v>1322466</v>
      </c>
      <c r="AC87" s="27">
        <f t="shared" si="37"/>
        <v>0.10786262223821509</v>
      </c>
      <c r="AD87" s="26">
        <f t="shared" si="27"/>
        <v>3830688.3333333335</v>
      </c>
      <c r="AE87" s="26">
        <f t="shared" si="28"/>
        <v>4032473</v>
      </c>
      <c r="AF87" s="26">
        <f t="shared" si="29"/>
        <v>3935716.6666666665</v>
      </c>
      <c r="AG87" s="26">
        <f t="shared" si="30"/>
        <v>4139280</v>
      </c>
      <c r="AH87" s="25">
        <f t="shared" si="31"/>
        <v>1.0526758245798296</v>
      </c>
      <c r="AI87">
        <f>_xlfn.T.TEST(H87:J87,K87:M87,1,2)</f>
        <v>0.32799466902530061</v>
      </c>
      <c r="AJ87" s="25">
        <f t="shared" si="32"/>
        <v>1.0274176138056998</v>
      </c>
      <c r="AK87">
        <f>_xlfn.T.TEST(H87:J87,N87:P87,1,2)</f>
        <v>0.44121937183978088</v>
      </c>
      <c r="AL87" s="25">
        <f t="shared" si="33"/>
        <v>1.0517220497749245</v>
      </c>
      <c r="AM87">
        <f t="shared" si="34"/>
        <v>0.37058117712497096</v>
      </c>
      <c r="AN87" s="25">
        <f t="shared" si="35"/>
        <v>1.0264867241516558</v>
      </c>
      <c r="AO87">
        <f>_xlfn.T.TEST(Q87:S87,K87:M87,1,2)</f>
        <v>0.34566983506881505</v>
      </c>
      <c r="AP87" s="25">
        <f t="shared" si="36"/>
        <v>1.0805577587665924</v>
      </c>
      <c r="AQ87">
        <f>TTEST(Q87:S87,H87:J87,1,2)</f>
        <v>0.26677581440140691</v>
      </c>
      <c r="AR87" s="24" t="s">
        <v>242</v>
      </c>
      <c r="AS87" s="23" t="s">
        <v>233</v>
      </c>
    </row>
    <row r="88" spans="1:45" ht="15.65" thickBot="1" x14ac:dyDescent="0.35">
      <c r="A88" s="34">
        <v>86</v>
      </c>
      <c r="B88" s="24" t="s">
        <v>244</v>
      </c>
      <c r="C88" s="33" t="s">
        <v>245</v>
      </c>
      <c r="D88" s="32" t="s">
        <v>246</v>
      </c>
      <c r="E88" s="31">
        <v>225.18520000000001</v>
      </c>
      <c r="F88" s="30">
        <v>2.459158</v>
      </c>
      <c r="G88" s="29" t="s">
        <v>78</v>
      </c>
      <c r="H88" s="28">
        <v>5616.1469999999999</v>
      </c>
      <c r="I88" s="28">
        <v>4227.7449999999999</v>
      </c>
      <c r="J88" s="28">
        <v>3500.828</v>
      </c>
      <c r="K88" s="28">
        <v>3398.9940000000001</v>
      </c>
      <c r="L88" s="28">
        <v>5115.8310000000001</v>
      </c>
      <c r="M88" s="28">
        <v>11759.43</v>
      </c>
      <c r="N88" s="28">
        <v>2296.0880000000002</v>
      </c>
      <c r="O88" s="28">
        <v>3973.3029999999999</v>
      </c>
      <c r="P88" s="28">
        <v>4599.5510000000004</v>
      </c>
      <c r="Q88" s="28">
        <v>4770.42</v>
      </c>
      <c r="R88" s="28">
        <v>4076.8409999999999</v>
      </c>
      <c r="S88" s="28">
        <v>3604.9279999999999</v>
      </c>
      <c r="T88" s="28">
        <v>3898.3679999999999</v>
      </c>
      <c r="U88" s="28">
        <v>3806.8380000000002</v>
      </c>
      <c r="V88" s="28">
        <v>5635.875</v>
      </c>
      <c r="W88" s="28">
        <v>3771.7629999999999</v>
      </c>
      <c r="X88" s="28">
        <v>3225.3319999999999</v>
      </c>
      <c r="Y88" s="28">
        <v>2396.683</v>
      </c>
      <c r="Z88" s="28">
        <v>2519.4940000000001</v>
      </c>
      <c r="AA88" s="28">
        <v>2123.5120000000002</v>
      </c>
      <c r="AB88" s="28">
        <v>2626.5160000000001</v>
      </c>
      <c r="AC88" s="27">
        <f t="shared" si="37"/>
        <v>0.21193006946601986</v>
      </c>
      <c r="AD88" s="26">
        <f t="shared" si="27"/>
        <v>4448.24</v>
      </c>
      <c r="AE88" s="26">
        <f t="shared" si="28"/>
        <v>6758.085</v>
      </c>
      <c r="AF88" s="26">
        <f t="shared" si="29"/>
        <v>3622.9806666666664</v>
      </c>
      <c r="AG88" s="26">
        <f t="shared" si="30"/>
        <v>4150.7296666666671</v>
      </c>
      <c r="AH88" s="25">
        <f t="shared" si="31"/>
        <v>1.5192716669963853</v>
      </c>
      <c r="AI88">
        <f>_xlfn.T.TEST(H88:J88,K88:M88,2,2)</f>
        <v>0.42837916655327096</v>
      </c>
      <c r="AJ88" s="25">
        <f t="shared" si="32"/>
        <v>0.81447508827461346</v>
      </c>
      <c r="AK88">
        <f>_xlfn.T.TEST(H88:J88,N88:P88,2,2)</f>
        <v>0.42328059135104834</v>
      </c>
      <c r="AL88" s="25">
        <f t="shared" si="33"/>
        <v>1.1456670759674679</v>
      </c>
      <c r="AM88">
        <f t="shared" si="34"/>
        <v>0.26447056395524055</v>
      </c>
      <c r="AN88" s="25">
        <f t="shared" si="35"/>
        <v>0.61418725373632721</v>
      </c>
      <c r="AO88">
        <f>_xlfn.T.TEST(Q88:S88,K88:M88,2,2)</f>
        <v>0.36798692012360684</v>
      </c>
      <c r="AP88" s="25">
        <f t="shared" si="36"/>
        <v>0.93311729283192169</v>
      </c>
      <c r="AQ88">
        <f>TTEST(Q88:S88,H88:J88,2,2)</f>
        <v>0.69545029807827952</v>
      </c>
      <c r="AR88" s="24" t="s">
        <v>244</v>
      </c>
      <c r="AS88" s="23" t="s">
        <v>246</v>
      </c>
    </row>
    <row r="89" spans="1:45" ht="15.65" thickBot="1" x14ac:dyDescent="0.35">
      <c r="A89" s="34">
        <v>87</v>
      </c>
      <c r="B89" s="24" t="s">
        <v>247</v>
      </c>
      <c r="C89" s="33" t="s">
        <v>248</v>
      </c>
      <c r="D89" s="32" t="s">
        <v>246</v>
      </c>
      <c r="E89" s="31">
        <v>253.21680000000001</v>
      </c>
      <c r="F89" s="30">
        <v>2.748132</v>
      </c>
      <c r="G89" s="29" t="s">
        <v>78</v>
      </c>
      <c r="H89" s="28">
        <v>77370.41</v>
      </c>
      <c r="I89" s="28">
        <v>77470.52</v>
      </c>
      <c r="J89" s="28">
        <v>49165.29</v>
      </c>
      <c r="K89" s="28">
        <v>66834.210000000006</v>
      </c>
      <c r="L89" s="28">
        <v>68121.09</v>
      </c>
      <c r="M89" s="28">
        <v>294978.5</v>
      </c>
      <c r="N89" s="28">
        <v>34637.79</v>
      </c>
      <c r="O89" s="28">
        <v>76560.570000000007</v>
      </c>
      <c r="P89" s="28">
        <v>67180.86</v>
      </c>
      <c r="Q89" s="28">
        <v>39910.03</v>
      </c>
      <c r="R89" s="28">
        <v>78556.759999999995</v>
      </c>
      <c r="S89" s="28">
        <v>79854.399999999994</v>
      </c>
      <c r="T89" s="28">
        <v>80576.539999999994</v>
      </c>
      <c r="U89" s="28">
        <v>84956.95</v>
      </c>
      <c r="V89" s="28">
        <v>87920.5</v>
      </c>
      <c r="W89" s="28">
        <v>52505.11</v>
      </c>
      <c r="X89" s="28">
        <v>94811.16</v>
      </c>
      <c r="Y89" s="28">
        <v>44733.18</v>
      </c>
      <c r="Z89" s="28">
        <v>49679.13</v>
      </c>
      <c r="AA89" s="28">
        <v>43828.32</v>
      </c>
      <c r="AB89" s="28">
        <v>41899.21</v>
      </c>
      <c r="AC89" s="27">
        <f t="shared" si="37"/>
        <v>0.21273249233341207</v>
      </c>
      <c r="AD89" s="26">
        <f t="shared" si="27"/>
        <v>68002.073333333334</v>
      </c>
      <c r="AE89" s="26">
        <f t="shared" si="28"/>
        <v>143311.26666666666</v>
      </c>
      <c r="AF89" s="26">
        <f t="shared" si="29"/>
        <v>59459.740000000013</v>
      </c>
      <c r="AG89" s="26">
        <f t="shared" si="30"/>
        <v>66107.063333333339</v>
      </c>
      <c r="AH89" s="25">
        <f t="shared" si="31"/>
        <v>2.1074543707539899</v>
      </c>
      <c r="AI89">
        <f>_xlfn.T.TEST(H89:J89,K89:M89,2,2)</f>
        <v>0.38017093058802465</v>
      </c>
      <c r="AJ89" s="25">
        <f t="shared" si="32"/>
        <v>0.8743812811197621</v>
      </c>
      <c r="AK89">
        <f>_xlfn.T.TEST(H89:J89,N89:P89,2,2)</f>
        <v>0.61773860480265785</v>
      </c>
      <c r="AL89" s="25">
        <f t="shared" si="33"/>
        <v>1.111795364953384</v>
      </c>
      <c r="AM89">
        <f t="shared" si="34"/>
        <v>0.36706184578125123</v>
      </c>
      <c r="AN89" s="25">
        <f t="shared" si="35"/>
        <v>0.46128308590764444</v>
      </c>
      <c r="AO89">
        <f>_xlfn.T.TEST(Q89:S89,K89:M89,2,2)</f>
        <v>0.37253159487346427</v>
      </c>
      <c r="AP89" s="25">
        <f t="shared" si="36"/>
        <v>0.97213305555095342</v>
      </c>
      <c r="AQ89">
        <f>TTEST(Q89:S89,H89:J89,2,2)</f>
        <v>0.91218028969608966</v>
      </c>
      <c r="AR89" s="24" t="s">
        <v>247</v>
      </c>
      <c r="AS89" s="23" t="s">
        <v>246</v>
      </c>
    </row>
    <row r="90" spans="1:45" ht="15.65" thickBot="1" x14ac:dyDescent="0.35">
      <c r="A90" s="34">
        <v>88</v>
      </c>
      <c r="B90" s="24" t="s">
        <v>249</v>
      </c>
      <c r="C90" s="33" t="s">
        <v>250</v>
      </c>
      <c r="D90" s="32" t="s">
        <v>246</v>
      </c>
      <c r="E90" s="31">
        <v>281.2482</v>
      </c>
      <c r="F90" s="30">
        <v>3.1299190000000001</v>
      </c>
      <c r="G90" s="29" t="s">
        <v>78</v>
      </c>
      <c r="H90" s="28">
        <v>863085.1</v>
      </c>
      <c r="I90" s="28">
        <v>603448.80000000005</v>
      </c>
      <c r="J90" s="28">
        <v>737221.5</v>
      </c>
      <c r="K90" s="28">
        <v>560626.30000000005</v>
      </c>
      <c r="L90" s="28">
        <v>728598.8</v>
      </c>
      <c r="M90" s="28">
        <v>810420.1</v>
      </c>
      <c r="N90" s="28">
        <v>511507.4</v>
      </c>
      <c r="O90" s="28">
        <v>544340.6</v>
      </c>
      <c r="P90" s="28">
        <v>842443.2</v>
      </c>
      <c r="Q90" s="28">
        <v>540792.80000000005</v>
      </c>
      <c r="R90" s="28">
        <v>825375.4</v>
      </c>
      <c r="S90" s="28">
        <v>891762.7</v>
      </c>
      <c r="T90" s="28">
        <v>561712.19999999995</v>
      </c>
      <c r="U90" s="28">
        <v>618121.1</v>
      </c>
      <c r="V90" s="28">
        <v>744312.3</v>
      </c>
      <c r="W90" s="28">
        <v>696622.3</v>
      </c>
      <c r="X90" s="28">
        <v>159329.1</v>
      </c>
      <c r="Y90" s="28">
        <v>119179.3</v>
      </c>
      <c r="Z90" s="28">
        <v>136767.20000000001</v>
      </c>
      <c r="AA90" s="28">
        <v>218535.7</v>
      </c>
      <c r="AB90" s="28">
        <v>280162.2</v>
      </c>
      <c r="AC90" s="27">
        <f t="shared" si="37"/>
        <v>0.12390589116002713</v>
      </c>
      <c r="AD90" s="26">
        <f t="shared" si="27"/>
        <v>734585.1333333333</v>
      </c>
      <c r="AE90" s="26">
        <f t="shared" si="28"/>
        <v>699881.7333333334</v>
      </c>
      <c r="AF90" s="26">
        <f t="shared" si="29"/>
        <v>632763.73333333328</v>
      </c>
      <c r="AG90" s="26">
        <f t="shared" si="30"/>
        <v>752643.63333333342</v>
      </c>
      <c r="AH90" s="25">
        <f t="shared" si="31"/>
        <v>0.95275782421225164</v>
      </c>
      <c r="AI90">
        <f>_xlfn.T.TEST(H90:J90,K90:M90,2,2)</f>
        <v>0.75760503290492487</v>
      </c>
      <c r="AJ90" s="25">
        <f t="shared" si="32"/>
        <v>0.86138924492255353</v>
      </c>
      <c r="AK90">
        <f>_xlfn.T.TEST(H90:J90,N90:P90,2,2)</f>
        <v>0.47481888566125879</v>
      </c>
      <c r="AL90" s="25">
        <f t="shared" si="33"/>
        <v>1.1894544419739186</v>
      </c>
      <c r="AM90">
        <f t="shared" si="34"/>
        <v>0.2352431272932769</v>
      </c>
      <c r="AN90" s="25">
        <f t="shared" si="35"/>
        <v>1.0753868796499524</v>
      </c>
      <c r="AO90">
        <f>_xlfn.T.TEST(Q90:S90,K90:M90,2,2)</f>
        <v>0.70637517836709107</v>
      </c>
      <c r="AP90" s="25">
        <f t="shared" si="36"/>
        <v>1.0245832636416912</v>
      </c>
      <c r="AQ90">
        <f>TTEST(Q90:S90,H90:J90,2,2)</f>
        <v>0.89715495248530286</v>
      </c>
      <c r="AR90" s="24" t="s">
        <v>249</v>
      </c>
      <c r="AS90" s="23" t="s">
        <v>246</v>
      </c>
    </row>
    <row r="91" spans="1:45" ht="15.65" thickBot="1" x14ac:dyDescent="0.35">
      <c r="A91" s="34">
        <v>89</v>
      </c>
      <c r="B91" s="24" t="s">
        <v>251</v>
      </c>
      <c r="C91" s="33" t="s">
        <v>252</v>
      </c>
      <c r="D91" s="32" t="s">
        <v>253</v>
      </c>
      <c r="E91" s="31">
        <v>279.23250000000002</v>
      </c>
      <c r="F91" s="30">
        <v>2.775347</v>
      </c>
      <c r="G91" s="29" t="s">
        <v>78</v>
      </c>
      <c r="H91" s="28">
        <v>544755.5</v>
      </c>
      <c r="I91" s="28">
        <v>287043.40000000002</v>
      </c>
      <c r="J91" s="28">
        <v>483525.4</v>
      </c>
      <c r="K91" s="28">
        <v>273945.5</v>
      </c>
      <c r="L91" s="28">
        <v>473336.3</v>
      </c>
      <c r="M91" s="28">
        <v>390371.1</v>
      </c>
      <c r="N91" s="28">
        <v>199657.2</v>
      </c>
      <c r="O91" s="28">
        <v>352642.1</v>
      </c>
      <c r="P91" s="28">
        <v>506751.5</v>
      </c>
      <c r="Q91" s="28">
        <v>266999.8</v>
      </c>
      <c r="R91" s="28">
        <v>385687.4</v>
      </c>
      <c r="S91" s="28">
        <v>455609.5</v>
      </c>
      <c r="T91" s="28">
        <v>288556.3</v>
      </c>
      <c r="U91" s="28">
        <v>308118.40000000002</v>
      </c>
      <c r="V91" s="28">
        <v>425310.9</v>
      </c>
      <c r="W91" s="28">
        <v>298575.2</v>
      </c>
      <c r="X91" s="28">
        <v>57725.25</v>
      </c>
      <c r="Y91" s="28">
        <v>29755</v>
      </c>
      <c r="Z91" s="28">
        <v>29056.89</v>
      </c>
      <c r="AA91" s="28">
        <v>130884.4</v>
      </c>
      <c r="AB91" s="28">
        <v>100702.39999999999</v>
      </c>
      <c r="AC91" s="27">
        <f t="shared" si="37"/>
        <v>0.19369914365949883</v>
      </c>
      <c r="AD91" s="26">
        <f t="shared" si="27"/>
        <v>438441.43333333335</v>
      </c>
      <c r="AE91" s="26">
        <f t="shared" si="28"/>
        <v>379217.6333333333</v>
      </c>
      <c r="AF91" s="26">
        <f t="shared" si="29"/>
        <v>353016.93333333335</v>
      </c>
      <c r="AG91" s="26">
        <f t="shared" si="30"/>
        <v>369432.23333333334</v>
      </c>
      <c r="AH91" s="25">
        <f t="shared" si="31"/>
        <v>0.86492198159799816</v>
      </c>
      <c r="AI91">
        <f>_xlfn.T.TEST(H91:J91,K91:M91,1,2)</f>
        <v>0.2870260602429312</v>
      </c>
      <c r="AJ91" s="25">
        <f t="shared" si="32"/>
        <v>0.80516325897727281</v>
      </c>
      <c r="AK91">
        <f>_xlfn.T.TEST(H91:J91,N91:P91,1,2)</f>
        <v>0.25442915302412378</v>
      </c>
      <c r="AL91" s="25">
        <f t="shared" si="33"/>
        <v>1.0465000356923388</v>
      </c>
      <c r="AM91">
        <f t="shared" si="34"/>
        <v>0.44131237242320581</v>
      </c>
      <c r="AN91" s="25">
        <f t="shared" si="35"/>
        <v>0.97419582018381889</v>
      </c>
      <c r="AO91">
        <f>_xlfn.T.TEST(Q91:S91,K91:M91,1,2)</f>
        <v>0.45418320622576802</v>
      </c>
      <c r="AP91" s="25">
        <f t="shared" si="36"/>
        <v>0.84260337925787576</v>
      </c>
      <c r="AQ91">
        <f>TTEST(Q91:S91,H91:J91,1,2)</f>
        <v>0.25444009041896265</v>
      </c>
      <c r="AR91" s="24" t="s">
        <v>251</v>
      </c>
      <c r="AS91" s="23" t="s">
        <v>253</v>
      </c>
    </row>
    <row r="92" spans="1:45" ht="15.65" thickBot="1" x14ac:dyDescent="0.35">
      <c r="A92" s="34">
        <v>90</v>
      </c>
      <c r="B92" s="24" t="s">
        <v>254</v>
      </c>
      <c r="C92" s="33" t="s">
        <v>255</v>
      </c>
      <c r="D92" s="32" t="s">
        <v>253</v>
      </c>
      <c r="E92" s="31">
        <v>277.21690000000001</v>
      </c>
      <c r="F92" s="30">
        <v>2.5744530000000001</v>
      </c>
      <c r="G92" s="29" t="s">
        <v>78</v>
      </c>
      <c r="H92" s="28">
        <v>35880.959999999999</v>
      </c>
      <c r="I92" s="28">
        <v>20216.23</v>
      </c>
      <c r="J92" s="28">
        <v>28505.200000000001</v>
      </c>
      <c r="K92" s="28">
        <v>15638.95</v>
      </c>
      <c r="L92" s="28">
        <v>32159.759999999998</v>
      </c>
      <c r="M92" s="28">
        <v>36904.370000000003</v>
      </c>
      <c r="N92" s="28">
        <v>17078.080000000002</v>
      </c>
      <c r="O92" s="28">
        <v>30080.35</v>
      </c>
      <c r="P92" s="28">
        <v>42066.85</v>
      </c>
      <c r="Q92" s="28">
        <v>28212.91</v>
      </c>
      <c r="R92" s="28">
        <v>19648.32</v>
      </c>
      <c r="S92" s="28">
        <v>41340.54</v>
      </c>
      <c r="T92" s="28">
        <v>16707.509999999998</v>
      </c>
      <c r="U92" s="28">
        <v>22386.720000000001</v>
      </c>
      <c r="V92" s="28">
        <v>22805.69</v>
      </c>
      <c r="W92" s="28">
        <v>29075.06</v>
      </c>
      <c r="X92" s="28">
        <v>7959.5870000000004</v>
      </c>
      <c r="Y92" s="28">
        <v>2002.816</v>
      </c>
      <c r="Z92" s="28">
        <v>1072.5239999999999</v>
      </c>
      <c r="AA92" s="28">
        <v>19150.02</v>
      </c>
      <c r="AB92" s="28">
        <v>11585.04</v>
      </c>
      <c r="AC92" s="27">
        <f t="shared" si="37"/>
        <v>0.22225008496743298</v>
      </c>
      <c r="AD92" s="26">
        <f t="shared" si="27"/>
        <v>28200.796666666665</v>
      </c>
      <c r="AE92" s="26">
        <f t="shared" si="28"/>
        <v>28234.36</v>
      </c>
      <c r="AF92" s="26">
        <f t="shared" si="29"/>
        <v>29741.759999999998</v>
      </c>
      <c r="AG92" s="26">
        <f t="shared" si="30"/>
        <v>29733.923333333329</v>
      </c>
      <c r="AH92" s="25">
        <f t="shared" si="31"/>
        <v>1.0011901555026992</v>
      </c>
      <c r="AI92">
        <f>_xlfn.T.TEST(H92:J92,K92:M92,1,2)</f>
        <v>0.49840166470035563</v>
      </c>
      <c r="AJ92" s="25">
        <f t="shared" si="32"/>
        <v>1.054642546150292</v>
      </c>
      <c r="AK92">
        <f>_xlfn.T.TEST(H92:J92,N92:P92,1,2)</f>
        <v>0.43260974879750247</v>
      </c>
      <c r="AL92" s="25">
        <f t="shared" si="33"/>
        <v>0.99973650965286953</v>
      </c>
      <c r="AM92">
        <f t="shared" si="34"/>
        <v>0.49969337458767144</v>
      </c>
      <c r="AN92" s="25">
        <f t="shared" si="35"/>
        <v>1.0531112918207932</v>
      </c>
      <c r="AO92">
        <f>_xlfn.T.TEST(Q92:S92,K92:M92,1,2)</f>
        <v>0.43800095896002356</v>
      </c>
      <c r="AP92" s="25">
        <f t="shared" si="36"/>
        <v>1.0543646580197084</v>
      </c>
      <c r="AQ92">
        <f>TTEST(Q92:S92,H92:J92,1,2)</f>
        <v>0.42653558853092155</v>
      </c>
      <c r="AR92" s="24" t="s">
        <v>254</v>
      </c>
      <c r="AS92" s="23" t="s">
        <v>253</v>
      </c>
    </row>
    <row r="93" spans="1:45" ht="15.65" thickBot="1" x14ac:dyDescent="0.35">
      <c r="A93" s="34">
        <v>91</v>
      </c>
      <c r="B93" s="24" t="s">
        <v>256</v>
      </c>
      <c r="C93" s="33" t="s">
        <v>257</v>
      </c>
      <c r="D93" s="32" t="s">
        <v>253</v>
      </c>
      <c r="E93" s="31">
        <v>303.23250000000002</v>
      </c>
      <c r="F93" s="30">
        <v>2.6747839999999998</v>
      </c>
      <c r="G93" s="29" t="s">
        <v>78</v>
      </c>
      <c r="H93" s="28">
        <v>537825.9</v>
      </c>
      <c r="I93" s="28">
        <v>470795.3</v>
      </c>
      <c r="J93" s="28">
        <v>801685.8</v>
      </c>
      <c r="K93" s="28">
        <v>513949</v>
      </c>
      <c r="L93" s="28">
        <v>608640.9</v>
      </c>
      <c r="M93" s="28">
        <v>426312.5</v>
      </c>
      <c r="N93" s="28">
        <v>289006.90000000002</v>
      </c>
      <c r="O93" s="28">
        <v>547160.9</v>
      </c>
      <c r="P93" s="28">
        <v>658296.6</v>
      </c>
      <c r="Q93" s="28">
        <v>455225.2</v>
      </c>
      <c r="R93" s="28">
        <v>597385.9</v>
      </c>
      <c r="S93" s="28">
        <v>878764.8</v>
      </c>
      <c r="T93" s="28">
        <v>435591.5</v>
      </c>
      <c r="U93" s="28">
        <v>520336.9</v>
      </c>
      <c r="V93" s="28">
        <v>548503.1</v>
      </c>
      <c r="W93" s="28">
        <v>356380.5</v>
      </c>
      <c r="X93" s="28">
        <v>1329.184</v>
      </c>
      <c r="Y93" s="28">
        <v>2014.579</v>
      </c>
      <c r="Z93" s="28">
        <v>490.4581</v>
      </c>
      <c r="AA93" s="28">
        <v>3413.674</v>
      </c>
      <c r="AB93" s="28">
        <v>1909.883</v>
      </c>
      <c r="AC93" s="27">
        <f t="shared" si="37"/>
        <v>0.18697736933225467</v>
      </c>
      <c r="AD93" s="26">
        <f t="shared" si="27"/>
        <v>603435.66666666663</v>
      </c>
      <c r="AE93" s="26">
        <f t="shared" si="28"/>
        <v>516300.79999999999</v>
      </c>
      <c r="AF93" s="26">
        <f t="shared" si="29"/>
        <v>498154.8</v>
      </c>
      <c r="AG93" s="26">
        <f t="shared" si="30"/>
        <v>643791.96666666667</v>
      </c>
      <c r="AH93" s="25">
        <f t="shared" si="31"/>
        <v>0.8556020608659195</v>
      </c>
      <c r="AI93">
        <f>_xlfn.T.TEST(H93:J93,K93:M93,2,2)</f>
        <v>0.48688578549592215</v>
      </c>
      <c r="AJ93" s="25">
        <f t="shared" si="32"/>
        <v>0.82553091823652014</v>
      </c>
      <c r="AK93">
        <f>_xlfn.T.TEST(H93:J93,N93:P93,2,2)</f>
        <v>0.51849227636414774</v>
      </c>
      <c r="AL93" s="25">
        <f t="shared" si="33"/>
        <v>1.2923532337070056</v>
      </c>
      <c r="AM93">
        <f t="shared" si="34"/>
        <v>0.21452040208419154</v>
      </c>
      <c r="AN93" s="25">
        <f t="shared" si="35"/>
        <v>1.2469319564615564</v>
      </c>
      <c r="AO93">
        <f>_xlfn.T.TEST(Q93:S93,K93:M93,2,2)</f>
        <v>0.39884686443870798</v>
      </c>
      <c r="AP93" s="25">
        <f t="shared" si="36"/>
        <v>1.0668775517080806</v>
      </c>
      <c r="AQ93">
        <f>TTEST(Q93:S93,H93:J93,2,2)</f>
        <v>0.81360556397122896</v>
      </c>
      <c r="AR93" s="24" t="s">
        <v>256</v>
      </c>
      <c r="AS93" s="23" t="s">
        <v>253</v>
      </c>
    </row>
    <row r="94" spans="1:45" ht="15.65" thickBot="1" x14ac:dyDescent="0.35">
      <c r="A94" s="34">
        <v>92</v>
      </c>
      <c r="B94" s="24" t="s">
        <v>258</v>
      </c>
      <c r="C94" s="33" t="s">
        <v>259</v>
      </c>
      <c r="D94" s="32" t="s">
        <v>253</v>
      </c>
      <c r="E94" s="31">
        <v>327.23270000000002</v>
      </c>
      <c r="F94" s="30">
        <v>2.5664340000000001</v>
      </c>
      <c r="G94" s="29" t="s">
        <v>78</v>
      </c>
      <c r="H94" s="28">
        <v>139721.4</v>
      </c>
      <c r="I94" s="28">
        <v>140285.1</v>
      </c>
      <c r="J94" s="28">
        <v>130390.7</v>
      </c>
      <c r="K94" s="28">
        <v>110818.8</v>
      </c>
      <c r="L94" s="28">
        <v>163648.4</v>
      </c>
      <c r="M94" s="28">
        <v>123039.6</v>
      </c>
      <c r="N94" s="28">
        <v>82169.02</v>
      </c>
      <c r="O94" s="28">
        <v>133794.29999999999</v>
      </c>
      <c r="P94" s="28">
        <v>138873.4</v>
      </c>
      <c r="Q94" s="28">
        <v>133014.70000000001</v>
      </c>
      <c r="R94" s="28">
        <v>145940.1</v>
      </c>
      <c r="S94" s="28">
        <v>224511.4</v>
      </c>
      <c r="T94" s="28">
        <v>95106.94</v>
      </c>
      <c r="U94" s="28">
        <v>118452.7</v>
      </c>
      <c r="V94" s="28">
        <v>131911.79999999999</v>
      </c>
      <c r="W94" s="28">
        <v>104374.2</v>
      </c>
      <c r="X94" s="28">
        <v>502.53489999999999</v>
      </c>
      <c r="Y94" s="28">
        <v>0</v>
      </c>
      <c r="Z94" s="28">
        <v>497.49759999999998</v>
      </c>
      <c r="AA94" s="28">
        <v>0</v>
      </c>
      <c r="AB94" s="28">
        <v>798.56590000000006</v>
      </c>
      <c r="AC94" s="27">
        <f t="shared" si="37"/>
        <v>0.14345114942797804</v>
      </c>
      <c r="AD94" s="26">
        <f t="shared" si="27"/>
        <v>136799.06666666668</v>
      </c>
      <c r="AE94" s="26">
        <f t="shared" si="28"/>
        <v>132502.26666666669</v>
      </c>
      <c r="AF94" s="26">
        <f t="shared" si="29"/>
        <v>118278.90666666666</v>
      </c>
      <c r="AG94" s="26">
        <f t="shared" si="30"/>
        <v>167822.06666666668</v>
      </c>
      <c r="AH94" s="25">
        <f t="shared" si="31"/>
        <v>0.96859042897953507</v>
      </c>
      <c r="AI94">
        <f>_xlfn.T.TEST(H94:J94,K94:M94,2,2)</f>
        <v>0.80495171537107313</v>
      </c>
      <c r="AJ94" s="25">
        <f t="shared" si="32"/>
        <v>0.86461778978998871</v>
      </c>
      <c r="AK94">
        <f>_xlfn.T.TEST(H94:J94,N94:P94,2,2)</f>
        <v>0.37102020232444155</v>
      </c>
      <c r="AL94" s="25">
        <f t="shared" si="33"/>
        <v>1.4188672468847081</v>
      </c>
      <c r="AM94">
        <f t="shared" si="34"/>
        <v>0.10854193694965193</v>
      </c>
      <c r="AN94" s="25">
        <f t="shared" si="35"/>
        <v>1.2665599682823034</v>
      </c>
      <c r="AO94">
        <f>_xlfn.T.TEST(Q94:S94,K94:M94,2,2)</f>
        <v>0.34146919920841451</v>
      </c>
      <c r="AP94" s="25">
        <f t="shared" si="36"/>
        <v>1.2267778630068626</v>
      </c>
      <c r="AQ94">
        <f>TTEST(Q94:S94,H94:J94,2,2)</f>
        <v>0.34156185344781537</v>
      </c>
      <c r="AR94" s="24" t="s">
        <v>258</v>
      </c>
      <c r="AS94" s="23" t="s">
        <v>253</v>
      </c>
    </row>
    <row r="95" spans="1:45" ht="15.65" thickBot="1" x14ac:dyDescent="0.35">
      <c r="A95" s="34">
        <v>93</v>
      </c>
      <c r="B95" s="24" t="s">
        <v>260</v>
      </c>
      <c r="C95" s="33" t="s">
        <v>261</v>
      </c>
      <c r="D95" s="32" t="s">
        <v>253</v>
      </c>
      <c r="E95" s="31">
        <v>331.2638</v>
      </c>
      <c r="F95" s="30">
        <v>2.9601199999999999</v>
      </c>
      <c r="G95" s="29" t="s">
        <v>78</v>
      </c>
      <c r="H95" s="28">
        <v>119812.2</v>
      </c>
      <c r="I95" s="28">
        <v>98198.91</v>
      </c>
      <c r="J95" s="28">
        <v>136233.5</v>
      </c>
      <c r="K95" s="28">
        <v>112142.39999999999</v>
      </c>
      <c r="L95" s="28">
        <v>142415.70000000001</v>
      </c>
      <c r="M95" s="28">
        <v>93601.79</v>
      </c>
      <c r="N95" s="28">
        <v>63832.41</v>
      </c>
      <c r="O95" s="28">
        <v>101333.7</v>
      </c>
      <c r="P95" s="28">
        <v>116234.2</v>
      </c>
      <c r="Q95" s="28">
        <v>98668.26</v>
      </c>
      <c r="R95" s="28">
        <v>116360.2</v>
      </c>
      <c r="S95" s="28">
        <v>158202.9</v>
      </c>
      <c r="T95" s="28">
        <v>94884.75</v>
      </c>
      <c r="U95" s="28">
        <v>103599.9</v>
      </c>
      <c r="V95" s="28">
        <v>110969.5</v>
      </c>
      <c r="W95" s="28">
        <v>79686.12</v>
      </c>
      <c r="X95" s="28">
        <v>0</v>
      </c>
      <c r="Y95" s="28">
        <v>0</v>
      </c>
      <c r="Z95" s="28">
        <v>0</v>
      </c>
      <c r="AA95" s="28">
        <v>874.02269999999999</v>
      </c>
      <c r="AB95" s="28">
        <v>0</v>
      </c>
      <c r="AC95" s="27">
        <f t="shared" si="37"/>
        <v>0.13824301577163961</v>
      </c>
      <c r="AD95" s="26">
        <f t="shared" si="27"/>
        <v>118081.53666666667</v>
      </c>
      <c r="AE95" s="26">
        <f t="shared" si="28"/>
        <v>116053.29666666668</v>
      </c>
      <c r="AF95" s="26">
        <f t="shared" si="29"/>
        <v>93800.103333333333</v>
      </c>
      <c r="AG95" s="26">
        <f t="shared" si="30"/>
        <v>124410.45333333332</v>
      </c>
      <c r="AH95" s="25">
        <f t="shared" si="31"/>
        <v>0.9828233942642064</v>
      </c>
      <c r="AI95">
        <f>_xlfn.T.TEST(H95:J95,K95:M95,2,2)</f>
        <v>0.91567286411654669</v>
      </c>
      <c r="AJ95" s="25">
        <f t="shared" si="32"/>
        <v>0.79436723116267038</v>
      </c>
      <c r="AK95">
        <f>_xlfn.T.TEST(H95:J95,N95:P95,2,2)</f>
        <v>0.27224974021683129</v>
      </c>
      <c r="AL95" s="25">
        <f t="shared" si="33"/>
        <v>1.3263359944415127</v>
      </c>
      <c r="AM95">
        <f t="shared" si="34"/>
        <v>0.131753081442188</v>
      </c>
      <c r="AN95" s="25">
        <f t="shared" si="35"/>
        <v>1.0720113681102093</v>
      </c>
      <c r="AO95">
        <f>_xlfn.T.TEST(Q95:S95,K95:M95,2,2)</f>
        <v>0.73108227463647313</v>
      </c>
      <c r="AP95" s="25">
        <f t="shared" si="36"/>
        <v>1.0535978514958915</v>
      </c>
      <c r="AQ95">
        <f>TTEST(Q95:S95,H95:J95,2,2)</f>
        <v>0.77614777754243425</v>
      </c>
      <c r="AR95" s="24" t="s">
        <v>260</v>
      </c>
      <c r="AS95" s="23" t="s">
        <v>253</v>
      </c>
    </row>
    <row r="96" spans="1:45" ht="15.65" thickBot="1" x14ac:dyDescent="0.35">
      <c r="A96" s="34">
        <v>94</v>
      </c>
      <c r="B96" s="24" t="s">
        <v>262</v>
      </c>
      <c r="C96" s="33" t="s">
        <v>263</v>
      </c>
      <c r="D96" s="32" t="s">
        <v>264</v>
      </c>
      <c r="E96" s="31">
        <v>305.2482</v>
      </c>
      <c r="F96" s="30">
        <v>2.8674550000000001</v>
      </c>
      <c r="G96" s="29" t="s">
        <v>78</v>
      </c>
      <c r="H96" s="28">
        <v>80195.38</v>
      </c>
      <c r="I96" s="28">
        <v>60420.58</v>
      </c>
      <c r="J96" s="28">
        <v>89607.23</v>
      </c>
      <c r="K96" s="28">
        <v>53819.79</v>
      </c>
      <c r="L96" s="28">
        <v>70396.08</v>
      </c>
      <c r="M96" s="28">
        <v>65138.52</v>
      </c>
      <c r="N96" s="28">
        <v>40730.93</v>
      </c>
      <c r="O96" s="28">
        <v>54768.160000000003</v>
      </c>
      <c r="P96" s="28">
        <v>75706.259999999995</v>
      </c>
      <c r="Q96" s="28">
        <v>60594.31</v>
      </c>
      <c r="R96" s="28">
        <v>60318.22</v>
      </c>
      <c r="S96" s="28">
        <v>96967.88</v>
      </c>
      <c r="T96" s="28">
        <v>50016.84</v>
      </c>
      <c r="U96" s="28">
        <v>53777.440000000002</v>
      </c>
      <c r="V96" s="28">
        <v>61057.57</v>
      </c>
      <c r="W96" s="28">
        <v>51828.94</v>
      </c>
      <c r="X96" s="28">
        <v>3626.15</v>
      </c>
      <c r="Y96" s="28">
        <v>1069.5160000000001</v>
      </c>
      <c r="Z96" s="28">
        <v>1959.143</v>
      </c>
      <c r="AA96" s="28">
        <v>10708.54</v>
      </c>
      <c r="AB96" s="28">
        <v>11086.77</v>
      </c>
      <c r="AC96" s="27">
        <f t="shared" si="37"/>
        <v>8.9376765452124043E-2</v>
      </c>
      <c r="AD96" s="26">
        <f t="shared" si="27"/>
        <v>76741.063333333339</v>
      </c>
      <c r="AE96" s="26">
        <f t="shared" si="28"/>
        <v>63118.13</v>
      </c>
      <c r="AF96" s="26">
        <f t="shared" si="29"/>
        <v>57068.44999999999</v>
      </c>
      <c r="AG96" s="26">
        <f t="shared" si="30"/>
        <v>72626.80333333333</v>
      </c>
      <c r="AH96" s="25">
        <f t="shared" si="31"/>
        <v>0.8224818273085347</v>
      </c>
      <c r="AI96">
        <f>_xlfn.T.TEST(H96:J96,K96:M96,2,2)</f>
        <v>0.24058131687725051</v>
      </c>
      <c r="AJ96" s="25">
        <f t="shared" si="32"/>
        <v>0.7436494559909449</v>
      </c>
      <c r="AK96">
        <f>_xlfn.T.TEST(H96:J96,N96:P96,2,2)</f>
        <v>0.21355213692026101</v>
      </c>
      <c r="AL96" s="25">
        <f t="shared" si="33"/>
        <v>1.2726261766936606</v>
      </c>
      <c r="AM96">
        <f t="shared" si="34"/>
        <v>0.19100859299496573</v>
      </c>
      <c r="AN96" s="25">
        <f t="shared" si="35"/>
        <v>1.1506488442121674</v>
      </c>
      <c r="AO96">
        <f>_xlfn.T.TEST(Q96:S96,K96:M96,2,2)</f>
        <v>0.5086297966490877</v>
      </c>
      <c r="AP96" s="25">
        <f t="shared" si="36"/>
        <v>0.946387763978077</v>
      </c>
      <c r="AQ96">
        <f>TTEST(Q96:S96,H96:J96,2,2)</f>
        <v>0.79617134965700398</v>
      </c>
      <c r="AR96" s="24" t="s">
        <v>262</v>
      </c>
      <c r="AS96" s="23" t="s">
        <v>264</v>
      </c>
    </row>
    <row r="97" spans="1:45" ht="15.65" thickBot="1" x14ac:dyDescent="0.35">
      <c r="A97" s="34">
        <v>95</v>
      </c>
      <c r="B97" s="24" t="s">
        <v>265</v>
      </c>
      <c r="C97" s="33" t="s">
        <v>266</v>
      </c>
      <c r="D97" s="32" t="s">
        <v>264</v>
      </c>
      <c r="E97" s="31">
        <v>329.2482</v>
      </c>
      <c r="F97" s="30">
        <v>2.6905299999999999</v>
      </c>
      <c r="G97" s="29" t="s">
        <v>78</v>
      </c>
      <c r="H97" s="28">
        <v>53542.43</v>
      </c>
      <c r="I97" s="28">
        <v>56553.57</v>
      </c>
      <c r="J97" s="28">
        <v>59887.43</v>
      </c>
      <c r="K97" s="28">
        <v>38332.9</v>
      </c>
      <c r="L97" s="28">
        <v>63286.02</v>
      </c>
      <c r="M97" s="28">
        <v>59804.04</v>
      </c>
      <c r="N97" s="28">
        <v>28044.240000000002</v>
      </c>
      <c r="O97" s="28">
        <v>59049.02</v>
      </c>
      <c r="P97" s="28">
        <v>53521.38</v>
      </c>
      <c r="Q97" s="28">
        <v>44200.46</v>
      </c>
      <c r="R97" s="28">
        <v>55997.69</v>
      </c>
      <c r="S97" s="28">
        <v>109954.7</v>
      </c>
      <c r="T97" s="28">
        <v>42503.34</v>
      </c>
      <c r="U97" s="28">
        <v>49844.98</v>
      </c>
      <c r="V97" s="28">
        <v>61638.15</v>
      </c>
      <c r="W97" s="28">
        <v>37257.65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7">
        <f t="shared" si="37"/>
        <v>0.22097870954692606</v>
      </c>
      <c r="AD97" s="26">
        <f t="shared" si="27"/>
        <v>56661.143333333333</v>
      </c>
      <c r="AE97" s="26">
        <f t="shared" si="28"/>
        <v>53807.653333333328</v>
      </c>
      <c r="AF97" s="26">
        <f t="shared" si="29"/>
        <v>46871.546666666662</v>
      </c>
      <c r="AG97" s="26">
        <f t="shared" si="30"/>
        <v>70050.95</v>
      </c>
      <c r="AH97" s="25">
        <f t="shared" si="31"/>
        <v>0.94963938543892179</v>
      </c>
      <c r="AI97">
        <f>_xlfn.T.TEST(H97:J97,K97:M97,2,2)</f>
        <v>0.73980013635105746</v>
      </c>
      <c r="AJ97" s="25">
        <f t="shared" si="32"/>
        <v>0.82722557133951224</v>
      </c>
      <c r="AK97">
        <f>_xlfn.T.TEST(H97:J97,N97:P97,2,2)</f>
        <v>0.37093449964632669</v>
      </c>
      <c r="AL97" s="25">
        <f t="shared" si="33"/>
        <v>1.494530370379642</v>
      </c>
      <c r="AM97">
        <f t="shared" si="34"/>
        <v>0.17941351601737698</v>
      </c>
      <c r="AN97" s="25">
        <f t="shared" si="35"/>
        <v>1.3018770687887276</v>
      </c>
      <c r="AO97">
        <f>_xlfn.T.TEST(Q97:S97,K97:M97,2,2)</f>
        <v>0.49560348677996613</v>
      </c>
      <c r="AP97" s="25">
        <f t="shared" si="36"/>
        <v>1.2363137395215522</v>
      </c>
      <c r="AQ97">
        <f>TTEST(Q97:S97,H97:J97,2,2)</f>
        <v>0.54599193922577349</v>
      </c>
      <c r="AR97" s="24" t="s">
        <v>265</v>
      </c>
      <c r="AS97" s="23" t="s">
        <v>264</v>
      </c>
    </row>
    <row r="98" spans="1:45" ht="15.65" thickBot="1" x14ac:dyDescent="0.35">
      <c r="A98" s="34">
        <v>96</v>
      </c>
      <c r="B98" s="24" t="s">
        <v>267</v>
      </c>
      <c r="C98" s="33" t="s">
        <v>268</v>
      </c>
      <c r="D98" s="32" t="s">
        <v>269</v>
      </c>
      <c r="E98" s="31">
        <v>448.30610000000001</v>
      </c>
      <c r="F98" s="30">
        <v>1.879175</v>
      </c>
      <c r="G98" s="29" t="s">
        <v>78</v>
      </c>
      <c r="H98" s="28">
        <v>1974.8579999999999</v>
      </c>
      <c r="I98" s="28">
        <v>22131.57</v>
      </c>
      <c r="J98" s="28">
        <v>7168.3209999999999</v>
      </c>
      <c r="K98" s="28">
        <v>0</v>
      </c>
      <c r="L98" s="28">
        <v>3238.85</v>
      </c>
      <c r="M98" s="28">
        <v>12862.22</v>
      </c>
      <c r="N98" s="28">
        <v>1604.0519999999999</v>
      </c>
      <c r="O98" s="28">
        <v>1663.009</v>
      </c>
      <c r="P98" s="28">
        <v>4539.2209999999995</v>
      </c>
      <c r="Q98" s="28">
        <v>1112.9069999999999</v>
      </c>
      <c r="R98" s="28">
        <v>888.21640000000002</v>
      </c>
      <c r="S98" s="28">
        <v>16374.93</v>
      </c>
      <c r="T98" s="28">
        <v>8500.0259999999998</v>
      </c>
      <c r="U98" s="28">
        <v>7331.442</v>
      </c>
      <c r="V98" s="28">
        <v>8135.0879999999997</v>
      </c>
      <c r="W98" s="28">
        <v>6933.2190000000001</v>
      </c>
      <c r="X98" s="28">
        <v>2318.4169999999999</v>
      </c>
      <c r="Y98" s="28">
        <v>4149.4319999999998</v>
      </c>
      <c r="Z98" s="28">
        <v>1897.4929999999999</v>
      </c>
      <c r="AA98" s="28">
        <v>5110.0330000000004</v>
      </c>
      <c r="AB98" s="28">
        <v>3492.0859999999998</v>
      </c>
      <c r="AC98" s="27">
        <f t="shared" si="37"/>
        <v>9.3067894605290205E-2</v>
      </c>
      <c r="AD98" s="26">
        <f t="shared" si="27"/>
        <v>10424.916333333333</v>
      </c>
      <c r="AE98" s="26">
        <f t="shared" si="28"/>
        <v>5367.0233333333335</v>
      </c>
      <c r="AF98" s="26">
        <f t="shared" si="29"/>
        <v>2602.0939999999996</v>
      </c>
      <c r="AG98" s="26">
        <f t="shared" si="30"/>
        <v>6125.3511333333336</v>
      </c>
      <c r="AH98" s="25">
        <f t="shared" si="31"/>
        <v>0.51482651387545908</v>
      </c>
      <c r="AI98">
        <f>_xlfn.T.TEST(H98:J98,K98:M98,1,2)</f>
        <v>0.2597657653719958</v>
      </c>
      <c r="AJ98" s="25">
        <f t="shared" si="32"/>
        <v>0.24960334613716642</v>
      </c>
      <c r="AK98">
        <f>_xlfn.T.TEST(H98:J98,N98:P98,1,2)</f>
        <v>0.13513062940449549</v>
      </c>
      <c r="AL98" s="25">
        <f t="shared" si="33"/>
        <v>2.3540083999015158</v>
      </c>
      <c r="AM98">
        <f t="shared" si="34"/>
        <v>0.26820410495284719</v>
      </c>
      <c r="AN98" s="25">
        <f t="shared" si="35"/>
        <v>1.141293926428492</v>
      </c>
      <c r="AO98">
        <f>_xlfn.T.TEST(Q98:S98,K98:M98,1,2)</f>
        <v>0.45581741667388681</v>
      </c>
      <c r="AP98" s="25">
        <f t="shared" si="36"/>
        <v>0.58756837345041524</v>
      </c>
      <c r="AQ98">
        <f>TTEST(Q98:S98,H98:J98,1,2)</f>
        <v>0.30809365739485806</v>
      </c>
      <c r="AR98" s="24" t="s">
        <v>267</v>
      </c>
      <c r="AS98" s="23" t="s">
        <v>269</v>
      </c>
    </row>
    <row r="99" spans="1:45" ht="15.65" thickBot="1" x14ac:dyDescent="0.35">
      <c r="A99" s="34">
        <v>97</v>
      </c>
      <c r="B99" s="24" t="s">
        <v>270</v>
      </c>
      <c r="C99" s="33" t="s">
        <v>271</v>
      </c>
      <c r="D99" s="32" t="s">
        <v>269</v>
      </c>
      <c r="E99" s="35">
        <v>498.28890000000001</v>
      </c>
      <c r="F99" s="30">
        <v>1.8409489999999999</v>
      </c>
      <c r="G99" s="29" t="s">
        <v>78</v>
      </c>
      <c r="H99" s="28">
        <v>3782.5450000000001</v>
      </c>
      <c r="I99" s="28">
        <v>19108.27</v>
      </c>
      <c r="J99" s="28">
        <v>7400.1850000000004</v>
      </c>
      <c r="K99" s="28">
        <v>1052.92</v>
      </c>
      <c r="L99" s="28">
        <v>2512.6109999999999</v>
      </c>
      <c r="M99" s="28">
        <v>18606.400000000001</v>
      </c>
      <c r="N99" s="28">
        <v>817.78300000000002</v>
      </c>
      <c r="O99" s="28">
        <v>726.96770000000004</v>
      </c>
      <c r="P99" s="28">
        <v>7263.2709999999997</v>
      </c>
      <c r="Q99" s="28">
        <v>1264.2829999999999</v>
      </c>
      <c r="R99" s="28">
        <v>1517.94</v>
      </c>
      <c r="S99" s="28">
        <v>18757.72</v>
      </c>
      <c r="T99" s="28">
        <v>7112.0429999999997</v>
      </c>
      <c r="U99" s="28">
        <v>6436.9440000000004</v>
      </c>
      <c r="V99" s="28">
        <v>8940.741</v>
      </c>
      <c r="W99" s="28">
        <v>5645.4719999999998</v>
      </c>
      <c r="X99" s="28">
        <v>0</v>
      </c>
      <c r="Y99" s="28">
        <v>604.29750000000001</v>
      </c>
      <c r="Z99" s="28">
        <v>1035.4090000000001</v>
      </c>
      <c r="AA99" s="28">
        <v>834.89329999999995</v>
      </c>
      <c r="AB99" s="28">
        <v>0</v>
      </c>
      <c r="AC99" s="27">
        <f t="shared" si="37"/>
        <v>0.19981997000984805</v>
      </c>
      <c r="AD99" s="26">
        <f t="shared" si="27"/>
        <v>10097.000000000002</v>
      </c>
      <c r="AE99" s="26">
        <f t="shared" si="28"/>
        <v>7390.6436666666668</v>
      </c>
      <c r="AF99" s="26">
        <f t="shared" si="29"/>
        <v>2936.0072333333333</v>
      </c>
      <c r="AG99" s="26">
        <f t="shared" si="30"/>
        <v>7179.9809999999998</v>
      </c>
      <c r="AH99" s="25">
        <f t="shared" si="31"/>
        <v>0.73196431283219432</v>
      </c>
      <c r="AI99">
        <f>_xlfn.T.TEST(H99:J99,K99:M99,1,2)</f>
        <v>0.36448897470821695</v>
      </c>
      <c r="AJ99" s="25">
        <f t="shared" si="32"/>
        <v>0.29078015582186123</v>
      </c>
      <c r="AK99">
        <f>_xlfn.T.TEST(H99:J99,N99:P99,1,2)</f>
        <v>0.11671736503386983</v>
      </c>
      <c r="AL99" s="25">
        <f t="shared" si="33"/>
        <v>2.4454915909210349</v>
      </c>
      <c r="AM99">
        <f t="shared" si="34"/>
        <v>0.26501301389939325</v>
      </c>
      <c r="AN99" s="25">
        <f t="shared" si="35"/>
        <v>0.97149603252869576</v>
      </c>
      <c r="AO99">
        <f>_xlfn.T.TEST(Q99:S99,K99:M99,1,2)</f>
        <v>0.49021353358631603</v>
      </c>
      <c r="AP99" s="25">
        <f t="shared" si="36"/>
        <v>0.71110042586906985</v>
      </c>
      <c r="AQ99">
        <f>TTEST(Q99:S99,H99:J99,1,2)</f>
        <v>0.35695696873658633</v>
      </c>
      <c r="AR99" s="24" t="s">
        <v>270</v>
      </c>
      <c r="AS99" s="23" t="s">
        <v>269</v>
      </c>
    </row>
    <row r="100" spans="1:45" ht="15.65" thickBot="1" x14ac:dyDescent="0.35">
      <c r="A100" s="34">
        <v>98</v>
      </c>
      <c r="B100" s="24" t="s">
        <v>272</v>
      </c>
      <c r="C100" s="33" t="s">
        <v>273</v>
      </c>
      <c r="D100" s="32" t="s">
        <v>274</v>
      </c>
      <c r="E100" s="31">
        <v>295.22750000000002</v>
      </c>
      <c r="F100" s="30">
        <v>2.3514210000000002</v>
      </c>
      <c r="G100" s="29" t="s">
        <v>78</v>
      </c>
      <c r="H100" s="28">
        <v>75918.539999999994</v>
      </c>
      <c r="I100" s="28">
        <v>55930.05</v>
      </c>
      <c r="J100" s="28">
        <v>85861.63</v>
      </c>
      <c r="K100" s="28">
        <v>36393.24</v>
      </c>
      <c r="L100" s="28">
        <v>81992.11</v>
      </c>
      <c r="M100" s="28">
        <v>86077.49</v>
      </c>
      <c r="N100" s="28">
        <v>61444.32</v>
      </c>
      <c r="O100" s="28">
        <v>45951.11</v>
      </c>
      <c r="P100" s="28">
        <v>86255.27</v>
      </c>
      <c r="Q100" s="28">
        <v>79556.7</v>
      </c>
      <c r="R100" s="28">
        <v>54835.5</v>
      </c>
      <c r="S100" s="28">
        <v>83327.73</v>
      </c>
      <c r="T100" s="28">
        <v>28308.06</v>
      </c>
      <c r="U100" s="28">
        <v>31892.29</v>
      </c>
      <c r="V100" s="28">
        <v>70413.3</v>
      </c>
      <c r="W100" s="28">
        <v>81648.429999999993</v>
      </c>
      <c r="X100" s="28">
        <v>39920.67</v>
      </c>
      <c r="Y100" s="28">
        <v>11690.02</v>
      </c>
      <c r="Z100" s="28">
        <v>18014.509999999998</v>
      </c>
      <c r="AA100" s="28">
        <v>82813.070000000007</v>
      </c>
      <c r="AB100" s="28">
        <v>49237.93</v>
      </c>
      <c r="AC100" s="27">
        <f t="shared" si="37"/>
        <v>0.50789282370660616</v>
      </c>
      <c r="AD100" s="26">
        <f t="shared" si="27"/>
        <v>72570.073333333334</v>
      </c>
      <c r="AE100" s="26">
        <f t="shared" si="28"/>
        <v>68154.280000000013</v>
      </c>
      <c r="AF100" s="26">
        <f t="shared" si="29"/>
        <v>64550.233333333337</v>
      </c>
      <c r="AG100" s="26">
        <f t="shared" si="30"/>
        <v>72573.31</v>
      </c>
      <c r="AH100" s="25">
        <f t="shared" si="31"/>
        <v>0.93915131774704941</v>
      </c>
      <c r="AI100">
        <f>_xlfn.T.TEST(H100:J100,K100:M100,1,2)</f>
        <v>0.41008803208273875</v>
      </c>
      <c r="AJ100" s="25">
        <f t="shared" si="32"/>
        <v>0.88948832994610916</v>
      </c>
      <c r="AK100">
        <f>_xlfn.T.TEST(H100:J100,N100:P100,1,2)</f>
        <v>0.30684409661925127</v>
      </c>
      <c r="AL100" s="25">
        <f t="shared" si="33"/>
        <v>1.1242919855182552</v>
      </c>
      <c r="AM100">
        <f t="shared" si="34"/>
        <v>0.30771535909967718</v>
      </c>
      <c r="AN100" s="25">
        <f t="shared" si="35"/>
        <v>1.0648386278895468</v>
      </c>
      <c r="AO100">
        <f>_xlfn.T.TEST(Q100:S100,K100:M100,1,2)</f>
        <v>0.41033785661303063</v>
      </c>
      <c r="AP100" s="25">
        <f t="shared" si="36"/>
        <v>1.000044600570428</v>
      </c>
      <c r="AQ100">
        <f>TTEST(Q100:S100,H100:J100,1,2)</f>
        <v>0.49990322581515617</v>
      </c>
      <c r="AR100" s="24" t="s">
        <v>272</v>
      </c>
      <c r="AS100" s="23" t="s">
        <v>274</v>
      </c>
    </row>
    <row r="101" spans="1:45" ht="15.65" thickBot="1" x14ac:dyDescent="0.35">
      <c r="A101" s="34">
        <v>99</v>
      </c>
      <c r="B101" s="24" t="s">
        <v>275</v>
      </c>
      <c r="C101" s="33" t="s">
        <v>276</v>
      </c>
      <c r="D101" s="32" t="s">
        <v>274</v>
      </c>
      <c r="E101" s="31">
        <v>369.22770000000003</v>
      </c>
      <c r="F101" s="30">
        <v>1.904336</v>
      </c>
      <c r="G101" s="29" t="s">
        <v>78</v>
      </c>
      <c r="H101" s="28">
        <v>1980.4739999999999</v>
      </c>
      <c r="I101" s="28">
        <v>7140.9830000000002</v>
      </c>
      <c r="J101" s="28">
        <v>10262.48</v>
      </c>
      <c r="K101" s="28">
        <v>2693.37</v>
      </c>
      <c r="L101" s="28">
        <v>3979.3330000000001</v>
      </c>
      <c r="M101" s="28">
        <v>6085.3320000000003</v>
      </c>
      <c r="N101" s="28">
        <v>1879.2</v>
      </c>
      <c r="O101" s="28">
        <v>2387.23</v>
      </c>
      <c r="P101" s="28">
        <v>6990.4319999999998</v>
      </c>
      <c r="Q101" s="28">
        <v>2207.2420000000002</v>
      </c>
      <c r="R101" s="28">
        <v>3837.1239999999998</v>
      </c>
      <c r="S101" s="28">
        <v>6991.8609999999999</v>
      </c>
      <c r="T101" s="28">
        <v>5243.2629999999999</v>
      </c>
      <c r="U101" s="28">
        <v>6294.2129999999997</v>
      </c>
      <c r="V101" s="28">
        <v>6100.0870000000004</v>
      </c>
      <c r="W101" s="28">
        <v>3001.0929999999998</v>
      </c>
      <c r="X101" s="28">
        <v>1838.9090000000001</v>
      </c>
      <c r="Y101" s="28">
        <v>1073.8779999999999</v>
      </c>
      <c r="Z101" s="28">
        <v>1320.87</v>
      </c>
      <c r="AA101" s="28">
        <v>1778.0509999999999</v>
      </c>
      <c r="AB101" s="28">
        <v>662.84209999999996</v>
      </c>
      <c r="AC101" s="27">
        <f t="shared" si="37"/>
        <v>0.29260581812769543</v>
      </c>
      <c r="AD101" s="26">
        <f t="shared" si="27"/>
        <v>6461.3123333333324</v>
      </c>
      <c r="AE101" s="26">
        <f t="shared" si="28"/>
        <v>4252.6783333333333</v>
      </c>
      <c r="AF101" s="26">
        <f t="shared" si="29"/>
        <v>3752.2873333333337</v>
      </c>
      <c r="AG101" s="26">
        <f t="shared" si="30"/>
        <v>4345.4089999999997</v>
      </c>
      <c r="AH101" s="25">
        <f t="shared" si="31"/>
        <v>0.65817563274168722</v>
      </c>
      <c r="AI101">
        <f>_xlfn.T.TEST(H101:J101,K101:M101,2,2)</f>
        <v>0.44498644985582531</v>
      </c>
      <c r="AJ101" s="25">
        <f t="shared" si="32"/>
        <v>0.58073145821718275</v>
      </c>
      <c r="AK101">
        <f>_xlfn.T.TEST(H101:J101,N101:P101,2,2)</f>
        <v>0.40474228576250887</v>
      </c>
      <c r="AL101" s="25">
        <f t="shared" si="33"/>
        <v>1.1580693624919625</v>
      </c>
      <c r="AM101">
        <f t="shared" si="34"/>
        <v>0.39807872015621504</v>
      </c>
      <c r="AN101" s="25">
        <f t="shared" si="35"/>
        <v>1.0218052388161656</v>
      </c>
      <c r="AO101">
        <f>_xlfn.T.TEST(Q101:S101,K101:M101,2,2)</f>
        <v>0.9595305609367959</v>
      </c>
      <c r="AP101" s="25">
        <f t="shared" si="36"/>
        <v>0.67252730959660056</v>
      </c>
      <c r="AQ101">
        <f>TTEST(Q101:S101,H101:J101,2,2)</f>
        <v>0.4909599564652381</v>
      </c>
      <c r="AR101" s="24" t="s">
        <v>275</v>
      </c>
      <c r="AS101" s="23" t="s">
        <v>274</v>
      </c>
    </row>
    <row r="102" spans="1:45" ht="15.65" thickBot="1" x14ac:dyDescent="0.35">
      <c r="A102" s="34">
        <v>100</v>
      </c>
      <c r="B102" s="24" t="s">
        <v>277</v>
      </c>
      <c r="C102" s="33" t="s">
        <v>278</v>
      </c>
      <c r="D102" s="32" t="s">
        <v>274</v>
      </c>
      <c r="E102" s="31">
        <v>317.20670000000001</v>
      </c>
      <c r="F102" s="30">
        <v>2.7717450000000001</v>
      </c>
      <c r="G102" s="29" t="s">
        <v>78</v>
      </c>
      <c r="H102" s="28">
        <v>12407.61</v>
      </c>
      <c r="I102" s="28">
        <v>7426.8090000000002</v>
      </c>
      <c r="J102" s="28">
        <v>11965.38</v>
      </c>
      <c r="K102" s="28">
        <v>6537.3729999999996</v>
      </c>
      <c r="L102" s="28">
        <v>12386.07</v>
      </c>
      <c r="M102" s="28">
        <v>7130.2160000000003</v>
      </c>
      <c r="N102" s="28">
        <v>8157.7619999999997</v>
      </c>
      <c r="O102" s="28">
        <v>8875.2690000000002</v>
      </c>
      <c r="P102" s="28">
        <v>9865.2389999999996</v>
      </c>
      <c r="Q102" s="28">
        <v>8804.6650000000009</v>
      </c>
      <c r="R102" s="28">
        <v>10371.719999999999</v>
      </c>
      <c r="S102" s="28">
        <v>8315.4789999999994</v>
      </c>
      <c r="T102" s="28">
        <v>7094.9769999999999</v>
      </c>
      <c r="U102" s="28">
        <v>6882.8980000000001</v>
      </c>
      <c r="V102" s="28">
        <v>10054.790000000001</v>
      </c>
      <c r="W102" s="28">
        <v>14363.97</v>
      </c>
      <c r="X102" s="28">
        <v>960.24699999999996</v>
      </c>
      <c r="Y102" s="28">
        <v>439.10489999999999</v>
      </c>
      <c r="Z102" s="28">
        <v>749.40160000000003</v>
      </c>
      <c r="AA102" s="28">
        <v>4461.759</v>
      </c>
      <c r="AB102" s="28">
        <v>1561.9659999999999</v>
      </c>
      <c r="AC102" s="27">
        <f t="shared" si="37"/>
        <v>0.36367164358379206</v>
      </c>
      <c r="AD102" s="26">
        <f t="shared" si="27"/>
        <v>10599.932999999999</v>
      </c>
      <c r="AE102" s="26">
        <f t="shared" si="28"/>
        <v>8684.5529999999999</v>
      </c>
      <c r="AF102" s="26">
        <f t="shared" si="29"/>
        <v>8966.0899999999983</v>
      </c>
      <c r="AG102" s="26">
        <f t="shared" si="30"/>
        <v>9163.9546666666665</v>
      </c>
      <c r="AH102" s="25">
        <f t="shared" si="31"/>
        <v>0.81930263144116111</v>
      </c>
      <c r="AI102">
        <f>_xlfn.T.TEST(H102:J102,K102:M102,1,2)</f>
        <v>0.23876574770376152</v>
      </c>
      <c r="AJ102" s="25">
        <f t="shared" si="32"/>
        <v>0.84586289366168632</v>
      </c>
      <c r="AK102">
        <f>_xlfn.T.TEST(H102:J102,N102:P102,1,2)</f>
        <v>0.19124752136108705</v>
      </c>
      <c r="AL102" s="25">
        <f t="shared" si="33"/>
        <v>1.0220681107000564</v>
      </c>
      <c r="AM102">
        <f t="shared" si="34"/>
        <v>0.4076825036602616</v>
      </c>
      <c r="AN102" s="25">
        <f t="shared" si="35"/>
        <v>1.055201651330433</v>
      </c>
      <c r="AO102">
        <f>_xlfn.T.TEST(Q102:S102,K102:M102,1,2)</f>
        <v>0.40937578345934245</v>
      </c>
      <c r="AP102" s="25">
        <f t="shared" si="36"/>
        <v>0.86452948963608234</v>
      </c>
      <c r="AQ102">
        <f>TTEST(Q102:S102,H102:J102,1,2)</f>
        <v>0.22393772067740852</v>
      </c>
      <c r="AR102" s="24" t="s">
        <v>277</v>
      </c>
      <c r="AS102" s="23" t="s">
        <v>274</v>
      </c>
    </row>
    <row r="103" spans="1:45" ht="15.65" thickBot="1" x14ac:dyDescent="0.35">
      <c r="A103" s="34">
        <v>101</v>
      </c>
      <c r="B103" s="24" t="s">
        <v>279</v>
      </c>
      <c r="C103" s="33" t="s">
        <v>280</v>
      </c>
      <c r="D103" s="32" t="s">
        <v>281</v>
      </c>
      <c r="E103" s="31">
        <v>465.30430000000001</v>
      </c>
      <c r="F103" s="30">
        <v>2.3335789999999998</v>
      </c>
      <c r="G103" s="29" t="s">
        <v>78</v>
      </c>
      <c r="H103" s="28">
        <v>113690.9</v>
      </c>
      <c r="I103" s="28">
        <v>128633.9</v>
      </c>
      <c r="J103" s="28">
        <v>127989.7</v>
      </c>
      <c r="K103" s="28">
        <v>115217.60000000001</v>
      </c>
      <c r="L103" s="28">
        <v>166324.5</v>
      </c>
      <c r="M103" s="28">
        <v>226757</v>
      </c>
      <c r="N103" s="28">
        <v>93112.2</v>
      </c>
      <c r="O103" s="28">
        <v>81170.58</v>
      </c>
      <c r="P103" s="28">
        <v>98695.41</v>
      </c>
      <c r="Q103" s="28">
        <v>109482.8</v>
      </c>
      <c r="R103" s="28">
        <v>168154.3</v>
      </c>
      <c r="S103" s="28">
        <v>176352.5</v>
      </c>
      <c r="T103" s="28">
        <v>110207.9</v>
      </c>
      <c r="U103" s="28">
        <v>135707.6</v>
      </c>
      <c r="V103" s="28">
        <v>117186.3</v>
      </c>
      <c r="W103" s="28">
        <v>105868.4</v>
      </c>
      <c r="X103" s="28">
        <v>11952.65</v>
      </c>
      <c r="Y103" s="28">
        <v>12959.98</v>
      </c>
      <c r="Z103" s="28">
        <v>11751.37</v>
      </c>
      <c r="AA103" s="28">
        <v>12495.72</v>
      </c>
      <c r="AB103" s="28">
        <v>9373.7749999999996</v>
      </c>
      <c r="AC103" s="27">
        <f t="shared" si="37"/>
        <v>0.11227423854754372</v>
      </c>
      <c r="AD103" s="26">
        <f t="shared" si="27"/>
        <v>123438.16666666667</v>
      </c>
      <c r="AE103" s="26">
        <f t="shared" si="28"/>
        <v>169433.03333333333</v>
      </c>
      <c r="AF103" s="26">
        <f t="shared" si="29"/>
        <v>90992.73</v>
      </c>
      <c r="AG103" s="26">
        <f t="shared" si="30"/>
        <v>151329.86666666667</v>
      </c>
      <c r="AH103" s="25">
        <f t="shared" si="31"/>
        <v>1.372614628916772</v>
      </c>
      <c r="AI103">
        <f>_xlfn.T.TEST(H103:J103,K103:M103,2,2)</f>
        <v>0.23114271378721649</v>
      </c>
      <c r="AJ103" s="25">
        <f t="shared" si="32"/>
        <v>0.7371523124263295</v>
      </c>
      <c r="AK103">
        <f>_xlfn.T.TEST(H103:J103,N103:P103,2,2)</f>
        <v>1.02953557710891E-2</v>
      </c>
      <c r="AL103" s="25">
        <f t="shared" si="33"/>
        <v>1.6630984328821288</v>
      </c>
      <c r="AM103">
        <f t="shared" si="34"/>
        <v>2.4837676302806869E-2</v>
      </c>
      <c r="AN103" s="25">
        <f t="shared" si="35"/>
        <v>0.89315444390910792</v>
      </c>
      <c r="AO103">
        <f>_xlfn.T.TEST(Q103:S103,K103:M103,2,2)</f>
        <v>0.66272779697961903</v>
      </c>
      <c r="AP103" s="25">
        <f t="shared" si="36"/>
        <v>1.225956855591666</v>
      </c>
      <c r="AQ103">
        <f>TTEST(Q103:S103,H103:J103,2,2)</f>
        <v>0.26644425801388388</v>
      </c>
      <c r="AR103" s="24" t="s">
        <v>279</v>
      </c>
      <c r="AS103" s="23" t="s">
        <v>281</v>
      </c>
    </row>
  </sheetData>
  <autoFilter ref="A2:AS103" xr:uid="{5A83ECCA-3956-4F2A-B72B-33F36A3B7660}"/>
  <mergeCells count="6">
    <mergeCell ref="AP1:AQ1"/>
    <mergeCell ref="AD1:AG1"/>
    <mergeCell ref="AH1:AI1"/>
    <mergeCell ref="AJ1:AK1"/>
    <mergeCell ref="AL1:AM1"/>
    <mergeCell ref="AN1:AO1"/>
  </mergeCells>
  <conditionalFormatting sqref="B16">
    <cfRule type="duplicateValues" dxfId="29" priority="30"/>
    <cfRule type="duplicateValues" dxfId="28" priority="29"/>
  </conditionalFormatting>
  <conditionalFormatting sqref="B33">
    <cfRule type="duplicateValues" dxfId="27" priority="32"/>
    <cfRule type="duplicateValues" dxfId="26" priority="31"/>
  </conditionalFormatting>
  <conditionalFormatting sqref="B66:B69">
    <cfRule type="duplicateValues" dxfId="25" priority="39"/>
  </conditionalFormatting>
  <conditionalFormatting sqref="B74:B78">
    <cfRule type="duplicateValues" dxfId="24" priority="36"/>
    <cfRule type="duplicateValues" dxfId="23" priority="33"/>
  </conditionalFormatting>
  <conditionalFormatting sqref="B79">
    <cfRule type="duplicateValues" dxfId="22" priority="38"/>
  </conditionalFormatting>
  <conditionalFormatting sqref="B80:B81">
    <cfRule type="duplicateValues" dxfId="21" priority="37"/>
  </conditionalFormatting>
  <conditionalFormatting sqref="B83">
    <cfRule type="duplicateValues" dxfId="20" priority="26"/>
    <cfRule type="duplicateValues" dxfId="19" priority="25"/>
  </conditionalFormatting>
  <conditionalFormatting sqref="B92">
    <cfRule type="duplicateValues" dxfId="18" priority="28"/>
    <cfRule type="duplicateValues" dxfId="17" priority="27"/>
  </conditionalFormatting>
  <conditionalFormatting sqref="B93:B103 B82 B70:B71 B3:B15 B59:B65 B22:B25 B27:B32 B84:B91 B34:B56">
    <cfRule type="duplicateValues" dxfId="16" priority="34"/>
  </conditionalFormatting>
  <conditionalFormatting sqref="B93:B103 B82 B70:B73 B3:B15 B17:B32 B84:B91 B34:B65">
    <cfRule type="duplicateValues" dxfId="15" priority="35"/>
  </conditionalFormatting>
  <conditionalFormatting sqref="AC3:AC103">
    <cfRule type="colorScale" priority="24">
      <colorScale>
        <cfvo type="num" val="0.2"/>
        <cfvo type="num" val="0.35"/>
        <cfvo type="num" val="0.5"/>
        <color rgb="FF63BE7B"/>
        <color rgb="FFFFEB84"/>
        <color rgb="FFF8696B"/>
      </colorScale>
    </cfRule>
  </conditionalFormatting>
  <conditionalFormatting sqref="AH3:AH103">
    <cfRule type="colorScale" priority="23">
      <colorScale>
        <cfvo type="num" val="0.5"/>
        <cfvo type="num" val="1"/>
        <cfvo type="num" val="2"/>
        <color rgb="FF5A8AC6"/>
        <color rgb="FFFCFCFF"/>
        <color rgb="FFF8696B"/>
      </colorScale>
    </cfRule>
  </conditionalFormatting>
  <conditionalFormatting sqref="AI3:AI103">
    <cfRule type="colorScale" priority="21">
      <colorScale>
        <cfvo type="num" val="0.01"/>
        <cfvo type="num" val="0.05"/>
        <cfvo type="num" val="5.0000000001000001E-2"/>
        <color rgb="FF63BE7B"/>
        <color rgb="FF92D050"/>
        <color rgb="FFFCFCFF"/>
      </colorScale>
    </cfRule>
  </conditionalFormatting>
  <conditionalFormatting sqref="AK3:AK103">
    <cfRule type="colorScale" priority="20">
      <colorScale>
        <cfvo type="num" val="0.01"/>
        <cfvo type="num" val="0.05"/>
        <cfvo type="num" val="5.0000000001000001E-2"/>
        <color rgb="FF63BE7B"/>
        <color rgb="FF92D050"/>
        <color rgb="FFFCFCFF"/>
      </colorScale>
    </cfRule>
  </conditionalFormatting>
  <conditionalFormatting sqref="AL3:AL103">
    <cfRule type="colorScale" priority="18">
      <colorScale>
        <cfvo type="num" val="0.5"/>
        <cfvo type="num" val="1"/>
        <cfvo type="num" val="2"/>
        <color rgb="FF5A8AC6"/>
        <color rgb="FFFCFCFF"/>
        <color rgb="FFF8696B"/>
      </colorScale>
    </cfRule>
  </conditionalFormatting>
  <conditionalFormatting sqref="AM3:AM103">
    <cfRule type="colorScale" priority="17">
      <colorScale>
        <cfvo type="num" val="0.01"/>
        <cfvo type="num" val="0.05"/>
        <cfvo type="num" val="5.0000000001000001E-2"/>
        <color rgb="FF63BE7B"/>
        <color rgb="FF92D050"/>
        <color rgb="FFFCFCFF"/>
      </colorScale>
    </cfRule>
  </conditionalFormatting>
  <conditionalFormatting sqref="AN3:AN103 AJ3:AJ103">
    <cfRule type="colorScale" priority="22">
      <colorScale>
        <cfvo type="num" val="0.5"/>
        <cfvo type="num" val="1"/>
        <cfvo type="num" val="2"/>
        <color rgb="FF5A8AC6"/>
        <color rgb="FFFCFCFF"/>
        <color rgb="FFF8696B"/>
      </colorScale>
    </cfRule>
  </conditionalFormatting>
  <conditionalFormatting sqref="AO3:AO103 AQ3:AQ103">
    <cfRule type="colorScale" priority="19">
      <colorScale>
        <cfvo type="num" val="0.01"/>
        <cfvo type="num" val="0.05"/>
        <cfvo type="num" val="5.0000000001000001E-2"/>
        <color rgb="FF63BE7B"/>
        <color rgb="FF92D050"/>
        <color rgb="FFFCFCFF"/>
      </colorScale>
    </cfRule>
  </conditionalFormatting>
  <conditionalFormatting sqref="AP3:AP103">
    <cfRule type="colorScale" priority="1">
      <colorScale>
        <cfvo type="num" val="0.5"/>
        <cfvo type="num" val="1"/>
        <cfvo type="num" val="2"/>
        <color rgb="FF5A8AC6"/>
        <color rgb="FFFCFCFF"/>
        <color rgb="FFF8696B"/>
      </colorScale>
    </cfRule>
  </conditionalFormatting>
  <conditionalFormatting sqref="AR16">
    <cfRule type="duplicateValues" dxfId="14" priority="7"/>
    <cfRule type="duplicateValues" dxfId="13" priority="6"/>
  </conditionalFormatting>
  <conditionalFormatting sqref="AR33">
    <cfRule type="duplicateValues" dxfId="12" priority="9"/>
    <cfRule type="duplicateValues" dxfId="11" priority="8"/>
  </conditionalFormatting>
  <conditionalFormatting sqref="AR66:AR69">
    <cfRule type="duplicateValues" dxfId="10" priority="16"/>
  </conditionalFormatting>
  <conditionalFormatting sqref="AR74:AR78">
    <cfRule type="duplicateValues" dxfId="9" priority="13"/>
    <cfRule type="duplicateValues" dxfId="8" priority="10"/>
  </conditionalFormatting>
  <conditionalFormatting sqref="AR79">
    <cfRule type="duplicateValues" dxfId="7" priority="15"/>
  </conditionalFormatting>
  <conditionalFormatting sqref="AR80:AR81">
    <cfRule type="duplicateValues" dxfId="6" priority="14"/>
  </conditionalFormatting>
  <conditionalFormatting sqref="AR83">
    <cfRule type="duplicateValues" dxfId="5" priority="2"/>
    <cfRule type="duplicateValues" dxfId="4" priority="3"/>
  </conditionalFormatting>
  <conditionalFormatting sqref="AR92">
    <cfRule type="duplicateValues" dxfId="3" priority="5"/>
    <cfRule type="duplicateValues" dxfId="2" priority="4"/>
  </conditionalFormatting>
  <conditionalFormatting sqref="AR93:AR103 AR82 AR70:AR71 AR3:AR15 AR59:AR65 AR22:AR25 AR27:AR32 AR84:AR91 AR34:AR56">
    <cfRule type="duplicateValues" dxfId="1" priority="11"/>
  </conditionalFormatting>
  <conditionalFormatting sqref="AR93:AR103 AR82 AR70:AR73 AR3:AR15 AR17:AR32 AR84:AR91 AR34:AR65">
    <cfRule type="duplicateValues" dxfId="0" priority="1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FC288-1EEE-4AD5-911B-8A1DBA4744CD}">
  <dimension ref="A1:B8"/>
  <sheetViews>
    <sheetView workbookViewId="0"/>
  </sheetViews>
  <sheetFormatPr defaultColWidth="9" defaultRowHeight="13.6" x14ac:dyDescent="0.2"/>
  <cols>
    <col min="1" max="1" width="36.875" style="2" customWidth="1"/>
    <col min="2" max="2" width="303" style="2" bestFit="1" customWidth="1"/>
    <col min="3" max="16384" width="9" style="2"/>
  </cols>
  <sheetData>
    <row r="1" spans="1:2" s="4" customFormat="1" ht="15.65" x14ac:dyDescent="0.25">
      <c r="A1" s="3" t="s">
        <v>282</v>
      </c>
    </row>
    <row r="2" spans="1:2" s="4" customFormat="1" ht="15.65" x14ac:dyDescent="0.25">
      <c r="A2" s="1"/>
    </row>
    <row r="3" spans="1:2" s="9" customFormat="1" ht="22.75" customHeight="1" x14ac:dyDescent="0.25">
      <c r="A3" s="15" t="s">
        <v>283</v>
      </c>
    </row>
    <row r="4" spans="1:2" s="9" customFormat="1" ht="25.15" customHeight="1" x14ac:dyDescent="0.25">
      <c r="A4" s="17" t="s">
        <v>284</v>
      </c>
      <c r="B4" s="17" t="s">
        <v>285</v>
      </c>
    </row>
    <row r="5" spans="1:2" s="4" customFormat="1" ht="16.3" x14ac:dyDescent="0.3">
      <c r="A5" s="5" t="s">
        <v>286</v>
      </c>
      <c r="B5" s="5" t="s">
        <v>287</v>
      </c>
    </row>
    <row r="6" spans="1:2" s="4" customFormat="1" ht="16.3" x14ac:dyDescent="0.3">
      <c r="A6" s="5" t="s">
        <v>288</v>
      </c>
      <c r="B6" s="5" t="s">
        <v>289</v>
      </c>
    </row>
    <row r="7" spans="1:2" s="4" customFormat="1" ht="16.3" x14ac:dyDescent="0.3">
      <c r="A7" s="5" t="s">
        <v>290</v>
      </c>
      <c r="B7" s="22" t="s">
        <v>291</v>
      </c>
    </row>
    <row r="8" spans="1:2" s="4" customFormat="1" ht="16.3" x14ac:dyDescent="0.3">
      <c r="A8" s="5" t="s">
        <v>292</v>
      </c>
      <c r="B8" s="5" t="s">
        <v>293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74F13-5A37-4271-8955-745017AE7566}">
  <dimension ref="A1:D62"/>
  <sheetViews>
    <sheetView topLeftCell="A32" workbookViewId="0"/>
  </sheetViews>
  <sheetFormatPr defaultColWidth="9" defaultRowHeight="15.65" x14ac:dyDescent="0.25"/>
  <cols>
    <col min="1" max="1" width="70" style="4" bestFit="1" customWidth="1"/>
    <col min="2" max="2" width="34.625" style="4" customWidth="1"/>
    <col min="3" max="3" width="72.25" style="4" customWidth="1"/>
    <col min="4" max="4" width="255.75" style="4" bestFit="1" customWidth="1"/>
    <col min="5" max="16384" width="9" style="4"/>
  </cols>
  <sheetData>
    <row r="1" spans="1:3" x14ac:dyDescent="0.25">
      <c r="A1" s="3" t="s">
        <v>294</v>
      </c>
      <c r="B1" s="3"/>
      <c r="C1" s="1"/>
    </row>
    <row r="2" spans="1:3" x14ac:dyDescent="0.25">
      <c r="A2" s="1"/>
      <c r="B2" s="1"/>
      <c r="C2" s="1"/>
    </row>
    <row r="3" spans="1:3" s="9" customFormat="1" ht="26.5" customHeight="1" x14ac:dyDescent="0.25">
      <c r="A3" s="15" t="s">
        <v>295</v>
      </c>
      <c r="B3" s="15"/>
      <c r="C3" s="19"/>
    </row>
    <row r="4" spans="1:3" s="9" customFormat="1" ht="27.2" customHeight="1" x14ac:dyDescent="0.25">
      <c r="A4" s="17" t="s">
        <v>284</v>
      </c>
      <c r="B4" s="18" t="s">
        <v>296</v>
      </c>
      <c r="C4" s="17" t="s">
        <v>285</v>
      </c>
    </row>
    <row r="5" spans="1:3" s="9" customFormat="1" x14ac:dyDescent="0.25">
      <c r="A5" s="110" t="s">
        <v>297</v>
      </c>
      <c r="B5" s="10" t="s">
        <v>298</v>
      </c>
      <c r="C5" s="8" t="s">
        <v>299</v>
      </c>
    </row>
    <row r="6" spans="1:3" s="9" customFormat="1" x14ac:dyDescent="0.25">
      <c r="A6" s="111"/>
      <c r="B6" s="10" t="s">
        <v>300</v>
      </c>
      <c r="C6" s="8" t="s">
        <v>301</v>
      </c>
    </row>
    <row r="7" spans="1:3" s="9" customFormat="1" x14ac:dyDescent="0.25">
      <c r="A7" s="110" t="s">
        <v>302</v>
      </c>
      <c r="B7" s="10" t="s">
        <v>298</v>
      </c>
      <c r="C7" s="8" t="s">
        <v>303</v>
      </c>
    </row>
    <row r="8" spans="1:3" s="9" customFormat="1" x14ac:dyDescent="0.25">
      <c r="A8" s="111"/>
      <c r="B8" s="10" t="s">
        <v>300</v>
      </c>
      <c r="C8" s="8" t="s">
        <v>304</v>
      </c>
    </row>
    <row r="9" spans="1:3" s="9" customFormat="1" ht="16.3" x14ac:dyDescent="0.25">
      <c r="A9" s="8" t="s">
        <v>305</v>
      </c>
      <c r="B9" s="10"/>
      <c r="C9" s="8" t="s">
        <v>306</v>
      </c>
    </row>
    <row r="10" spans="1:3" s="9" customFormat="1" ht="16.3" x14ac:dyDescent="0.25">
      <c r="A10" s="8" t="s">
        <v>307</v>
      </c>
      <c r="B10" s="10"/>
      <c r="C10" s="8" t="s">
        <v>308</v>
      </c>
    </row>
    <row r="12" spans="1:3" ht="30.6" customHeight="1" x14ac:dyDescent="0.25">
      <c r="A12" s="14" t="s">
        <v>309</v>
      </c>
    </row>
    <row r="13" spans="1:3" s="11" customFormat="1" ht="26.5" customHeight="1" x14ac:dyDescent="0.25">
      <c r="A13" s="13" t="s">
        <v>310</v>
      </c>
      <c r="B13" s="12" t="s">
        <v>296</v>
      </c>
      <c r="C13" s="13" t="s">
        <v>285</v>
      </c>
    </row>
    <row r="14" spans="1:3" s="11" customFormat="1" x14ac:dyDescent="0.25">
      <c r="A14" s="109" t="s">
        <v>311</v>
      </c>
      <c r="B14" s="10" t="s">
        <v>298</v>
      </c>
      <c r="C14" s="7" t="s">
        <v>312</v>
      </c>
    </row>
    <row r="15" spans="1:3" s="11" customFormat="1" x14ac:dyDescent="0.25">
      <c r="A15" s="109"/>
      <c r="B15" s="10" t="s">
        <v>300</v>
      </c>
      <c r="C15" s="7" t="s">
        <v>313</v>
      </c>
    </row>
    <row r="16" spans="1:3" s="11" customFormat="1" x14ac:dyDescent="0.25">
      <c r="A16" s="109" t="s">
        <v>314</v>
      </c>
      <c r="B16" s="10" t="s">
        <v>298</v>
      </c>
      <c r="C16" s="7" t="s">
        <v>315</v>
      </c>
    </row>
    <row r="17" spans="1:3" s="11" customFormat="1" x14ac:dyDescent="0.25">
      <c r="A17" s="109"/>
      <c r="B17" s="10" t="s">
        <v>300</v>
      </c>
      <c r="C17" s="7" t="s">
        <v>316</v>
      </c>
    </row>
    <row r="18" spans="1:3" s="11" customFormat="1" x14ac:dyDescent="0.25">
      <c r="A18" s="109" t="s">
        <v>317</v>
      </c>
      <c r="B18" s="10" t="s">
        <v>298</v>
      </c>
      <c r="C18" s="7" t="s">
        <v>318</v>
      </c>
    </row>
    <row r="19" spans="1:3" s="11" customFormat="1" x14ac:dyDescent="0.25">
      <c r="A19" s="109"/>
      <c r="B19" s="10" t="s">
        <v>300</v>
      </c>
      <c r="C19" s="7" t="s">
        <v>319</v>
      </c>
    </row>
    <row r="20" spans="1:3" s="11" customFormat="1" x14ac:dyDescent="0.25">
      <c r="A20" s="109" t="s">
        <v>320</v>
      </c>
      <c r="B20" s="10" t="s">
        <v>298</v>
      </c>
      <c r="C20" s="7" t="s">
        <v>321</v>
      </c>
    </row>
    <row r="21" spans="1:3" s="11" customFormat="1" x14ac:dyDescent="0.25">
      <c r="A21" s="109"/>
      <c r="B21" s="10" t="s">
        <v>300</v>
      </c>
      <c r="C21" s="7" t="s">
        <v>322</v>
      </c>
    </row>
    <row r="22" spans="1:3" s="11" customFormat="1" x14ac:dyDescent="0.25">
      <c r="A22" s="109" t="s">
        <v>323</v>
      </c>
      <c r="B22" s="10" t="s">
        <v>298</v>
      </c>
      <c r="C22" s="7" t="s">
        <v>324</v>
      </c>
    </row>
    <row r="23" spans="1:3" s="11" customFormat="1" x14ac:dyDescent="0.25">
      <c r="A23" s="109"/>
      <c r="B23" s="10" t="s">
        <v>300</v>
      </c>
      <c r="C23" s="7" t="s">
        <v>325</v>
      </c>
    </row>
    <row r="24" spans="1:3" s="11" customFormat="1" x14ac:dyDescent="0.25">
      <c r="A24" s="109" t="s">
        <v>326</v>
      </c>
      <c r="B24" s="10" t="s">
        <v>298</v>
      </c>
      <c r="C24" s="7" t="s">
        <v>327</v>
      </c>
    </row>
    <row r="25" spans="1:3" s="11" customFormat="1" x14ac:dyDescent="0.25">
      <c r="A25" s="109"/>
      <c r="B25" s="10" t="s">
        <v>300</v>
      </c>
      <c r="C25" s="7" t="s">
        <v>327</v>
      </c>
    </row>
    <row r="26" spans="1:3" s="11" customFormat="1" x14ac:dyDescent="0.25">
      <c r="A26" s="109" t="s">
        <v>328</v>
      </c>
      <c r="B26" s="10" t="s">
        <v>298</v>
      </c>
      <c r="C26" s="7" t="s">
        <v>329</v>
      </c>
    </row>
    <row r="27" spans="1:3" s="11" customFormat="1" x14ac:dyDescent="0.25">
      <c r="A27" s="109"/>
      <c r="B27" s="10" t="s">
        <v>300</v>
      </c>
      <c r="C27" s="7" t="s">
        <v>330</v>
      </c>
    </row>
    <row r="28" spans="1:3" s="11" customFormat="1" x14ac:dyDescent="0.25">
      <c r="A28" s="109" t="s">
        <v>331</v>
      </c>
      <c r="B28" s="10" t="s">
        <v>298</v>
      </c>
      <c r="C28" s="7" t="s">
        <v>332</v>
      </c>
    </row>
    <row r="29" spans="1:3" s="11" customFormat="1" x14ac:dyDescent="0.25">
      <c r="A29" s="109"/>
      <c r="B29" s="10" t="s">
        <v>300</v>
      </c>
      <c r="C29" s="7" t="s">
        <v>333</v>
      </c>
    </row>
    <row r="30" spans="1:3" s="11" customFormat="1" x14ac:dyDescent="0.25">
      <c r="A30" s="109" t="s">
        <v>334</v>
      </c>
      <c r="B30" s="10" t="s">
        <v>298</v>
      </c>
      <c r="C30" s="7" t="s">
        <v>335</v>
      </c>
    </row>
    <row r="31" spans="1:3" s="11" customFormat="1" x14ac:dyDescent="0.25">
      <c r="A31" s="109"/>
      <c r="B31" s="10" t="s">
        <v>300</v>
      </c>
      <c r="C31" s="7" t="s">
        <v>336</v>
      </c>
    </row>
    <row r="32" spans="1:3" s="11" customFormat="1" x14ac:dyDescent="0.25">
      <c r="A32" s="109" t="s">
        <v>337</v>
      </c>
      <c r="B32" s="10" t="s">
        <v>298</v>
      </c>
      <c r="C32" s="7" t="s">
        <v>338</v>
      </c>
    </row>
    <row r="33" spans="1:4" s="11" customFormat="1" x14ac:dyDescent="0.25">
      <c r="A33" s="109"/>
      <c r="B33" s="10" t="s">
        <v>300</v>
      </c>
      <c r="C33" s="7" t="s">
        <v>339</v>
      </c>
    </row>
    <row r="34" spans="1:4" s="11" customFormat="1" x14ac:dyDescent="0.25">
      <c r="A34" s="109" t="s">
        <v>340</v>
      </c>
      <c r="B34" s="10" t="s">
        <v>298</v>
      </c>
      <c r="C34" s="7" t="s">
        <v>341</v>
      </c>
    </row>
    <row r="35" spans="1:4" s="11" customFormat="1" x14ac:dyDescent="0.25">
      <c r="A35" s="109"/>
      <c r="B35" s="10" t="s">
        <v>300</v>
      </c>
      <c r="C35" s="7" t="s">
        <v>342</v>
      </c>
    </row>
    <row r="36" spans="1:4" x14ac:dyDescent="0.25">
      <c r="A36" s="3"/>
    </row>
    <row r="37" spans="1:4" s="9" customFormat="1" ht="26.5" customHeight="1" x14ac:dyDescent="0.25">
      <c r="A37" s="15" t="s">
        <v>343</v>
      </c>
    </row>
    <row r="38" spans="1:4" s="9" customFormat="1" ht="25.15" customHeight="1" x14ac:dyDescent="0.25">
      <c r="A38" s="17" t="s">
        <v>284</v>
      </c>
      <c r="B38" s="17" t="s">
        <v>344</v>
      </c>
      <c r="C38" s="18" t="s">
        <v>345</v>
      </c>
      <c r="D38" s="17" t="s">
        <v>285</v>
      </c>
    </row>
    <row r="39" spans="1:4" x14ac:dyDescent="0.25">
      <c r="A39" s="108" t="s">
        <v>346</v>
      </c>
      <c r="B39" s="108" t="s">
        <v>347</v>
      </c>
      <c r="C39" s="16" t="s">
        <v>298</v>
      </c>
      <c r="D39" s="5" t="s">
        <v>348</v>
      </c>
    </row>
    <row r="40" spans="1:4" x14ac:dyDescent="0.25">
      <c r="A40" s="108"/>
      <c r="B40" s="108"/>
      <c r="C40" s="16" t="s">
        <v>300</v>
      </c>
      <c r="D40" s="5" t="s">
        <v>349</v>
      </c>
    </row>
    <row r="41" spans="1:4" x14ac:dyDescent="0.25">
      <c r="A41" s="108" t="s">
        <v>350</v>
      </c>
      <c r="B41" s="107" t="s">
        <v>351</v>
      </c>
      <c r="C41" s="16" t="s">
        <v>352</v>
      </c>
      <c r="D41" s="5" t="s">
        <v>353</v>
      </c>
    </row>
    <row r="42" spans="1:4" x14ac:dyDescent="0.25">
      <c r="A42" s="108"/>
      <c r="B42" s="107"/>
      <c r="C42" s="16" t="s">
        <v>354</v>
      </c>
      <c r="D42" s="5" t="s">
        <v>355</v>
      </c>
    </row>
    <row r="43" spans="1:4" x14ac:dyDescent="0.25">
      <c r="A43" s="108"/>
      <c r="B43" s="107"/>
      <c r="C43" s="16" t="s">
        <v>356</v>
      </c>
      <c r="D43" s="5" t="s">
        <v>357</v>
      </c>
    </row>
    <row r="44" spans="1:4" x14ac:dyDescent="0.25">
      <c r="A44" s="108" t="s">
        <v>358</v>
      </c>
      <c r="B44" s="107" t="s">
        <v>359</v>
      </c>
      <c r="C44" s="16" t="s">
        <v>298</v>
      </c>
      <c r="D44" s="5" t="s">
        <v>360</v>
      </c>
    </row>
    <row r="45" spans="1:4" x14ac:dyDescent="0.25">
      <c r="A45" s="108"/>
      <c r="B45" s="107"/>
      <c r="C45" s="16" t="s">
        <v>300</v>
      </c>
      <c r="D45" s="5" t="s">
        <v>361</v>
      </c>
    </row>
    <row r="46" spans="1:4" x14ac:dyDescent="0.25">
      <c r="A46" s="108" t="s">
        <v>362</v>
      </c>
      <c r="B46" s="107" t="s">
        <v>363</v>
      </c>
      <c r="C46" s="16" t="s">
        <v>298</v>
      </c>
      <c r="D46" s="5" t="s">
        <v>364</v>
      </c>
    </row>
    <row r="47" spans="1:4" x14ac:dyDescent="0.25">
      <c r="A47" s="108"/>
      <c r="B47" s="107"/>
      <c r="C47" s="16" t="s">
        <v>300</v>
      </c>
      <c r="D47" s="5" t="s">
        <v>365</v>
      </c>
    </row>
    <row r="49" spans="1:4" s="9" customFormat="1" ht="26.5" customHeight="1" x14ac:dyDescent="0.25">
      <c r="A49" s="15" t="s">
        <v>366</v>
      </c>
    </row>
    <row r="50" spans="1:4" s="9" customFormat="1" ht="25.15" customHeight="1" x14ac:dyDescent="0.25">
      <c r="A50" s="17" t="s">
        <v>284</v>
      </c>
      <c r="B50" s="17" t="s">
        <v>367</v>
      </c>
      <c r="C50" s="18" t="s">
        <v>345</v>
      </c>
      <c r="D50" s="17" t="s">
        <v>285</v>
      </c>
    </row>
    <row r="51" spans="1:4" x14ac:dyDescent="0.25">
      <c r="A51" s="112" t="s">
        <v>368</v>
      </c>
      <c r="B51" s="114" t="s">
        <v>369</v>
      </c>
      <c r="C51" s="58" t="s">
        <v>298</v>
      </c>
      <c r="D51" s="9" t="s">
        <v>370</v>
      </c>
    </row>
    <row r="52" spans="1:4" x14ac:dyDescent="0.25">
      <c r="A52" s="113"/>
      <c r="B52" s="115"/>
      <c r="C52" s="59" t="s">
        <v>300</v>
      </c>
      <c r="D52" s="9" t="s">
        <v>371</v>
      </c>
    </row>
    <row r="53" spans="1:4" x14ac:dyDescent="0.25">
      <c r="A53" s="103" t="s">
        <v>372</v>
      </c>
      <c r="B53" s="105" t="s">
        <v>373</v>
      </c>
      <c r="C53" s="60" t="s">
        <v>298</v>
      </c>
      <c r="D53" s="61" t="s">
        <v>374</v>
      </c>
    </row>
    <row r="54" spans="1:4" x14ac:dyDescent="0.25">
      <c r="A54" s="104"/>
      <c r="B54" s="106"/>
      <c r="C54" s="62" t="s">
        <v>300</v>
      </c>
      <c r="D54" s="63" t="s">
        <v>375</v>
      </c>
    </row>
    <row r="55" spans="1:4" ht="19.2" customHeight="1" x14ac:dyDescent="0.25">
      <c r="A55" s="98" t="s">
        <v>376</v>
      </c>
      <c r="B55" s="100" t="s">
        <v>377</v>
      </c>
      <c r="C55" s="64" t="s">
        <v>378</v>
      </c>
      <c r="D55" s="65" t="s">
        <v>379</v>
      </c>
    </row>
    <row r="56" spans="1:4" ht="21.75" customHeight="1" x14ac:dyDescent="0.25">
      <c r="A56" s="99"/>
      <c r="B56" s="102"/>
      <c r="C56" s="66" t="s">
        <v>380</v>
      </c>
      <c r="D56" s="67" t="s">
        <v>381</v>
      </c>
    </row>
    <row r="57" spans="1:4" ht="20.399999999999999" customHeight="1" x14ac:dyDescent="0.25">
      <c r="A57" s="98" t="s">
        <v>382</v>
      </c>
      <c r="B57" s="100" t="s">
        <v>377</v>
      </c>
      <c r="C57" s="64" t="s">
        <v>378</v>
      </c>
      <c r="D57" s="65" t="s">
        <v>383</v>
      </c>
    </row>
    <row r="58" spans="1:4" ht="19.7" customHeight="1" x14ac:dyDescent="0.25">
      <c r="A58" s="99"/>
      <c r="B58" s="101"/>
      <c r="C58" s="66" t="s">
        <v>380</v>
      </c>
      <c r="D58" s="68" t="s">
        <v>384</v>
      </c>
    </row>
    <row r="59" spans="1:4" ht="18.350000000000001" customHeight="1" x14ac:dyDescent="0.25">
      <c r="A59" s="98" t="s">
        <v>385</v>
      </c>
      <c r="B59" s="100" t="s">
        <v>377</v>
      </c>
      <c r="C59" s="64" t="s">
        <v>378</v>
      </c>
      <c r="D59" s="65" t="s">
        <v>386</v>
      </c>
    </row>
    <row r="60" spans="1:4" ht="19.7" customHeight="1" x14ac:dyDescent="0.25">
      <c r="A60" s="99"/>
      <c r="B60" s="101"/>
      <c r="C60" s="66" t="s">
        <v>380</v>
      </c>
      <c r="D60" s="68" t="s">
        <v>387</v>
      </c>
    </row>
    <row r="61" spans="1:4" ht="19.2" customHeight="1" x14ac:dyDescent="0.25">
      <c r="A61" s="98" t="s">
        <v>388</v>
      </c>
      <c r="B61" s="105" t="s">
        <v>377</v>
      </c>
      <c r="C61" s="60" t="s">
        <v>378</v>
      </c>
      <c r="D61" s="69" t="s">
        <v>389</v>
      </c>
    </row>
    <row r="62" spans="1:4" ht="22.6" customHeight="1" x14ac:dyDescent="0.25">
      <c r="A62" s="99"/>
      <c r="B62" s="106"/>
      <c r="C62" s="62" t="s">
        <v>380</v>
      </c>
      <c r="D62" s="70" t="s">
        <v>390</v>
      </c>
    </row>
  </sheetData>
  <mergeCells count="33">
    <mergeCell ref="A24:A25"/>
    <mergeCell ref="A61:A62"/>
    <mergeCell ref="B61:B62"/>
    <mergeCell ref="A5:A6"/>
    <mergeCell ref="A7:A8"/>
    <mergeCell ref="A51:A52"/>
    <mergeCell ref="B51:B52"/>
    <mergeCell ref="A28:A29"/>
    <mergeCell ref="A30:A31"/>
    <mergeCell ref="A32:A33"/>
    <mergeCell ref="A34:A35"/>
    <mergeCell ref="A39:A40"/>
    <mergeCell ref="B39:B40"/>
    <mergeCell ref="A41:A43"/>
    <mergeCell ref="B41:B43"/>
    <mergeCell ref="A26:A27"/>
    <mergeCell ref="A14:A15"/>
    <mergeCell ref="A16:A17"/>
    <mergeCell ref="A18:A19"/>
    <mergeCell ref="A20:A21"/>
    <mergeCell ref="A22:A23"/>
    <mergeCell ref="A53:A54"/>
    <mergeCell ref="B53:B54"/>
    <mergeCell ref="B46:B47"/>
    <mergeCell ref="A44:A45"/>
    <mergeCell ref="B44:B45"/>
    <mergeCell ref="A46:A47"/>
    <mergeCell ref="A59:A60"/>
    <mergeCell ref="B59:B60"/>
    <mergeCell ref="A55:A56"/>
    <mergeCell ref="B55:B56"/>
    <mergeCell ref="A57:A58"/>
    <mergeCell ref="B57:B5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51443-5C66-4884-B269-3E657233D07B}">
  <dimension ref="A1:F24"/>
  <sheetViews>
    <sheetView topLeftCell="A9" workbookViewId="0">
      <selection activeCell="F17" sqref="F17"/>
    </sheetView>
  </sheetViews>
  <sheetFormatPr defaultRowHeight="14.3" x14ac:dyDescent="0.25"/>
  <cols>
    <col min="1" max="1" width="32.625" customWidth="1"/>
    <col min="2" max="2" width="21.625" customWidth="1"/>
    <col min="3" max="3" width="28.375" customWidth="1"/>
    <col min="4" max="4" width="21.125" customWidth="1"/>
    <col min="5" max="5" width="17.375" customWidth="1"/>
  </cols>
  <sheetData>
    <row r="1" spans="1:6" ht="15.65" x14ac:dyDescent="0.25">
      <c r="A1" s="3" t="s">
        <v>391</v>
      </c>
      <c r="B1" s="4"/>
      <c r="C1" s="4"/>
      <c r="D1" s="4"/>
      <c r="E1" s="4"/>
    </row>
    <row r="2" spans="1:6" ht="15.65" x14ac:dyDescent="0.25">
      <c r="A2" s="3"/>
      <c r="B2" s="4"/>
      <c r="C2" s="4"/>
      <c r="D2" s="4"/>
      <c r="E2" s="4"/>
    </row>
    <row r="3" spans="1:6" s="20" customFormat="1" ht="25.15" customHeight="1" x14ac:dyDescent="0.25">
      <c r="A3" s="6" t="s">
        <v>392</v>
      </c>
      <c r="B3" s="9"/>
      <c r="C3" s="9"/>
      <c r="D3" s="9"/>
      <c r="E3" s="9"/>
    </row>
    <row r="4" spans="1:6" s="20" customFormat="1" ht="25.15" customHeight="1" x14ac:dyDescent="0.25">
      <c r="A4" s="73" t="s">
        <v>393</v>
      </c>
      <c r="B4" s="74" t="s">
        <v>394</v>
      </c>
      <c r="C4" s="74" t="s">
        <v>395</v>
      </c>
      <c r="D4" s="74" t="s">
        <v>396</v>
      </c>
      <c r="E4" s="75" t="s">
        <v>397</v>
      </c>
      <c r="F4" s="21"/>
    </row>
    <row r="5" spans="1:6" ht="15.65" x14ac:dyDescent="0.25">
      <c r="A5" s="77" t="s">
        <v>398</v>
      </c>
      <c r="B5" s="76" t="s">
        <v>399</v>
      </c>
      <c r="C5" s="76" t="s">
        <v>400</v>
      </c>
      <c r="D5" s="76" t="s">
        <v>401</v>
      </c>
      <c r="E5" s="78">
        <v>109822</v>
      </c>
    </row>
    <row r="6" spans="1:6" ht="15.65" x14ac:dyDescent="0.25">
      <c r="A6" s="79" t="s">
        <v>402</v>
      </c>
      <c r="B6" s="71" t="s">
        <v>403</v>
      </c>
      <c r="C6" s="71" t="s">
        <v>404</v>
      </c>
      <c r="D6" s="71" t="s">
        <v>401</v>
      </c>
      <c r="E6" s="80">
        <v>110752</v>
      </c>
    </row>
    <row r="7" spans="1:6" ht="15.65" x14ac:dyDescent="0.25">
      <c r="A7" s="79" t="s">
        <v>405</v>
      </c>
      <c r="B7" s="71" t="s">
        <v>406</v>
      </c>
      <c r="C7" s="71" t="s">
        <v>407</v>
      </c>
      <c r="D7" s="71" t="s">
        <v>401</v>
      </c>
      <c r="E7" s="80">
        <v>133302</v>
      </c>
    </row>
    <row r="8" spans="1:6" ht="15.65" x14ac:dyDescent="0.25">
      <c r="A8" s="79" t="s">
        <v>405</v>
      </c>
      <c r="B8" s="71" t="s">
        <v>408</v>
      </c>
      <c r="C8" s="71" t="s">
        <v>407</v>
      </c>
      <c r="D8" s="71" t="s">
        <v>401</v>
      </c>
      <c r="E8" s="80">
        <v>133306</v>
      </c>
    </row>
    <row r="9" spans="1:6" ht="15.65" x14ac:dyDescent="0.25">
      <c r="A9" s="79" t="s">
        <v>409</v>
      </c>
      <c r="B9" s="71" t="s">
        <v>410</v>
      </c>
      <c r="C9" s="71" t="s">
        <v>411</v>
      </c>
      <c r="D9" s="71" t="s">
        <v>412</v>
      </c>
      <c r="E9" s="80">
        <v>553355</v>
      </c>
    </row>
    <row r="10" spans="1:6" ht="15.65" x14ac:dyDescent="0.25">
      <c r="A10" s="79" t="s">
        <v>413</v>
      </c>
      <c r="B10" s="71" t="s">
        <v>414</v>
      </c>
      <c r="C10" s="71" t="s">
        <v>415</v>
      </c>
      <c r="D10" s="71" t="s">
        <v>401</v>
      </c>
      <c r="E10" s="80">
        <v>108128</v>
      </c>
    </row>
    <row r="11" spans="1:6" ht="15.65" x14ac:dyDescent="0.25">
      <c r="A11" s="79" t="s">
        <v>416</v>
      </c>
      <c r="B11" s="71" t="s">
        <v>417</v>
      </c>
      <c r="C11" s="71" t="s">
        <v>418</v>
      </c>
      <c r="D11" s="71" t="s">
        <v>401</v>
      </c>
      <c r="E11" s="80">
        <v>115941</v>
      </c>
    </row>
    <row r="12" spans="1:6" ht="15.65" x14ac:dyDescent="0.25">
      <c r="A12" s="79" t="s">
        <v>419</v>
      </c>
      <c r="B12" s="71" t="s">
        <v>420</v>
      </c>
      <c r="C12" s="71" t="s">
        <v>421</v>
      </c>
      <c r="D12" s="71" t="s">
        <v>401</v>
      </c>
      <c r="E12" s="80">
        <v>103412</v>
      </c>
    </row>
    <row r="13" spans="1:6" ht="15.65" x14ac:dyDescent="0.25">
      <c r="A13" s="81" t="s">
        <v>422</v>
      </c>
      <c r="B13" s="72" t="s">
        <v>406</v>
      </c>
      <c r="C13" s="72" t="s">
        <v>423</v>
      </c>
      <c r="D13" s="72" t="s">
        <v>401</v>
      </c>
      <c r="E13" s="82">
        <v>116206</v>
      </c>
    </row>
    <row r="14" spans="1:6" ht="15.65" x14ac:dyDescent="0.25">
      <c r="A14" s="81" t="s">
        <v>424</v>
      </c>
      <c r="B14" s="72" t="s">
        <v>425</v>
      </c>
      <c r="C14" s="72" t="s">
        <v>426</v>
      </c>
      <c r="D14" s="72" t="s">
        <v>401</v>
      </c>
      <c r="E14" s="82">
        <v>101216</v>
      </c>
    </row>
    <row r="15" spans="1:6" ht="15.65" x14ac:dyDescent="0.25">
      <c r="A15" s="81" t="s">
        <v>427</v>
      </c>
      <c r="B15" s="72" t="s">
        <v>417</v>
      </c>
      <c r="C15" s="72" t="s">
        <v>428</v>
      </c>
      <c r="D15" s="72" t="s">
        <v>401</v>
      </c>
      <c r="E15" s="82">
        <v>108443</v>
      </c>
    </row>
    <row r="16" spans="1:6" ht="15.65" x14ac:dyDescent="0.25">
      <c r="A16" s="81" t="s">
        <v>429</v>
      </c>
      <c r="B16" s="72" t="s">
        <v>420</v>
      </c>
      <c r="C16" s="72" t="s">
        <v>430</v>
      </c>
      <c r="D16" s="72" t="s">
        <v>401</v>
      </c>
      <c r="E16" s="82">
        <v>100312</v>
      </c>
    </row>
    <row r="17" spans="1:5" ht="15.65" x14ac:dyDescent="0.25">
      <c r="A17" s="81" t="s">
        <v>431</v>
      </c>
      <c r="B17" s="72" t="s">
        <v>410</v>
      </c>
      <c r="C17" s="72" t="s">
        <v>432</v>
      </c>
      <c r="D17" s="72" t="s">
        <v>401</v>
      </c>
      <c r="E17" s="82">
        <v>103208</v>
      </c>
    </row>
    <row r="18" spans="1:5" ht="15.65" x14ac:dyDescent="0.25">
      <c r="A18" s="81" t="s">
        <v>433</v>
      </c>
      <c r="B18" s="72" t="s">
        <v>420</v>
      </c>
      <c r="C18" s="72" t="s">
        <v>434</v>
      </c>
      <c r="D18" s="72" t="s">
        <v>401</v>
      </c>
      <c r="E18" s="82">
        <v>640941</v>
      </c>
    </row>
    <row r="19" spans="1:5" ht="15.65" x14ac:dyDescent="0.25">
      <c r="A19" s="83" t="s">
        <v>435</v>
      </c>
      <c r="B19" s="72" t="s">
        <v>408</v>
      </c>
      <c r="C19" s="72" t="s">
        <v>434</v>
      </c>
      <c r="D19" s="72" t="s">
        <v>436</v>
      </c>
      <c r="E19" s="82">
        <v>34857</v>
      </c>
    </row>
    <row r="20" spans="1:5" ht="15.65" x14ac:dyDescent="0.25">
      <c r="A20" s="83" t="s">
        <v>437</v>
      </c>
      <c r="B20" s="72" t="s">
        <v>406</v>
      </c>
      <c r="C20" s="72" t="s">
        <v>434</v>
      </c>
      <c r="D20" s="72" t="s">
        <v>436</v>
      </c>
      <c r="E20" s="84" t="s">
        <v>438</v>
      </c>
    </row>
    <row r="21" spans="1:5" ht="15.65" x14ac:dyDescent="0.25">
      <c r="A21" s="81" t="s">
        <v>439</v>
      </c>
      <c r="B21" s="72" t="s">
        <v>406</v>
      </c>
      <c r="C21" s="72" t="s">
        <v>440</v>
      </c>
      <c r="D21" s="72" t="s">
        <v>412</v>
      </c>
      <c r="E21" s="82">
        <v>556026</v>
      </c>
    </row>
    <row r="22" spans="1:5" ht="15.65" x14ac:dyDescent="0.25">
      <c r="A22" s="81" t="s">
        <v>441</v>
      </c>
      <c r="B22" s="72" t="s">
        <v>406</v>
      </c>
      <c r="C22" s="72" t="s">
        <v>442</v>
      </c>
      <c r="D22" s="72" t="s">
        <v>412</v>
      </c>
      <c r="E22" s="82">
        <v>556026</v>
      </c>
    </row>
    <row r="23" spans="1:5" ht="15.65" x14ac:dyDescent="0.25">
      <c r="A23" s="81" t="s">
        <v>398</v>
      </c>
      <c r="B23" s="72" t="s">
        <v>443</v>
      </c>
      <c r="C23" s="72" t="s">
        <v>400</v>
      </c>
      <c r="D23" s="72" t="s">
        <v>401</v>
      </c>
      <c r="E23" s="82">
        <v>109859</v>
      </c>
    </row>
    <row r="24" spans="1:5" ht="15.65" x14ac:dyDescent="0.25">
      <c r="A24" s="85" t="s">
        <v>402</v>
      </c>
      <c r="B24" s="86" t="s">
        <v>444</v>
      </c>
      <c r="C24" s="86" t="s">
        <v>404</v>
      </c>
      <c r="D24" s="86" t="s">
        <v>401</v>
      </c>
      <c r="E24" s="87">
        <v>110755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A9EA8-3291-47A7-AB2F-E5FD88478F57}">
  <dimension ref="A1:C17"/>
  <sheetViews>
    <sheetView tabSelected="1" workbookViewId="0">
      <selection activeCell="H9" sqref="H9:H10"/>
    </sheetView>
  </sheetViews>
  <sheetFormatPr defaultRowHeight="14.3" x14ac:dyDescent="0.25"/>
  <cols>
    <col min="1" max="1" width="59.375" customWidth="1"/>
    <col min="2" max="2" width="34.125" customWidth="1"/>
    <col min="3" max="3" width="19.25" customWidth="1"/>
  </cols>
  <sheetData>
    <row r="1" spans="1:3" s="20" customFormat="1" ht="15.65" x14ac:dyDescent="0.25">
      <c r="A1" s="89" t="s">
        <v>445</v>
      </c>
    </row>
    <row r="2" spans="1:3" s="20" customFormat="1" x14ac:dyDescent="0.25"/>
    <row r="3" spans="1:3" s="20" customFormat="1" ht="15.65" x14ac:dyDescent="0.25">
      <c r="A3" s="90" t="s">
        <v>446</v>
      </c>
    </row>
    <row r="4" spans="1:3" s="20" customFormat="1" x14ac:dyDescent="0.25"/>
    <row r="5" spans="1:3" s="20" customFormat="1" ht="33.450000000000003" customHeight="1" x14ac:dyDescent="0.25">
      <c r="A5" s="92" t="s">
        <v>447</v>
      </c>
      <c r="B5" s="92" t="s">
        <v>448</v>
      </c>
      <c r="C5" s="92" t="s">
        <v>449</v>
      </c>
    </row>
    <row r="6" spans="1:3" s="20" customFormat="1" ht="15.65" x14ac:dyDescent="0.25">
      <c r="A6" s="88" t="s">
        <v>450</v>
      </c>
      <c r="B6" s="88" t="s">
        <v>451</v>
      </c>
      <c r="C6" s="88">
        <v>13118</v>
      </c>
    </row>
    <row r="7" spans="1:3" s="20" customFormat="1" ht="15.65" x14ac:dyDescent="0.25">
      <c r="A7" s="88" t="s">
        <v>450</v>
      </c>
      <c r="B7" s="88" t="s">
        <v>452</v>
      </c>
      <c r="C7" s="88" t="s">
        <v>453</v>
      </c>
    </row>
    <row r="8" spans="1:3" s="20" customFormat="1" ht="15.65" x14ac:dyDescent="0.25">
      <c r="A8" s="88" t="s">
        <v>454</v>
      </c>
      <c r="B8" s="88" t="s">
        <v>455</v>
      </c>
      <c r="C8" s="88" t="s">
        <v>456</v>
      </c>
    </row>
    <row r="9" spans="1:3" s="20" customFormat="1" ht="15.65" x14ac:dyDescent="0.25">
      <c r="A9" s="88" t="s">
        <v>457</v>
      </c>
      <c r="B9" s="88" t="s">
        <v>451</v>
      </c>
      <c r="C9" s="88">
        <v>16376</v>
      </c>
    </row>
    <row r="10" spans="1:3" s="20" customFormat="1" ht="15.65" x14ac:dyDescent="0.25">
      <c r="A10" s="88" t="s">
        <v>458</v>
      </c>
      <c r="B10" s="88" t="s">
        <v>451</v>
      </c>
      <c r="C10" s="88">
        <v>13603</v>
      </c>
    </row>
    <row r="11" spans="1:3" s="20" customFormat="1" ht="15.65" x14ac:dyDescent="0.25">
      <c r="A11" s="88" t="s">
        <v>459</v>
      </c>
      <c r="B11" s="91" t="s">
        <v>460</v>
      </c>
      <c r="C11" s="88">
        <v>6995</v>
      </c>
    </row>
    <row r="12" spans="1:3" s="20" customFormat="1" ht="15.65" x14ac:dyDescent="0.25">
      <c r="A12" s="8" t="s">
        <v>461</v>
      </c>
      <c r="B12" s="88" t="s">
        <v>462</v>
      </c>
      <c r="C12" s="8" t="s">
        <v>463</v>
      </c>
    </row>
    <row r="13" spans="1:3" s="20" customFormat="1" ht="15.65" x14ac:dyDescent="0.25">
      <c r="A13" s="8" t="s">
        <v>464</v>
      </c>
      <c r="B13" s="88" t="s">
        <v>462</v>
      </c>
      <c r="C13" s="8" t="s">
        <v>465</v>
      </c>
    </row>
    <row r="14" spans="1:3" s="20" customFormat="1" ht="15.65" x14ac:dyDescent="0.25">
      <c r="A14" s="8" t="s">
        <v>466</v>
      </c>
      <c r="B14" s="88" t="s">
        <v>462</v>
      </c>
      <c r="C14" s="8" t="s">
        <v>467</v>
      </c>
    </row>
    <row r="15" spans="1:3" ht="15.65" x14ac:dyDescent="0.25">
      <c r="A15" s="4"/>
      <c r="B15" s="4"/>
      <c r="C15" s="4"/>
    </row>
    <row r="17" ht="18.7" customHeigh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2c060d6-5e73-43b3-8e14-2a59a9a3ec4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D905EE3CAFD94EB5BBB26556F56320" ma:contentTypeVersion="13" ma:contentTypeDescription="Create a new document." ma:contentTypeScope="" ma:versionID="ae680dd98506ca7d09033fb4e88e8117">
  <xsd:schema xmlns:xsd="http://www.w3.org/2001/XMLSchema" xmlns:xs="http://www.w3.org/2001/XMLSchema" xmlns:p="http://schemas.microsoft.com/office/2006/metadata/properties" xmlns:ns3="2e678067-11ca-4e3e-ac6b-0dea148d5db1" xmlns:ns4="42c060d6-5e73-43b3-8e14-2a59a9a3ec4c" targetNamespace="http://schemas.microsoft.com/office/2006/metadata/properties" ma:root="true" ma:fieldsID="273e25f42df390c982866f124d88bd24" ns3:_="" ns4:_="">
    <xsd:import namespace="2e678067-11ca-4e3e-ac6b-0dea148d5db1"/>
    <xsd:import namespace="42c060d6-5e73-43b3-8e14-2a59a9a3ec4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78067-11ca-4e3e-ac6b-0dea148d5d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060d6-5e73-43b3-8e14-2a59a9a3e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F38356-0A48-4E53-9CBE-6B472D70ED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94E81E-A11D-4282-8457-6449D62EA615}">
  <ds:schemaRefs>
    <ds:schemaRef ds:uri="http://schemas.microsoft.com/office/2006/metadata/properties"/>
    <ds:schemaRef ds:uri="http://schemas.microsoft.com/office/infopath/2007/PartnerControls"/>
    <ds:schemaRef ds:uri="42c060d6-5e73-43b3-8e14-2a59a9a3ec4c"/>
  </ds:schemaRefs>
</ds:datastoreItem>
</file>

<file path=customXml/itemProps3.xml><?xml version="1.0" encoding="utf-8"?>
<ds:datastoreItem xmlns:ds="http://schemas.openxmlformats.org/officeDocument/2006/customXml" ds:itemID="{C4EAE075-570D-4D53-9419-BAF676A9A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678067-11ca-4e3e-ac6b-0dea148d5db1"/>
    <ds:schemaRef ds:uri="42c060d6-5e73-43b3-8e14-2a59a9a3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Extended Table 1-Metabolites</vt:lpstr>
      <vt:lpstr>Extended Table 2</vt:lpstr>
      <vt:lpstr>Extended Table 3</vt:lpstr>
      <vt:lpstr>Extended Table 4 </vt:lpstr>
      <vt:lpstr>Extended Table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Cathelin, Severine</dc:creator>
  <cp:keywords/>
  <dc:description/>
  <cp:lastModifiedBy>Chan, Steven</cp:lastModifiedBy>
  <cp:revision/>
  <dcterms:created xsi:type="dcterms:W3CDTF">2023-12-22T17:28:41Z</dcterms:created>
  <dcterms:modified xsi:type="dcterms:W3CDTF">2024-01-18T05:40:05Z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0x0101005DD905EE3CAFD94EB5BBB26556F56320</vt:lpwstr>
  </property>
</Properties>
</file>