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XZH\Desktop\小论文\Exploration and verification of separation method of fine grits and fine debris in sewage\"/>
    </mc:Choice>
  </mc:AlternateContent>
  <xr:revisionPtr revIDLastSave="0" documentId="13_ncr:1_{B161C274-8E3B-4A71-97A7-C79AB89015AD}" xr6:coauthVersionLast="47" xr6:coauthVersionMax="47" xr10:uidLastSave="{00000000-0000-0000-0000-000000000000}"/>
  <bookViews>
    <workbookView xWindow="-110" yWindow="-110" windowWidth="25820" windowHeight="15500" firstSheet="2" activeTab="9" xr2:uid="{00000000-000D-0000-FFFF-FFFF00000000}"/>
  </bookViews>
  <sheets>
    <sheet name="Pretreatment contrast" sheetId="1" r:id="rId1"/>
    <sheet name="Density separation medium contr" sheetId="2" r:id="rId2"/>
    <sheet name="Density separation time" sheetId="3" r:id="rId3"/>
    <sheet name="Total samples" sheetId="4" r:id="rId4"/>
    <sheet name="190-230" sheetId="6" r:id="rId5"/>
    <sheet name="150-190" sheetId="7" r:id="rId6"/>
    <sheet name="110-150" sheetId="8" r:id="rId7"/>
    <sheet name="70-110" sheetId="9" r:id="rId8"/>
    <sheet name="70-230" sheetId="10" r:id="rId9"/>
    <sheet name="Sheet10" sheetId="1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8" i="11" l="1"/>
  <c r="AA33" i="11" s="1"/>
  <c r="Z28" i="11"/>
  <c r="AA22" i="11"/>
  <c r="Z22" i="11"/>
  <c r="AE21" i="11"/>
  <c r="AD21" i="11"/>
  <c r="AC21" i="11"/>
  <c r="AB21" i="11"/>
  <c r="AA21" i="11"/>
  <c r="Z21" i="11"/>
  <c r="AE20" i="11"/>
  <c r="AD20" i="11"/>
  <c r="AC20" i="11"/>
  <c r="AB20" i="11"/>
  <c r="AA20" i="11"/>
  <c r="Z20" i="11"/>
  <c r="AC15" i="11"/>
  <c r="AB15" i="11"/>
  <c r="AA15" i="11"/>
  <c r="Z15" i="11"/>
  <c r="AE14" i="11"/>
  <c r="AD14" i="11"/>
  <c r="AC14" i="11"/>
  <c r="AB14" i="11"/>
  <c r="AA14" i="11"/>
  <c r="Z14" i="11"/>
  <c r="AE13" i="11"/>
  <c r="AE27" i="11" s="1"/>
  <c r="AD13" i="11"/>
  <c r="AC13" i="11"/>
  <c r="AB13" i="11"/>
  <c r="AA13" i="11"/>
  <c r="Z13" i="11"/>
  <c r="Z27" i="11" s="1"/>
  <c r="S32" i="11"/>
  <c r="R32" i="11"/>
  <c r="S28" i="11"/>
  <c r="R28" i="11"/>
  <c r="P28" i="11"/>
  <c r="O28" i="11"/>
  <c r="N28" i="11"/>
  <c r="U27" i="11"/>
  <c r="T27" i="11"/>
  <c r="Q22" i="11"/>
  <c r="P22" i="11"/>
  <c r="O22" i="11"/>
  <c r="N22" i="11"/>
  <c r="W21" i="11"/>
  <c r="V21" i="11"/>
  <c r="V33" i="11" s="1"/>
  <c r="U21" i="11"/>
  <c r="U33" i="11" s="1"/>
  <c r="T21" i="11"/>
  <c r="S21" i="11"/>
  <c r="S33" i="11" s="1"/>
  <c r="R21" i="11"/>
  <c r="R33" i="11" s="1"/>
  <c r="Q21" i="11"/>
  <c r="P21" i="11"/>
  <c r="P33" i="11" s="1"/>
  <c r="O21" i="11"/>
  <c r="O33" i="11" s="1"/>
  <c r="N21" i="11"/>
  <c r="N33" i="11" s="1"/>
  <c r="W20" i="11"/>
  <c r="V20" i="11"/>
  <c r="U20" i="11"/>
  <c r="U31" i="11" s="1"/>
  <c r="T20" i="11"/>
  <c r="T22" i="11" s="1"/>
  <c r="S20" i="11"/>
  <c r="S22" i="11" s="1"/>
  <c r="R20" i="11"/>
  <c r="R31" i="11" s="1"/>
  <c r="Q20" i="11"/>
  <c r="P20" i="11"/>
  <c r="O20" i="11"/>
  <c r="N20" i="11"/>
  <c r="O15" i="11"/>
  <c r="N15" i="11"/>
  <c r="W14" i="11"/>
  <c r="V14" i="11"/>
  <c r="V28" i="11" s="1"/>
  <c r="U14" i="11"/>
  <c r="U28" i="11" s="1"/>
  <c r="T14" i="11"/>
  <c r="T28" i="11" s="1"/>
  <c r="S14" i="11"/>
  <c r="R14" i="11"/>
  <c r="Q14" i="11"/>
  <c r="P14" i="11"/>
  <c r="P32" i="11" s="1"/>
  <c r="O14" i="11"/>
  <c r="O32" i="11" s="1"/>
  <c r="N14" i="11"/>
  <c r="N32" i="11" s="1"/>
  <c r="W13" i="11"/>
  <c r="V13" i="11"/>
  <c r="U13" i="11"/>
  <c r="U30" i="11" s="1"/>
  <c r="T13" i="11"/>
  <c r="T30" i="11" s="1"/>
  <c r="S13" i="11"/>
  <c r="S27" i="11" s="1"/>
  <c r="S29" i="11" s="1"/>
  <c r="R13" i="11"/>
  <c r="R27" i="11" s="1"/>
  <c r="R29" i="11" s="1"/>
  <c r="Q13" i="11"/>
  <c r="Q27" i="11" s="1"/>
  <c r="Q31" i="11" s="1"/>
  <c r="P13" i="11"/>
  <c r="P27" i="11" s="1"/>
  <c r="O13" i="11"/>
  <c r="O27" i="11" s="1"/>
  <c r="N13" i="11"/>
  <c r="N27" i="11" s="1"/>
  <c r="B28" i="11"/>
  <c r="K27" i="11"/>
  <c r="G27" i="11"/>
  <c r="G31" i="11" s="1"/>
  <c r="B27" i="11"/>
  <c r="K22" i="11"/>
  <c r="J22" i="11"/>
  <c r="K21" i="11"/>
  <c r="J21" i="11"/>
  <c r="I21" i="11"/>
  <c r="H21" i="11"/>
  <c r="G21" i="11"/>
  <c r="F21" i="11"/>
  <c r="E21" i="11"/>
  <c r="E22" i="11" s="1"/>
  <c r="D21" i="11"/>
  <c r="C21" i="11"/>
  <c r="C22" i="11" s="1"/>
  <c r="B21" i="11"/>
  <c r="K20" i="11"/>
  <c r="J20" i="11"/>
  <c r="J27" i="11" s="1"/>
  <c r="J31" i="11" s="1"/>
  <c r="I20" i="11"/>
  <c r="H20" i="11"/>
  <c r="H27" i="11" s="1"/>
  <c r="H31" i="11" s="1"/>
  <c r="G20" i="11"/>
  <c r="F20" i="11"/>
  <c r="E20" i="11"/>
  <c r="D20" i="11"/>
  <c r="C20" i="11"/>
  <c r="B20" i="11"/>
  <c r="K14" i="11"/>
  <c r="K15" i="11" s="1"/>
  <c r="K24" i="11" s="1"/>
  <c r="J14" i="11"/>
  <c r="I14" i="11"/>
  <c r="I28" i="11" s="1"/>
  <c r="H14" i="11"/>
  <c r="H28" i="11" s="1"/>
  <c r="G14" i="11"/>
  <c r="F14" i="11"/>
  <c r="E14" i="11"/>
  <c r="E28" i="11" s="1"/>
  <c r="D14" i="11"/>
  <c r="C14" i="11"/>
  <c r="B14" i="11"/>
  <c r="K13" i="11"/>
  <c r="K30" i="11" s="1"/>
  <c r="J13" i="11"/>
  <c r="I13" i="11"/>
  <c r="I27" i="11" s="1"/>
  <c r="I31" i="11" s="1"/>
  <c r="H13" i="11"/>
  <c r="G13" i="11"/>
  <c r="F13" i="11"/>
  <c r="F27" i="11" s="1"/>
  <c r="F30" i="11" s="1"/>
  <c r="E13" i="11"/>
  <c r="D13" i="11"/>
  <c r="C13" i="11"/>
  <c r="C27" i="11" s="1"/>
  <c r="C31" i="11" s="1"/>
  <c r="B13" i="11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J97" i="6"/>
  <c r="AJ98" i="6"/>
  <c r="AJ99" i="6"/>
  <c r="BG26" i="4"/>
  <c r="AQ26" i="4"/>
  <c r="AQ27" i="4" s="1"/>
  <c r="AP26" i="4"/>
  <c r="AP27" i="4" s="1"/>
  <c r="AK26" i="4"/>
  <c r="AJ26" i="4"/>
  <c r="AE26" i="4"/>
  <c r="AE27" i="4" s="1"/>
  <c r="AD26" i="4"/>
  <c r="AD27" i="4" s="1"/>
  <c r="Y26" i="4"/>
  <c r="Y27" i="4" s="1"/>
  <c r="X26" i="4"/>
  <c r="X27" i="4" s="1"/>
  <c r="S26" i="4"/>
  <c r="R26" i="4"/>
  <c r="N26" i="4"/>
  <c r="N27" i="4" s="1"/>
  <c r="M26" i="4"/>
  <c r="M27" i="4" s="1"/>
  <c r="H26" i="4"/>
  <c r="H27" i="4" s="1"/>
  <c r="G26" i="4"/>
  <c r="G27" i="4" s="1"/>
  <c r="C26" i="4"/>
  <c r="B26" i="4"/>
  <c r="AQ25" i="4"/>
  <c r="AP25" i="4"/>
  <c r="AK25" i="4"/>
  <c r="AK27" i="4" s="1"/>
  <c r="AJ25" i="4"/>
  <c r="AJ27" i="4" s="1"/>
  <c r="AE25" i="4"/>
  <c r="AD25" i="4"/>
  <c r="Y25" i="4"/>
  <c r="X25" i="4"/>
  <c r="S25" i="4"/>
  <c r="S27" i="4" s="1"/>
  <c r="R25" i="4"/>
  <c r="R27" i="4" s="1"/>
  <c r="N25" i="4"/>
  <c r="M25" i="4"/>
  <c r="H25" i="4"/>
  <c r="G25" i="4"/>
  <c r="C25" i="4"/>
  <c r="C27" i="4" s="1"/>
  <c r="B25" i="4"/>
  <c r="B27" i="4" s="1"/>
  <c r="BJ18" i="4"/>
  <c r="BI18" i="4"/>
  <c r="BH18" i="4"/>
  <c r="BG18" i="4"/>
  <c r="BG31" i="4" s="1"/>
  <c r="BE18" i="4"/>
  <c r="BE19" i="4" s="1"/>
  <c r="BD18" i="4"/>
  <c r="BD19" i="4" s="1"/>
  <c r="BC18" i="4"/>
  <c r="BC19" i="4" s="1"/>
  <c r="BB18" i="4"/>
  <c r="BB19" i="4" s="1"/>
  <c r="AZ18" i="4"/>
  <c r="AZ19" i="4" s="1"/>
  <c r="AY18" i="4"/>
  <c r="AY19" i="4" s="1"/>
  <c r="AX18" i="4"/>
  <c r="AX19" i="4" s="1"/>
  <c r="AW18" i="4"/>
  <c r="AW19" i="4" s="1"/>
  <c r="AU18" i="4"/>
  <c r="AT18" i="4"/>
  <c r="AS18" i="4"/>
  <c r="AR18" i="4"/>
  <c r="AQ18" i="4"/>
  <c r="AP18" i="4"/>
  <c r="AO18" i="4"/>
  <c r="AN18" i="4"/>
  <c r="AM18" i="4"/>
  <c r="AM19" i="4" s="1"/>
  <c r="AL18" i="4"/>
  <c r="AL19" i="4" s="1"/>
  <c r="AK18" i="4"/>
  <c r="AK19" i="4" s="1"/>
  <c r="AJ18" i="4"/>
  <c r="AJ19" i="4" s="1"/>
  <c r="AI18" i="4"/>
  <c r="AI19" i="4" s="1"/>
  <c r="AH18" i="4"/>
  <c r="AH19" i="4" s="1"/>
  <c r="AG18" i="4"/>
  <c r="AG19" i="4" s="1"/>
  <c r="AF18" i="4"/>
  <c r="AF19" i="4" s="1"/>
  <c r="AE18" i="4"/>
  <c r="AE19" i="4" s="1"/>
  <c r="AD18" i="4"/>
  <c r="AD19" i="4" s="1"/>
  <c r="AC18" i="4"/>
  <c r="AB18" i="4"/>
  <c r="AA18" i="4"/>
  <c r="Z18" i="4"/>
  <c r="Y18" i="4"/>
  <c r="X18" i="4"/>
  <c r="V18" i="4"/>
  <c r="U18" i="4"/>
  <c r="T18" i="4"/>
  <c r="S18" i="4"/>
  <c r="S19" i="4" s="1"/>
  <c r="R18" i="4"/>
  <c r="R19" i="4" s="1"/>
  <c r="Q18" i="4"/>
  <c r="P18" i="4"/>
  <c r="O18" i="4"/>
  <c r="N18" i="4"/>
  <c r="N19" i="4" s="1"/>
  <c r="M18" i="4"/>
  <c r="M19" i="4" s="1"/>
  <c r="K18" i="4"/>
  <c r="J18" i="4"/>
  <c r="I18" i="4"/>
  <c r="H18" i="4"/>
  <c r="G18" i="4"/>
  <c r="F18" i="4"/>
  <c r="E18" i="4"/>
  <c r="E19" i="4" s="1"/>
  <c r="D18" i="4"/>
  <c r="D19" i="4" s="1"/>
  <c r="C18" i="4"/>
  <c r="C19" i="4" s="1"/>
  <c r="B18" i="4"/>
  <c r="B19" i="4" s="1"/>
  <c r="BJ17" i="4"/>
  <c r="BI17" i="4"/>
  <c r="BH17" i="4"/>
  <c r="BG17" i="4"/>
  <c r="BG19" i="4" s="1"/>
  <c r="BE17" i="4"/>
  <c r="BD17" i="4"/>
  <c r="BC17" i="4"/>
  <c r="BB17" i="4"/>
  <c r="AZ17" i="4"/>
  <c r="AY17" i="4"/>
  <c r="AX17" i="4"/>
  <c r="AW17" i="4"/>
  <c r="AU17" i="4"/>
  <c r="AT17" i="4"/>
  <c r="AS17" i="4"/>
  <c r="AR17" i="4"/>
  <c r="AQ17" i="4"/>
  <c r="AQ19" i="4" s="1"/>
  <c r="AP17" i="4"/>
  <c r="AP19" i="4" s="1"/>
  <c r="AO17" i="4"/>
  <c r="AN17" i="4"/>
  <c r="AN19" i="4" s="1"/>
  <c r="AM17" i="4"/>
  <c r="AM29" i="4" s="1"/>
  <c r="AL17" i="4"/>
  <c r="AL29" i="4" s="1"/>
  <c r="AK17" i="4"/>
  <c r="AJ17" i="4"/>
  <c r="AI17" i="4"/>
  <c r="AH17" i="4"/>
  <c r="AG17" i="4"/>
  <c r="AF17" i="4"/>
  <c r="AE17" i="4"/>
  <c r="AD17" i="4"/>
  <c r="AC17" i="4"/>
  <c r="AC19" i="4" s="1"/>
  <c r="AB17" i="4"/>
  <c r="AB19" i="4" s="1"/>
  <c r="AA17" i="4"/>
  <c r="AA19" i="4" s="1"/>
  <c r="Z17" i="4"/>
  <c r="Z19" i="4" s="1"/>
  <c r="Y17" i="4"/>
  <c r="Y19" i="4" s="1"/>
  <c r="X17" i="4"/>
  <c r="X19" i="4" s="1"/>
  <c r="V17" i="4"/>
  <c r="U17" i="4"/>
  <c r="T17" i="4"/>
  <c r="S17" i="4"/>
  <c r="R17" i="4"/>
  <c r="Q17" i="4"/>
  <c r="P17" i="4"/>
  <c r="O17" i="4"/>
  <c r="N17" i="4"/>
  <c r="M17" i="4"/>
  <c r="K17" i="4"/>
  <c r="J17" i="4"/>
  <c r="I17" i="4"/>
  <c r="H17" i="4"/>
  <c r="H19" i="4" s="1"/>
  <c r="G17" i="4"/>
  <c r="G19" i="4" s="1"/>
  <c r="F17" i="4"/>
  <c r="E17" i="4"/>
  <c r="D17" i="4"/>
  <c r="C17" i="4"/>
  <c r="B17" i="4"/>
  <c r="AX11" i="4"/>
  <c r="S11" i="4"/>
  <c r="B11" i="4"/>
  <c r="BJ10" i="4"/>
  <c r="BJ11" i="4" s="1"/>
  <c r="BI10" i="4"/>
  <c r="BI11" i="4" s="1"/>
  <c r="BH10" i="4"/>
  <c r="BH11" i="4" s="1"/>
  <c r="BG10" i="4"/>
  <c r="BG11" i="4" s="1"/>
  <c r="BE10" i="4"/>
  <c r="BD10" i="4"/>
  <c r="BC10" i="4"/>
  <c r="BB10" i="4"/>
  <c r="AZ10" i="4"/>
  <c r="AY10" i="4"/>
  <c r="AX10" i="4"/>
  <c r="AW10" i="4"/>
  <c r="AU10" i="4"/>
  <c r="AU11" i="4" s="1"/>
  <c r="AT10" i="4"/>
  <c r="AT11" i="4" s="1"/>
  <c r="AS10" i="4"/>
  <c r="AS11" i="4" s="1"/>
  <c r="AR10" i="4"/>
  <c r="AR11" i="4" s="1"/>
  <c r="AQ10" i="4"/>
  <c r="AQ11" i="4" s="1"/>
  <c r="AP10" i="4"/>
  <c r="AP11" i="4" s="1"/>
  <c r="AO10" i="4"/>
  <c r="AO11" i="4" s="1"/>
  <c r="AN10" i="4"/>
  <c r="AN26" i="4" s="1"/>
  <c r="AM10" i="4"/>
  <c r="AM26" i="4" s="1"/>
  <c r="AL10" i="4"/>
  <c r="AL26" i="4" s="1"/>
  <c r="AK10" i="4"/>
  <c r="AJ10" i="4"/>
  <c r="AI10" i="4"/>
  <c r="AH10" i="4"/>
  <c r="AG10" i="4"/>
  <c r="AF10" i="4"/>
  <c r="AE10" i="4"/>
  <c r="AE11" i="4" s="1"/>
  <c r="AD10" i="4"/>
  <c r="AD11" i="4" s="1"/>
  <c r="AC10" i="4"/>
  <c r="AC11" i="4" s="1"/>
  <c r="AB10" i="4"/>
  <c r="AB11" i="4" s="1"/>
  <c r="AA10" i="4"/>
  <c r="AA11" i="4" s="1"/>
  <c r="Z10" i="4"/>
  <c r="Z11" i="4" s="1"/>
  <c r="Y10" i="4"/>
  <c r="Y11" i="4" s="1"/>
  <c r="X10" i="4"/>
  <c r="X11" i="4" s="1"/>
  <c r="V10" i="4"/>
  <c r="V26" i="4" s="1"/>
  <c r="U10" i="4"/>
  <c r="U26" i="4" s="1"/>
  <c r="T10" i="4"/>
  <c r="T26" i="4" s="1"/>
  <c r="S10" i="4"/>
  <c r="R10" i="4"/>
  <c r="Q10" i="4"/>
  <c r="Q26" i="4" s="1"/>
  <c r="P10" i="4"/>
  <c r="P26" i="4" s="1"/>
  <c r="P27" i="4" s="1"/>
  <c r="O10" i="4"/>
  <c r="O26" i="4" s="1"/>
  <c r="O27" i="4" s="1"/>
  <c r="N10" i="4"/>
  <c r="N11" i="4" s="1"/>
  <c r="M10" i="4"/>
  <c r="M11" i="4" s="1"/>
  <c r="K10" i="4"/>
  <c r="K11" i="4" s="1"/>
  <c r="J10" i="4"/>
  <c r="J11" i="4" s="1"/>
  <c r="I10" i="4"/>
  <c r="H10" i="4"/>
  <c r="H11" i="4" s="1"/>
  <c r="G10" i="4"/>
  <c r="G11" i="4" s="1"/>
  <c r="F10" i="4"/>
  <c r="E10" i="4"/>
  <c r="E26" i="4" s="1"/>
  <c r="D10" i="4"/>
  <c r="D26" i="4" s="1"/>
  <c r="C10" i="4"/>
  <c r="B10" i="4"/>
  <c r="BJ9" i="4"/>
  <c r="BJ25" i="4" s="1"/>
  <c r="BI9" i="4"/>
  <c r="BI25" i="4" s="1"/>
  <c r="BH9" i="4"/>
  <c r="BH25" i="4" s="1"/>
  <c r="BH28" i="4" s="1"/>
  <c r="BG9" i="4"/>
  <c r="BG25" i="4" s="1"/>
  <c r="BG28" i="4" s="1"/>
  <c r="BE9" i="4"/>
  <c r="BD9" i="4"/>
  <c r="BC9" i="4"/>
  <c r="BB9" i="4"/>
  <c r="AZ9" i="4"/>
  <c r="AY9" i="4"/>
  <c r="AX9" i="4"/>
  <c r="AW9" i="4"/>
  <c r="AW25" i="4" s="1"/>
  <c r="AW29" i="4" s="1"/>
  <c r="AU9" i="4"/>
  <c r="AU25" i="4" s="1"/>
  <c r="AT9" i="4"/>
  <c r="AT25" i="4" s="1"/>
  <c r="AS9" i="4"/>
  <c r="AS25" i="4" s="1"/>
  <c r="AR9" i="4"/>
  <c r="AR25" i="4" s="1"/>
  <c r="AR28" i="4" s="1"/>
  <c r="AQ9" i="4"/>
  <c r="AP9" i="4"/>
  <c r="AO9" i="4"/>
  <c r="AO25" i="4" s="1"/>
  <c r="AN9" i="4"/>
  <c r="AN25" i="4" s="1"/>
  <c r="AM9" i="4"/>
  <c r="AM25" i="4" s="1"/>
  <c r="AM28" i="4" s="1"/>
  <c r="AL9" i="4"/>
  <c r="AL25" i="4" s="1"/>
  <c r="AL28" i="4" s="1"/>
  <c r="AK9" i="4"/>
  <c r="AK11" i="4" s="1"/>
  <c r="AJ9" i="4"/>
  <c r="AJ11" i="4" s="1"/>
  <c r="AI9" i="4"/>
  <c r="AH9" i="4"/>
  <c r="AG9" i="4"/>
  <c r="AF9" i="4"/>
  <c r="AE9" i="4"/>
  <c r="AD9" i="4"/>
  <c r="AC9" i="4"/>
  <c r="AC25" i="4" s="1"/>
  <c r="AB9" i="4"/>
  <c r="AB25" i="4" s="1"/>
  <c r="AA9" i="4"/>
  <c r="AA25" i="4" s="1"/>
  <c r="AA29" i="4" s="1"/>
  <c r="Z9" i="4"/>
  <c r="Z25" i="4" s="1"/>
  <c r="Z29" i="4" s="1"/>
  <c r="Y9" i="4"/>
  <c r="X9" i="4"/>
  <c r="V9" i="4"/>
  <c r="U9" i="4"/>
  <c r="T9" i="4"/>
  <c r="S9" i="4"/>
  <c r="R9" i="4"/>
  <c r="R11" i="4" s="1"/>
  <c r="Q9" i="4"/>
  <c r="Q25" i="4" s="1"/>
  <c r="Q28" i="4" s="1"/>
  <c r="P9" i="4"/>
  <c r="P25" i="4" s="1"/>
  <c r="O9" i="4"/>
  <c r="O25" i="4" s="1"/>
  <c r="N9" i="4"/>
  <c r="M9" i="4"/>
  <c r="K9" i="4"/>
  <c r="K25" i="4" s="1"/>
  <c r="K28" i="4" s="1"/>
  <c r="J9" i="4"/>
  <c r="J25" i="4" s="1"/>
  <c r="J28" i="4" s="1"/>
  <c r="I9" i="4"/>
  <c r="H9" i="4"/>
  <c r="G9" i="4"/>
  <c r="F9" i="4"/>
  <c r="E9" i="4"/>
  <c r="D9" i="4"/>
  <c r="C9" i="4"/>
  <c r="C11" i="4" s="1"/>
  <c r="B9" i="4"/>
  <c r="AZ31" i="3"/>
  <c r="AJ31" i="3"/>
  <c r="T31" i="3"/>
  <c r="K27" i="3"/>
  <c r="J27" i="3"/>
  <c r="I27" i="3"/>
  <c r="H27" i="3"/>
  <c r="BA26" i="3"/>
  <c r="BA27" i="3" s="1"/>
  <c r="AZ26" i="3"/>
  <c r="AZ27" i="3" s="1"/>
  <c r="AY26" i="3"/>
  <c r="AY27" i="3" s="1"/>
  <c r="AW26" i="3"/>
  <c r="AW30" i="3" s="1"/>
  <c r="AK26" i="3"/>
  <c r="AK27" i="3" s="1"/>
  <c r="AJ26" i="3"/>
  <c r="AJ27" i="3" s="1"/>
  <c r="AI26" i="3"/>
  <c r="AI27" i="3" s="1"/>
  <c r="AG26" i="3"/>
  <c r="AG27" i="3" s="1"/>
  <c r="U26" i="3"/>
  <c r="U27" i="3" s="1"/>
  <c r="T26" i="3"/>
  <c r="S26" i="3"/>
  <c r="Q26" i="3"/>
  <c r="Q27" i="3" s="1"/>
  <c r="P26" i="3"/>
  <c r="O26" i="3"/>
  <c r="O27" i="3" s="1"/>
  <c r="N26" i="3"/>
  <c r="M26" i="3"/>
  <c r="L26" i="3"/>
  <c r="K26" i="3"/>
  <c r="J26" i="3"/>
  <c r="I26" i="3"/>
  <c r="H26" i="3"/>
  <c r="G26" i="3"/>
  <c r="G27" i="3" s="1"/>
  <c r="F26" i="3"/>
  <c r="F27" i="3" s="1"/>
  <c r="E26" i="3"/>
  <c r="E27" i="3" s="1"/>
  <c r="D26" i="3"/>
  <c r="D27" i="3" s="1"/>
  <c r="C26" i="3"/>
  <c r="C27" i="3" s="1"/>
  <c r="B26" i="3"/>
  <c r="B27" i="3" s="1"/>
  <c r="BF25" i="3"/>
  <c r="BF29" i="3" s="1"/>
  <c r="AT25" i="3"/>
  <c r="AS25" i="3"/>
  <c r="AR25" i="3"/>
  <c r="AP25" i="3"/>
  <c r="AP29" i="3" s="1"/>
  <c r="AD25" i="3"/>
  <c r="AC25" i="3"/>
  <c r="AB25" i="3"/>
  <c r="Z25" i="3"/>
  <c r="Z29" i="3" s="1"/>
  <c r="Q25" i="3"/>
  <c r="Q33" i="3" s="1"/>
  <c r="P25" i="3"/>
  <c r="P27" i="3" s="1"/>
  <c r="O25" i="3"/>
  <c r="O33" i="3" s="1"/>
  <c r="N25" i="3"/>
  <c r="N27" i="3" s="1"/>
  <c r="M25" i="3"/>
  <c r="M33" i="3" s="1"/>
  <c r="L25" i="3"/>
  <c r="L27" i="3" s="1"/>
  <c r="K25" i="3"/>
  <c r="K33" i="3" s="1"/>
  <c r="J25" i="3"/>
  <c r="I25" i="3"/>
  <c r="I33" i="3" s="1"/>
  <c r="H25" i="3"/>
  <c r="G25" i="3"/>
  <c r="G33" i="3" s="1"/>
  <c r="F25" i="3"/>
  <c r="E25" i="3"/>
  <c r="E33" i="3" s="1"/>
  <c r="D25" i="3"/>
  <c r="C25" i="3"/>
  <c r="C33" i="3" s="1"/>
  <c r="B25" i="3"/>
  <c r="BB19" i="3"/>
  <c r="BF37" i="3" s="1"/>
  <c r="AZ19" i="3"/>
  <c r="AY19" i="3"/>
  <c r="AL19" i="3"/>
  <c r="AJ19" i="3"/>
  <c r="AI19" i="3"/>
  <c r="V19" i="3"/>
  <c r="T19" i="3"/>
  <c r="S19" i="3"/>
  <c r="F19" i="3"/>
  <c r="D19" i="3"/>
  <c r="C19" i="3"/>
  <c r="BF18" i="3"/>
  <c r="BF19" i="3" s="1"/>
  <c r="BE18" i="3"/>
  <c r="BD18" i="3"/>
  <c r="BC18" i="3"/>
  <c r="BB18" i="3"/>
  <c r="BA18" i="3"/>
  <c r="BA31" i="3" s="1"/>
  <c r="AZ18" i="3"/>
  <c r="AY18" i="3"/>
  <c r="AY31" i="3" s="1"/>
  <c r="AX18" i="3"/>
  <c r="AX19" i="3" s="1"/>
  <c r="AW18" i="3"/>
  <c r="AW19" i="3" s="1"/>
  <c r="AV18" i="3"/>
  <c r="AV19" i="3" s="1"/>
  <c r="AU18" i="3"/>
  <c r="AU19" i="3" s="1"/>
  <c r="AU40" i="3" s="1"/>
  <c r="AT18" i="3"/>
  <c r="AT19" i="3" s="1"/>
  <c r="AS18" i="3"/>
  <c r="AS19" i="3" s="1"/>
  <c r="AR18" i="3"/>
  <c r="AR19" i="3" s="1"/>
  <c r="AQ18" i="3"/>
  <c r="AP18" i="3"/>
  <c r="AP19" i="3" s="1"/>
  <c r="AO18" i="3"/>
  <c r="AN18" i="3"/>
  <c r="AM18" i="3"/>
  <c r="AL18" i="3"/>
  <c r="AK18" i="3"/>
  <c r="AK31" i="3" s="1"/>
  <c r="AJ18" i="3"/>
  <c r="AI18" i="3"/>
  <c r="AI31" i="3" s="1"/>
  <c r="AH18" i="3"/>
  <c r="AH19" i="3" s="1"/>
  <c r="AG18" i="3"/>
  <c r="AG19" i="3" s="1"/>
  <c r="AG40" i="3" s="1"/>
  <c r="AF18" i="3"/>
  <c r="AF19" i="3" s="1"/>
  <c r="AE18" i="3"/>
  <c r="AE19" i="3" s="1"/>
  <c r="AE40" i="3" s="1"/>
  <c r="AD18" i="3"/>
  <c r="AD19" i="3" s="1"/>
  <c r="AC18" i="3"/>
  <c r="AC19" i="3" s="1"/>
  <c r="AB18" i="3"/>
  <c r="AB19" i="3" s="1"/>
  <c r="AA18" i="3"/>
  <c r="Z18" i="3"/>
  <c r="Z19" i="3" s="1"/>
  <c r="Y18" i="3"/>
  <c r="X18" i="3"/>
  <c r="W18" i="3"/>
  <c r="V18" i="3"/>
  <c r="U18" i="3"/>
  <c r="U31" i="3" s="1"/>
  <c r="T18" i="3"/>
  <c r="S18" i="3"/>
  <c r="S31" i="3" s="1"/>
  <c r="R18" i="3"/>
  <c r="R19" i="3" s="1"/>
  <c r="Q18" i="3"/>
  <c r="Q19" i="3" s="1"/>
  <c r="P18" i="3"/>
  <c r="P19" i="3" s="1"/>
  <c r="O18" i="3"/>
  <c r="O19" i="3" s="1"/>
  <c r="N18" i="3"/>
  <c r="N19" i="3" s="1"/>
  <c r="M18" i="3"/>
  <c r="M19" i="3" s="1"/>
  <c r="L18" i="3"/>
  <c r="L19" i="3" s="1"/>
  <c r="K18" i="3"/>
  <c r="J18" i="3"/>
  <c r="J19" i="3" s="1"/>
  <c r="I18" i="3"/>
  <c r="H18" i="3"/>
  <c r="G18" i="3"/>
  <c r="F18" i="3"/>
  <c r="E18" i="3"/>
  <c r="D18" i="3"/>
  <c r="C18" i="3"/>
  <c r="B18" i="3"/>
  <c r="B19" i="3" s="1"/>
  <c r="BF17" i="3"/>
  <c r="BE17" i="3"/>
  <c r="BE19" i="3" s="1"/>
  <c r="BD17" i="3"/>
  <c r="BD19" i="3" s="1"/>
  <c r="BC17" i="3"/>
  <c r="BC19" i="3" s="1"/>
  <c r="BF38" i="3" s="1"/>
  <c r="BB17" i="3"/>
  <c r="BA17" i="3"/>
  <c r="BA29" i="3" s="1"/>
  <c r="AZ17" i="3"/>
  <c r="AZ29" i="3" s="1"/>
  <c r="AY17" i="3"/>
  <c r="AX17" i="3"/>
  <c r="AW17" i="3"/>
  <c r="AW29" i="3" s="1"/>
  <c r="AV17" i="3"/>
  <c r="AU17" i="3"/>
  <c r="AU29" i="3" s="1"/>
  <c r="AT17" i="3"/>
  <c r="AT29" i="3" s="1"/>
  <c r="AS17" i="3"/>
  <c r="AS29" i="3" s="1"/>
  <c r="AR17" i="3"/>
  <c r="AR29" i="3" s="1"/>
  <c r="AQ17" i="3"/>
  <c r="AQ19" i="3" s="1"/>
  <c r="AP17" i="3"/>
  <c r="AO17" i="3"/>
  <c r="AO19" i="3" s="1"/>
  <c r="AN17" i="3"/>
  <c r="AN19" i="3" s="1"/>
  <c r="AM17" i="3"/>
  <c r="AM19" i="3" s="1"/>
  <c r="AL17" i="3"/>
  <c r="AK17" i="3"/>
  <c r="AK29" i="3" s="1"/>
  <c r="AJ17" i="3"/>
  <c r="AJ29" i="3" s="1"/>
  <c r="AI17" i="3"/>
  <c r="AI29" i="3" s="1"/>
  <c r="AH17" i="3"/>
  <c r="AG17" i="3"/>
  <c r="AG29" i="3" s="1"/>
  <c r="AF17" i="3"/>
  <c r="AE17" i="3"/>
  <c r="AE29" i="3" s="1"/>
  <c r="AD17" i="3"/>
  <c r="AD29" i="3" s="1"/>
  <c r="AC17" i="3"/>
  <c r="AC29" i="3" s="1"/>
  <c r="AB17" i="3"/>
  <c r="AB29" i="3" s="1"/>
  <c r="AA17" i="3"/>
  <c r="AA19" i="3" s="1"/>
  <c r="Z17" i="3"/>
  <c r="Y17" i="3"/>
  <c r="Y19" i="3" s="1"/>
  <c r="X17" i="3"/>
  <c r="X19" i="3" s="1"/>
  <c r="W17" i="3"/>
  <c r="W19" i="3" s="1"/>
  <c r="V17" i="3"/>
  <c r="U17" i="3"/>
  <c r="U29" i="3" s="1"/>
  <c r="T17" i="3"/>
  <c r="T29" i="3" s="1"/>
  <c r="S17" i="3"/>
  <c r="R17" i="3"/>
  <c r="Q17" i="3"/>
  <c r="P17" i="3"/>
  <c r="O17" i="3"/>
  <c r="N17" i="3"/>
  <c r="M17" i="3"/>
  <c r="L17" i="3"/>
  <c r="K17" i="3"/>
  <c r="K19" i="3" s="1"/>
  <c r="J17" i="3"/>
  <c r="I17" i="3"/>
  <c r="I19" i="3" s="1"/>
  <c r="H17" i="3"/>
  <c r="H19" i="3" s="1"/>
  <c r="G17" i="3"/>
  <c r="G19" i="3" s="1"/>
  <c r="F17" i="3"/>
  <c r="E17" i="3"/>
  <c r="E19" i="3" s="1"/>
  <c r="D17" i="3"/>
  <c r="C17" i="3"/>
  <c r="B17" i="3"/>
  <c r="AW11" i="3"/>
  <c r="AU11" i="3"/>
  <c r="AT11" i="3"/>
  <c r="AT40" i="3" s="1"/>
  <c r="AG11" i="3"/>
  <c r="AE11" i="3"/>
  <c r="AD11" i="3"/>
  <c r="AD40" i="3" s="1"/>
  <c r="Q11" i="3"/>
  <c r="O11" i="3"/>
  <c r="N11" i="3"/>
  <c r="BF10" i="3"/>
  <c r="BE10" i="3"/>
  <c r="BD10" i="3"/>
  <c r="BC10" i="3"/>
  <c r="BB10" i="3"/>
  <c r="BA10" i="3"/>
  <c r="BA30" i="3" s="1"/>
  <c r="AZ10" i="3"/>
  <c r="AZ30" i="3" s="1"/>
  <c r="AY10" i="3"/>
  <c r="AY30" i="3" s="1"/>
  <c r="AX10" i="3"/>
  <c r="AW10" i="3"/>
  <c r="AV10" i="3"/>
  <c r="AV26" i="3" s="1"/>
  <c r="AU10" i="3"/>
  <c r="AU26" i="3" s="1"/>
  <c r="AT10" i="3"/>
  <c r="AT26" i="3" s="1"/>
  <c r="AT27" i="3" s="1"/>
  <c r="AS10" i="3"/>
  <c r="AS11" i="3" s="1"/>
  <c r="AS40" i="3" s="1"/>
  <c r="AR10" i="3"/>
  <c r="AQ10" i="3"/>
  <c r="AP10" i="3"/>
  <c r="AO10" i="3"/>
  <c r="AN10" i="3"/>
  <c r="AM10" i="3"/>
  <c r="AL10" i="3"/>
  <c r="AK10" i="3"/>
  <c r="AK30" i="3" s="1"/>
  <c r="AJ10" i="3"/>
  <c r="AJ30" i="3" s="1"/>
  <c r="AI10" i="3"/>
  <c r="AI30" i="3" s="1"/>
  <c r="AH10" i="3"/>
  <c r="AG10" i="3"/>
  <c r="AF10" i="3"/>
  <c r="AF26" i="3" s="1"/>
  <c r="AE10" i="3"/>
  <c r="AE26" i="3" s="1"/>
  <c r="AD10" i="3"/>
  <c r="AD26" i="3" s="1"/>
  <c r="AD27" i="3" s="1"/>
  <c r="AC10" i="3"/>
  <c r="AC11" i="3" s="1"/>
  <c r="AB10" i="3"/>
  <c r="AA10" i="3"/>
  <c r="Z10" i="3"/>
  <c r="Y10" i="3"/>
  <c r="X10" i="3"/>
  <c r="W10" i="3"/>
  <c r="V10" i="3"/>
  <c r="U10" i="3"/>
  <c r="U30" i="3" s="1"/>
  <c r="T10" i="3"/>
  <c r="T30" i="3" s="1"/>
  <c r="S10" i="3"/>
  <c r="S30" i="3" s="1"/>
  <c r="R10" i="3"/>
  <c r="Q10" i="3"/>
  <c r="P10" i="3"/>
  <c r="O10" i="3"/>
  <c r="N10" i="3"/>
  <c r="M10" i="3"/>
  <c r="M11" i="3" s="1"/>
  <c r="L10" i="3"/>
  <c r="L11" i="3" s="1"/>
  <c r="K10" i="3"/>
  <c r="K11" i="3" s="1"/>
  <c r="J10" i="3"/>
  <c r="J11" i="3" s="1"/>
  <c r="I10" i="3"/>
  <c r="I11" i="3" s="1"/>
  <c r="H10" i="3"/>
  <c r="H11" i="3" s="1"/>
  <c r="G10" i="3"/>
  <c r="G11" i="3" s="1"/>
  <c r="F10" i="3"/>
  <c r="E10" i="3"/>
  <c r="E11" i="3" s="1"/>
  <c r="D10" i="3"/>
  <c r="C10" i="3"/>
  <c r="B10" i="3"/>
  <c r="BF9" i="3"/>
  <c r="BF28" i="3" s="1"/>
  <c r="BE9" i="3"/>
  <c r="BE25" i="3" s="1"/>
  <c r="BD9" i="3"/>
  <c r="BD25" i="3" s="1"/>
  <c r="BD29" i="3" s="1"/>
  <c r="BC9" i="3"/>
  <c r="BC25" i="3" s="1"/>
  <c r="BB9" i="3"/>
  <c r="BB25" i="3" s="1"/>
  <c r="BB29" i="3" s="1"/>
  <c r="BA9" i="3"/>
  <c r="BA25" i="3" s="1"/>
  <c r="AZ9" i="3"/>
  <c r="AZ25" i="3" s="1"/>
  <c r="AY9" i="3"/>
  <c r="AY25" i="3" s="1"/>
  <c r="AY28" i="3" s="1"/>
  <c r="AX9" i="3"/>
  <c r="AX25" i="3" s="1"/>
  <c r="AW9" i="3"/>
  <c r="AW25" i="3" s="1"/>
  <c r="AW28" i="3" s="1"/>
  <c r="AV9" i="3"/>
  <c r="AV11" i="3" s="1"/>
  <c r="AV40" i="3" s="1"/>
  <c r="AU9" i="3"/>
  <c r="AU25" i="3" s="1"/>
  <c r="AU28" i="3" s="1"/>
  <c r="AT9" i="3"/>
  <c r="AT28" i="3" s="1"/>
  <c r="AS9" i="3"/>
  <c r="AS28" i="3" s="1"/>
  <c r="AR9" i="3"/>
  <c r="AR28" i="3" s="1"/>
  <c r="AQ9" i="3"/>
  <c r="AP9" i="3"/>
  <c r="AP28" i="3" s="1"/>
  <c r="AO9" i="3"/>
  <c r="AO25" i="3" s="1"/>
  <c r="AN9" i="3"/>
  <c r="AN25" i="3" s="1"/>
  <c r="AN29" i="3" s="1"/>
  <c r="AM9" i="3"/>
  <c r="AM25" i="3" s="1"/>
  <c r="AL9" i="3"/>
  <c r="AL25" i="3" s="1"/>
  <c r="AL29" i="3" s="1"/>
  <c r="AK9" i="3"/>
  <c r="AK25" i="3" s="1"/>
  <c r="AJ9" i="3"/>
  <c r="AJ25" i="3" s="1"/>
  <c r="AI9" i="3"/>
  <c r="AI25" i="3" s="1"/>
  <c r="AI28" i="3" s="1"/>
  <c r="AH9" i="3"/>
  <c r="AH11" i="3" s="1"/>
  <c r="AG9" i="3"/>
  <c r="AG25" i="3" s="1"/>
  <c r="AG28" i="3" s="1"/>
  <c r="AF9" i="3"/>
  <c r="AF11" i="3" s="1"/>
  <c r="AF40" i="3" s="1"/>
  <c r="AE9" i="3"/>
  <c r="AE25" i="3" s="1"/>
  <c r="AE28" i="3" s="1"/>
  <c r="AD9" i="3"/>
  <c r="AD28" i="3" s="1"/>
  <c r="AC9" i="3"/>
  <c r="AC28" i="3" s="1"/>
  <c r="AB9" i="3"/>
  <c r="AB28" i="3" s="1"/>
  <c r="AA9" i="3"/>
  <c r="Z9" i="3"/>
  <c r="Z28" i="3" s="1"/>
  <c r="Y9" i="3"/>
  <c r="Y25" i="3" s="1"/>
  <c r="X9" i="3"/>
  <c r="X25" i="3" s="1"/>
  <c r="X29" i="3" s="1"/>
  <c r="W9" i="3"/>
  <c r="W25" i="3" s="1"/>
  <c r="V9" i="3"/>
  <c r="V25" i="3" s="1"/>
  <c r="V29" i="3" s="1"/>
  <c r="U9" i="3"/>
  <c r="U25" i="3" s="1"/>
  <c r="T9" i="3"/>
  <c r="T25" i="3" s="1"/>
  <c r="S9" i="3"/>
  <c r="S25" i="3" s="1"/>
  <c r="S28" i="3" s="1"/>
  <c r="R9" i="3"/>
  <c r="R11" i="3" s="1"/>
  <c r="Q9" i="3"/>
  <c r="P9" i="3"/>
  <c r="P11" i="3" s="1"/>
  <c r="O9" i="3"/>
  <c r="N9" i="3"/>
  <c r="M9" i="3"/>
  <c r="L9" i="3"/>
  <c r="K9" i="3"/>
  <c r="J9" i="3"/>
  <c r="I9" i="3"/>
  <c r="H9" i="3"/>
  <c r="G9" i="3"/>
  <c r="F9" i="3"/>
  <c r="F11" i="3" s="1"/>
  <c r="E9" i="3"/>
  <c r="D9" i="3"/>
  <c r="D11" i="3" s="1"/>
  <c r="C9" i="3"/>
  <c r="C11" i="3" s="1"/>
  <c r="B9" i="3"/>
  <c r="B11" i="3" s="1"/>
  <c r="AE30" i="11" l="1"/>
  <c r="AE31" i="11"/>
  <c r="AE32" i="11"/>
  <c r="AE33" i="11"/>
  <c r="Z29" i="11"/>
  <c r="AB28" i="11"/>
  <c r="AC28" i="11"/>
  <c r="AC33" i="11" s="1"/>
  <c r="AD28" i="11"/>
  <c r="AD29" i="11" s="1"/>
  <c r="AE28" i="11"/>
  <c r="AE29" i="11" s="1"/>
  <c r="AD15" i="11"/>
  <c r="AB22" i="11"/>
  <c r="AA32" i="11"/>
  <c r="AE15" i="11"/>
  <c r="AC22" i="11"/>
  <c r="AD22" i="11"/>
  <c r="AE22" i="11"/>
  <c r="AA27" i="11"/>
  <c r="AA31" i="11" s="1"/>
  <c r="AB27" i="11"/>
  <c r="AB31" i="11" s="1"/>
  <c r="AC27" i="11"/>
  <c r="AC31" i="11" s="1"/>
  <c r="AD27" i="11"/>
  <c r="AD31" i="11" s="1"/>
  <c r="T29" i="11"/>
  <c r="T32" i="11"/>
  <c r="N29" i="11"/>
  <c r="O30" i="11"/>
  <c r="O31" i="11"/>
  <c r="U29" i="11"/>
  <c r="U32" i="11"/>
  <c r="O29" i="11"/>
  <c r="N30" i="11"/>
  <c r="N31" i="11"/>
  <c r="P31" i="11"/>
  <c r="P29" i="11"/>
  <c r="T33" i="11"/>
  <c r="V27" i="11"/>
  <c r="V30" i="11" s="1"/>
  <c r="W27" i="11"/>
  <c r="W30" i="11" s="1"/>
  <c r="P15" i="11"/>
  <c r="Q15" i="11"/>
  <c r="S15" i="11"/>
  <c r="U22" i="11"/>
  <c r="Q28" i="11"/>
  <c r="Q29" i="11" s="1"/>
  <c r="S31" i="11"/>
  <c r="T15" i="11"/>
  <c r="V22" i="11"/>
  <c r="T31" i="11"/>
  <c r="V32" i="11"/>
  <c r="U15" i="11"/>
  <c r="W22" i="11"/>
  <c r="R22" i="11"/>
  <c r="V15" i="11"/>
  <c r="P30" i="11"/>
  <c r="W15" i="11"/>
  <c r="Q30" i="11"/>
  <c r="R30" i="11"/>
  <c r="W28" i="11"/>
  <c r="W29" i="11" s="1"/>
  <c r="S30" i="11"/>
  <c r="R15" i="11"/>
  <c r="F31" i="11"/>
  <c r="H33" i="11"/>
  <c r="I33" i="11"/>
  <c r="B15" i="11"/>
  <c r="E27" i="11"/>
  <c r="E31" i="11" s="1"/>
  <c r="E29" i="11"/>
  <c r="G28" i="11"/>
  <c r="G29" i="11" s="1"/>
  <c r="K31" i="11"/>
  <c r="J28" i="11"/>
  <c r="J33" i="11" s="1"/>
  <c r="B22" i="11"/>
  <c r="H15" i="11"/>
  <c r="I15" i="11"/>
  <c r="I24" i="11" s="1"/>
  <c r="B29" i="11"/>
  <c r="J15" i="11"/>
  <c r="J24" i="11" s="1"/>
  <c r="F22" i="11"/>
  <c r="G22" i="11"/>
  <c r="H29" i="11"/>
  <c r="H32" i="11"/>
  <c r="I29" i="11"/>
  <c r="I32" i="11"/>
  <c r="D30" i="11"/>
  <c r="H24" i="11"/>
  <c r="E30" i="11"/>
  <c r="E33" i="11"/>
  <c r="G33" i="11"/>
  <c r="F28" i="11"/>
  <c r="F29" i="11" s="1"/>
  <c r="E15" i="11"/>
  <c r="E24" i="11" s="1"/>
  <c r="D27" i="11"/>
  <c r="D31" i="11" s="1"/>
  <c r="G30" i="11"/>
  <c r="E32" i="11"/>
  <c r="F15" i="11"/>
  <c r="H22" i="11"/>
  <c r="K28" i="11"/>
  <c r="H30" i="11"/>
  <c r="G15" i="11"/>
  <c r="G24" i="11" s="1"/>
  <c r="I22" i="11"/>
  <c r="I30" i="11"/>
  <c r="G32" i="11"/>
  <c r="J30" i="11"/>
  <c r="C28" i="11"/>
  <c r="D28" i="11"/>
  <c r="D32" i="11" s="1"/>
  <c r="D22" i="11"/>
  <c r="C15" i="11"/>
  <c r="C24" i="11" s="1"/>
  <c r="C30" i="11"/>
  <c r="D15" i="11"/>
  <c r="Q30" i="4"/>
  <c r="Q27" i="4"/>
  <c r="BJ37" i="4"/>
  <c r="O31" i="4"/>
  <c r="AZ38" i="4"/>
  <c r="AZ37" i="4"/>
  <c r="AO29" i="4"/>
  <c r="BH29" i="4"/>
  <c r="P31" i="4"/>
  <c r="BI29" i="4"/>
  <c r="Q31" i="4"/>
  <c r="D31" i="4"/>
  <c r="AL27" i="4"/>
  <c r="AL30" i="4"/>
  <c r="BJ29" i="4"/>
  <c r="AM27" i="4"/>
  <c r="AM30" i="4"/>
  <c r="J29" i="4"/>
  <c r="AR29" i="4"/>
  <c r="BE38" i="4"/>
  <c r="BE37" i="4"/>
  <c r="BD29" i="4"/>
  <c r="AF28" i="4"/>
  <c r="AN27" i="4"/>
  <c r="BJ35" i="4"/>
  <c r="BG40" i="4"/>
  <c r="BJ36" i="4"/>
  <c r="K29" i="4"/>
  <c r="AS29" i="4"/>
  <c r="T31" i="4"/>
  <c r="AX28" i="4"/>
  <c r="AT29" i="4"/>
  <c r="U31" i="4"/>
  <c r="AH28" i="4"/>
  <c r="AY28" i="4"/>
  <c r="AU29" i="4"/>
  <c r="V31" i="4"/>
  <c r="O29" i="4"/>
  <c r="AN31" i="4"/>
  <c r="AW30" i="4"/>
  <c r="BB28" i="4"/>
  <c r="P29" i="4"/>
  <c r="AO31" i="4"/>
  <c r="Q29" i="4"/>
  <c r="BI31" i="4"/>
  <c r="BD28" i="4"/>
  <c r="AX40" i="4"/>
  <c r="AI29" i="4"/>
  <c r="AZ29" i="4"/>
  <c r="I31" i="4"/>
  <c r="BG27" i="4"/>
  <c r="AW31" i="4"/>
  <c r="P11" i="4"/>
  <c r="BH19" i="4"/>
  <c r="BH40" i="4" s="1"/>
  <c r="AG25" i="4"/>
  <c r="AG29" i="4" s="1"/>
  <c r="AO26" i="4"/>
  <c r="AO27" i="4" s="1"/>
  <c r="BH30" i="4"/>
  <c r="AX31" i="4"/>
  <c r="Q11" i="4"/>
  <c r="AH11" i="4"/>
  <c r="AY11" i="4"/>
  <c r="AY40" i="4" s="1"/>
  <c r="BI19" i="4"/>
  <c r="BI40" i="4" s="1"/>
  <c r="AH25" i="4"/>
  <c r="AH29" i="4" s="1"/>
  <c r="AY25" i="4"/>
  <c r="AY29" i="4" s="1"/>
  <c r="Z26" i="4"/>
  <c r="BI26" i="4"/>
  <c r="BI27" i="4" s="1"/>
  <c r="O28" i="4"/>
  <c r="AN28" i="4"/>
  <c r="BI28" i="4"/>
  <c r="AB29" i="4"/>
  <c r="O30" i="4"/>
  <c r="AN30" i="4"/>
  <c r="BI30" i="4"/>
  <c r="AY31" i="4"/>
  <c r="F26" i="4"/>
  <c r="F27" i="4" s="1"/>
  <c r="AG11" i="4"/>
  <c r="AO19" i="4"/>
  <c r="AX25" i="4"/>
  <c r="AX29" i="4" s="1"/>
  <c r="BH26" i="4"/>
  <c r="BH27" i="4" s="1"/>
  <c r="AI11" i="4"/>
  <c r="AZ11" i="4"/>
  <c r="AZ40" i="4" s="1"/>
  <c r="I19" i="4"/>
  <c r="BJ19" i="4"/>
  <c r="BJ40" i="4" s="1"/>
  <c r="AI25" i="4"/>
  <c r="AI28" i="4" s="1"/>
  <c r="AZ25" i="4"/>
  <c r="AZ28" i="4" s="1"/>
  <c r="I26" i="4"/>
  <c r="AA26" i="4"/>
  <c r="BJ26" i="4"/>
  <c r="BJ27" i="4" s="1"/>
  <c r="P28" i="4"/>
  <c r="AO28" i="4"/>
  <c r="BJ28" i="4"/>
  <c r="AC29" i="4"/>
  <c r="P30" i="4"/>
  <c r="O11" i="4"/>
  <c r="BB11" i="4"/>
  <c r="J19" i="4"/>
  <c r="AR19" i="4"/>
  <c r="BB25" i="4"/>
  <c r="BB29" i="4" s="1"/>
  <c r="J26" i="4"/>
  <c r="AB26" i="4"/>
  <c r="AB27" i="4" s="1"/>
  <c r="AR26" i="4"/>
  <c r="AR27" i="4" s="1"/>
  <c r="AF31" i="4"/>
  <c r="BB31" i="4"/>
  <c r="F19" i="4"/>
  <c r="T11" i="4"/>
  <c r="BC11" i="4"/>
  <c r="BC40" i="4" s="1"/>
  <c r="K19" i="4"/>
  <c r="AS19" i="4"/>
  <c r="T25" i="4"/>
  <c r="T28" i="4" s="1"/>
  <c r="BC25" i="4"/>
  <c r="BC29" i="4" s="1"/>
  <c r="K26" i="4"/>
  <c r="K31" i="4" s="1"/>
  <c r="AC26" i="4"/>
  <c r="AC27" i="4" s="1"/>
  <c r="AS26" i="4"/>
  <c r="AS27" i="4" s="1"/>
  <c r="AS28" i="4"/>
  <c r="T30" i="4"/>
  <c r="AS30" i="4"/>
  <c r="E31" i="4"/>
  <c r="AG31" i="4"/>
  <c r="BC31" i="4"/>
  <c r="AF11" i="4"/>
  <c r="AF25" i="4"/>
  <c r="AF29" i="4" s="1"/>
  <c r="D11" i="4"/>
  <c r="U11" i="4"/>
  <c r="AL11" i="4"/>
  <c r="BD11" i="4"/>
  <c r="BD40" i="4" s="1"/>
  <c r="AT19" i="4"/>
  <c r="D25" i="4"/>
  <c r="D29" i="4" s="1"/>
  <c r="U25" i="4"/>
  <c r="U29" i="4" s="1"/>
  <c r="BD25" i="4"/>
  <c r="AT26" i="4"/>
  <c r="AT27" i="4" s="1"/>
  <c r="AT28" i="4"/>
  <c r="U30" i="4"/>
  <c r="AT30" i="4"/>
  <c r="AH31" i="4"/>
  <c r="BD31" i="4"/>
  <c r="E11" i="4"/>
  <c r="V11" i="4"/>
  <c r="AM11" i="4"/>
  <c r="BE11" i="4"/>
  <c r="BE40" i="4" s="1"/>
  <c r="AU19" i="4"/>
  <c r="E25" i="4"/>
  <c r="E29" i="4" s="1"/>
  <c r="V25" i="4"/>
  <c r="V28" i="4" s="1"/>
  <c r="BE25" i="4"/>
  <c r="BE28" i="4" s="1"/>
  <c r="AU26" i="4"/>
  <c r="AU27" i="4" s="1"/>
  <c r="AU28" i="4"/>
  <c r="V30" i="4"/>
  <c r="AU30" i="4"/>
  <c r="AI31" i="4"/>
  <c r="BE31" i="4"/>
  <c r="AW11" i="4"/>
  <c r="BG30" i="4"/>
  <c r="F11" i="4"/>
  <c r="AN11" i="4"/>
  <c r="O19" i="4"/>
  <c r="F25" i="4"/>
  <c r="F29" i="4" s="1"/>
  <c r="AF26" i="4"/>
  <c r="AF27" i="4" s="1"/>
  <c r="AW26" i="4"/>
  <c r="AW27" i="4" s="1"/>
  <c r="Z28" i="4"/>
  <c r="AW28" i="4"/>
  <c r="BG29" i="4"/>
  <c r="Z30" i="4"/>
  <c r="AL31" i="4"/>
  <c r="P19" i="4"/>
  <c r="AG26" i="4"/>
  <c r="AG27" i="4" s="1"/>
  <c r="AX26" i="4"/>
  <c r="AX27" i="4" s="1"/>
  <c r="AA28" i="4"/>
  <c r="AA30" i="4"/>
  <c r="AM31" i="4"/>
  <c r="Q19" i="4"/>
  <c r="AH26" i="4"/>
  <c r="AH27" i="4" s="1"/>
  <c r="AY26" i="4"/>
  <c r="AY27" i="4" s="1"/>
  <c r="AB28" i="4"/>
  <c r="AN29" i="4"/>
  <c r="I11" i="4"/>
  <c r="I25" i="4"/>
  <c r="I29" i="4" s="1"/>
  <c r="AI26" i="4"/>
  <c r="AI27" i="4" s="1"/>
  <c r="AZ26" i="4"/>
  <c r="AZ27" i="4" s="1"/>
  <c r="AC28" i="4"/>
  <c r="AC30" i="4"/>
  <c r="BB26" i="4"/>
  <c r="BB27" i="4" s="1"/>
  <c r="D30" i="4"/>
  <c r="T19" i="4"/>
  <c r="BC26" i="4"/>
  <c r="BC27" i="4" s="1"/>
  <c r="E30" i="4"/>
  <c r="U19" i="4"/>
  <c r="BD26" i="4"/>
  <c r="V19" i="4"/>
  <c r="BE26" i="4"/>
  <c r="BE30" i="4" s="1"/>
  <c r="AC40" i="3"/>
  <c r="AC38" i="3"/>
  <c r="AC37" i="3"/>
  <c r="T38" i="3"/>
  <c r="T37" i="3"/>
  <c r="AQ38" i="3"/>
  <c r="AA28" i="3"/>
  <c r="R29" i="3"/>
  <c r="AX29" i="3"/>
  <c r="S29" i="3"/>
  <c r="AY29" i="3"/>
  <c r="AL30" i="3"/>
  <c r="BB30" i="3"/>
  <c r="AA31" i="3"/>
  <c r="AQ31" i="3"/>
  <c r="AU30" i="3"/>
  <c r="AU27" i="3"/>
  <c r="AV37" i="3"/>
  <c r="AV38" i="3"/>
  <c r="AO30" i="3"/>
  <c r="AK38" i="3"/>
  <c r="AK37" i="3"/>
  <c r="Z38" i="3"/>
  <c r="Z37" i="3"/>
  <c r="AH40" i="3"/>
  <c r="AQ30" i="3"/>
  <c r="S27" i="3"/>
  <c r="AE27" i="3"/>
  <c r="AK45" i="3" s="1"/>
  <c r="AE30" i="3"/>
  <c r="R30" i="3"/>
  <c r="T35" i="3"/>
  <c r="R40" i="3"/>
  <c r="AW40" i="3"/>
  <c r="T27" i="3"/>
  <c r="AA25" i="3"/>
  <c r="AA29" i="3" s="1"/>
  <c r="AQ25" i="3"/>
  <c r="AQ28" i="3" s="1"/>
  <c r="R26" i="3"/>
  <c r="R27" i="3" s="1"/>
  <c r="AH26" i="3"/>
  <c r="AH27" i="3" s="1"/>
  <c r="AX26" i="3"/>
  <c r="AX27" i="3" s="1"/>
  <c r="AF28" i="3"/>
  <c r="AV28" i="3"/>
  <c r="W29" i="3"/>
  <c r="AM29" i="3"/>
  <c r="BC29" i="3"/>
  <c r="AD30" i="3"/>
  <c r="AT30" i="3"/>
  <c r="AX28" i="3"/>
  <c r="Y29" i="3"/>
  <c r="AO29" i="3"/>
  <c r="BE29" i="3"/>
  <c r="AF30" i="3"/>
  <c r="AV30" i="3"/>
  <c r="S11" i="3"/>
  <c r="S40" i="3" s="1"/>
  <c r="AI11" i="3"/>
  <c r="AI40" i="3" s="1"/>
  <c r="AY11" i="3"/>
  <c r="AY40" i="3" s="1"/>
  <c r="V26" i="3"/>
  <c r="AL26" i="3"/>
  <c r="BB26" i="3"/>
  <c r="M27" i="3"/>
  <c r="T28" i="3"/>
  <c r="AJ28" i="3"/>
  <c r="AZ28" i="3"/>
  <c r="AQ29" i="3"/>
  <c r="U19" i="3"/>
  <c r="T11" i="3"/>
  <c r="T40" i="3" s="1"/>
  <c r="AJ11" i="3"/>
  <c r="AJ40" i="3" s="1"/>
  <c r="AZ11" i="3"/>
  <c r="AZ40" i="3" s="1"/>
  <c r="AF25" i="3"/>
  <c r="AF27" i="3" s="1"/>
  <c r="AK44" i="3" s="1"/>
  <c r="AV25" i="3"/>
  <c r="AV29" i="3" s="1"/>
  <c r="W26" i="3"/>
  <c r="AM26" i="3"/>
  <c r="BC26" i="3"/>
  <c r="U28" i="3"/>
  <c r="AK28" i="3"/>
  <c r="BA28" i="3"/>
  <c r="AQ37" i="3"/>
  <c r="AX11" i="3"/>
  <c r="AX40" i="3" s="1"/>
  <c r="U11" i="3"/>
  <c r="AK11" i="3"/>
  <c r="BA11" i="3"/>
  <c r="BA40" i="3" s="1"/>
  <c r="X26" i="3"/>
  <c r="X30" i="3" s="1"/>
  <c r="AN26" i="3"/>
  <c r="BD26" i="3"/>
  <c r="V28" i="3"/>
  <c r="AL28" i="3"/>
  <c r="BB28" i="3"/>
  <c r="AG30" i="3"/>
  <c r="V11" i="3"/>
  <c r="V40" i="3" s="1"/>
  <c r="AL11" i="3"/>
  <c r="BB11" i="3"/>
  <c r="R25" i="3"/>
  <c r="R28" i="3" s="1"/>
  <c r="AH25" i="3"/>
  <c r="AH29" i="3" s="1"/>
  <c r="Y26" i="3"/>
  <c r="Y27" i="3" s="1"/>
  <c r="AO26" i="3"/>
  <c r="AO27" i="3" s="1"/>
  <c r="BE26" i="3"/>
  <c r="BE27" i="3" s="1"/>
  <c r="W28" i="3"/>
  <c r="AM28" i="3"/>
  <c r="BC28" i="3"/>
  <c r="W11" i="3"/>
  <c r="W40" i="3" s="1"/>
  <c r="AM11" i="3"/>
  <c r="AM40" i="3" s="1"/>
  <c r="BC11" i="3"/>
  <c r="BC40" i="3" s="1"/>
  <c r="Z26" i="3"/>
  <c r="Z27" i="3" s="1"/>
  <c r="AP26" i="3"/>
  <c r="AP27" i="3" s="1"/>
  <c r="BF26" i="3"/>
  <c r="BF27" i="3" s="1"/>
  <c r="AW27" i="3"/>
  <c r="X28" i="3"/>
  <c r="AN28" i="3"/>
  <c r="BD28" i="3"/>
  <c r="AC31" i="3"/>
  <c r="AS31" i="3"/>
  <c r="X11" i="3"/>
  <c r="AN11" i="3"/>
  <c r="AN40" i="3" s="1"/>
  <c r="BD11" i="3"/>
  <c r="BD40" i="3" s="1"/>
  <c r="AA26" i="3"/>
  <c r="AA27" i="3" s="1"/>
  <c r="AQ26" i="3"/>
  <c r="Y28" i="3"/>
  <c r="AO28" i="3"/>
  <c r="BE28" i="3"/>
  <c r="AD31" i="3"/>
  <c r="AT31" i="3"/>
  <c r="BA19" i="3"/>
  <c r="BA37" i="3" s="1"/>
  <c r="Y11" i="3"/>
  <c r="Y40" i="3" s="1"/>
  <c r="AO11" i="3"/>
  <c r="AO40" i="3" s="1"/>
  <c r="BE11" i="3"/>
  <c r="BE40" i="3" s="1"/>
  <c r="AB26" i="3"/>
  <c r="AB27" i="3" s="1"/>
  <c r="AR26" i="3"/>
  <c r="AR27" i="3" s="1"/>
  <c r="AE31" i="3"/>
  <c r="AU31" i="3"/>
  <c r="AK19" i="3"/>
  <c r="Z11" i="3"/>
  <c r="Z40" i="3" s="1"/>
  <c r="AP11" i="3"/>
  <c r="AP40" i="3" s="1"/>
  <c r="BF11" i="3"/>
  <c r="BF40" i="3" s="1"/>
  <c r="AC26" i="3"/>
  <c r="AS26" i="3"/>
  <c r="AF31" i="3"/>
  <c r="AV31" i="3"/>
  <c r="AA11" i="3"/>
  <c r="AQ11" i="3"/>
  <c r="AQ40" i="3" s="1"/>
  <c r="AG31" i="3"/>
  <c r="AW31" i="3"/>
  <c r="AB11" i="3"/>
  <c r="AB40" i="3" s="1"/>
  <c r="AR11" i="3"/>
  <c r="R31" i="3"/>
  <c r="AH31" i="3"/>
  <c r="AB29" i="11" l="1"/>
  <c r="AB32" i="11"/>
  <c r="AD33" i="11"/>
  <c r="AD32" i="11"/>
  <c r="AA29" i="11"/>
  <c r="AB33" i="11"/>
  <c r="AA30" i="11"/>
  <c r="AD30" i="11"/>
  <c r="AC30" i="11"/>
  <c r="AC29" i="11"/>
  <c r="AC32" i="11"/>
  <c r="AB30" i="11"/>
  <c r="W31" i="11"/>
  <c r="Q33" i="11"/>
  <c r="V31" i="11"/>
  <c r="W32" i="11"/>
  <c r="Q32" i="11"/>
  <c r="V29" i="11"/>
  <c r="W33" i="11"/>
  <c r="D33" i="11"/>
  <c r="J29" i="11"/>
  <c r="J32" i="11"/>
  <c r="F24" i="11"/>
  <c r="D24" i="11"/>
  <c r="F33" i="11"/>
  <c r="C29" i="11"/>
  <c r="C33" i="11"/>
  <c r="K32" i="11"/>
  <c r="K29" i="11"/>
  <c r="F32" i="11"/>
  <c r="K33" i="11"/>
  <c r="D29" i="11"/>
  <c r="C32" i="11"/>
  <c r="AZ36" i="4"/>
  <c r="AZ35" i="4"/>
  <c r="AW40" i="4"/>
  <c r="AR30" i="4"/>
  <c r="AF30" i="4"/>
  <c r="U27" i="4"/>
  <c r="BJ38" i="4"/>
  <c r="F28" i="4"/>
  <c r="AA27" i="4"/>
  <c r="AA31" i="4"/>
  <c r="D27" i="4"/>
  <c r="AZ30" i="4"/>
  <c r="J30" i="4"/>
  <c r="J27" i="4"/>
  <c r="I27" i="4"/>
  <c r="U28" i="4"/>
  <c r="F31" i="4"/>
  <c r="AI30" i="4"/>
  <c r="D28" i="4"/>
  <c r="I28" i="4"/>
  <c r="AS31" i="4"/>
  <c r="AG28" i="4"/>
  <c r="BC30" i="4"/>
  <c r="AU31" i="4"/>
  <c r="K27" i="4"/>
  <c r="K30" i="4"/>
  <c r="BJ45" i="4"/>
  <c r="BJ44" i="4"/>
  <c r="I30" i="4"/>
  <c r="T27" i="4"/>
  <c r="BE29" i="4"/>
  <c r="AB30" i="4"/>
  <c r="BE35" i="4"/>
  <c r="BB40" i="4"/>
  <c r="BE36" i="4"/>
  <c r="AR31" i="4"/>
  <c r="AH30" i="4"/>
  <c r="V29" i="4"/>
  <c r="BE27" i="4"/>
  <c r="AZ45" i="4"/>
  <c r="AZ44" i="4"/>
  <c r="Z27" i="4"/>
  <c r="Z31" i="4"/>
  <c r="AB31" i="4"/>
  <c r="AY30" i="4"/>
  <c r="AZ31" i="4"/>
  <c r="J31" i="4"/>
  <c r="AG30" i="4"/>
  <c r="V27" i="4"/>
  <c r="AT31" i="4"/>
  <c r="BD27" i="4"/>
  <c r="BE45" i="4" s="1"/>
  <c r="BJ30" i="4"/>
  <c r="BC28" i="4"/>
  <c r="T29" i="4"/>
  <c r="BJ42" i="4"/>
  <c r="BJ41" i="4"/>
  <c r="E27" i="4"/>
  <c r="AC31" i="4"/>
  <c r="AO30" i="4"/>
  <c r="BB30" i="4"/>
  <c r="E28" i="4"/>
  <c r="AX30" i="4"/>
  <c r="BJ31" i="4"/>
  <c r="BH31" i="4"/>
  <c r="F30" i="4"/>
  <c r="BD30" i="4"/>
  <c r="W27" i="3"/>
  <c r="W31" i="3"/>
  <c r="AX31" i="3"/>
  <c r="AR31" i="3"/>
  <c r="BC27" i="3"/>
  <c r="BC31" i="3"/>
  <c r="AL27" i="3"/>
  <c r="AL31" i="3"/>
  <c r="T41" i="3"/>
  <c r="T42" i="3"/>
  <c r="AF29" i="3"/>
  <c r="AV27" i="3"/>
  <c r="AB31" i="3"/>
  <c r="BD31" i="3"/>
  <c r="BD27" i="3"/>
  <c r="AM27" i="3"/>
  <c r="AM31" i="3"/>
  <c r="V27" i="3"/>
  <c r="V31" i="3"/>
  <c r="T36" i="3"/>
  <c r="BA36" i="3"/>
  <c r="AK40" i="3"/>
  <c r="AK42" i="3" s="1"/>
  <c r="BD30" i="3"/>
  <c r="AN31" i="3"/>
  <c r="AN27" i="3"/>
  <c r="V30" i="3"/>
  <c r="AA40" i="3"/>
  <c r="AC36" i="3"/>
  <c r="AC35" i="3"/>
  <c r="W38" i="3"/>
  <c r="W37" i="3"/>
  <c r="AA30" i="3"/>
  <c r="AH30" i="3"/>
  <c r="X31" i="3"/>
  <c r="X27" i="3"/>
  <c r="AN30" i="3"/>
  <c r="AK36" i="3"/>
  <c r="BA45" i="3"/>
  <c r="BA44" i="3"/>
  <c r="BA35" i="3"/>
  <c r="BE30" i="3"/>
  <c r="AV36" i="3"/>
  <c r="AR40" i="3"/>
  <c r="AV35" i="3"/>
  <c r="T44" i="3"/>
  <c r="T45" i="3"/>
  <c r="BB40" i="3"/>
  <c r="BF35" i="3"/>
  <c r="BF36" i="3"/>
  <c r="BF31" i="3"/>
  <c r="BA38" i="3"/>
  <c r="BC30" i="3"/>
  <c r="AQ36" i="3"/>
  <c r="AQ35" i="3"/>
  <c r="AL40" i="3"/>
  <c r="AP31" i="3"/>
  <c r="AH28" i="3"/>
  <c r="BA42" i="3"/>
  <c r="BA41" i="3"/>
  <c r="AM30" i="3"/>
  <c r="BE31" i="3"/>
  <c r="Z36" i="3"/>
  <c r="X40" i="3"/>
  <c r="Z35" i="3"/>
  <c r="W36" i="3"/>
  <c r="U40" i="3"/>
  <c r="W35" i="3"/>
  <c r="AS27" i="3"/>
  <c r="AV44" i="3" s="1"/>
  <c r="AS30" i="3"/>
  <c r="Z31" i="3"/>
  <c r="W30" i="3"/>
  <c r="AO31" i="3"/>
  <c r="AC27" i="3"/>
  <c r="AC45" i="3" s="1"/>
  <c r="AC30" i="3"/>
  <c r="AR30" i="3"/>
  <c r="BF30" i="3"/>
  <c r="Y31" i="3"/>
  <c r="AB30" i="3"/>
  <c r="AP30" i="3"/>
  <c r="AX30" i="3"/>
  <c r="AK35" i="3"/>
  <c r="AQ27" i="3"/>
  <c r="BB27" i="3"/>
  <c r="BB31" i="3"/>
  <c r="Y30" i="3"/>
  <c r="Z30" i="3"/>
  <c r="BE44" i="4" l="1"/>
  <c r="BE42" i="4"/>
  <c r="BE41" i="4"/>
  <c r="AZ42" i="4"/>
  <c r="AZ41" i="4"/>
  <c r="AV45" i="3"/>
  <c r="W41" i="3"/>
  <c r="W42" i="3"/>
  <c r="AQ45" i="3"/>
  <c r="AQ44" i="3"/>
  <c r="Z45" i="3"/>
  <c r="Z44" i="3"/>
  <c r="AK41" i="3"/>
  <c r="BF45" i="3"/>
  <c r="BF44" i="3"/>
  <c r="AC44" i="3"/>
  <c r="Z41" i="3"/>
  <c r="Z42" i="3"/>
  <c r="BF42" i="3"/>
  <c r="BF41" i="3"/>
  <c r="W44" i="3"/>
  <c r="W45" i="3"/>
  <c r="AQ42" i="3"/>
  <c r="AQ41" i="3"/>
  <c r="AV42" i="3"/>
  <c r="AV41" i="3"/>
  <c r="AC41" i="3"/>
  <c r="AC42" i="3"/>
  <c r="C27" i="2" l="1"/>
  <c r="L26" i="2"/>
  <c r="K26" i="2"/>
  <c r="J26" i="2"/>
  <c r="J27" i="2" s="1"/>
  <c r="I26" i="2"/>
  <c r="I27" i="2" s="1"/>
  <c r="C26" i="2"/>
  <c r="B26" i="2"/>
  <c r="B27" i="2" s="1"/>
  <c r="J25" i="2"/>
  <c r="J33" i="2" s="1"/>
  <c r="I25" i="2"/>
  <c r="H25" i="2"/>
  <c r="H33" i="2" s="1"/>
  <c r="C25" i="2"/>
  <c r="C33" i="2" s="1"/>
  <c r="B25" i="2"/>
  <c r="N19" i="2"/>
  <c r="M19" i="2"/>
  <c r="H19" i="2"/>
  <c r="G19" i="2"/>
  <c r="F19" i="2"/>
  <c r="O18" i="2"/>
  <c r="N18" i="2"/>
  <c r="M18" i="2"/>
  <c r="L18" i="2"/>
  <c r="L31" i="2" s="1"/>
  <c r="K18" i="2"/>
  <c r="K31" i="2" s="1"/>
  <c r="J18" i="2"/>
  <c r="J19" i="2" s="1"/>
  <c r="I18" i="2"/>
  <c r="H18" i="2"/>
  <c r="G18" i="2"/>
  <c r="F18" i="2"/>
  <c r="E18" i="2"/>
  <c r="E19" i="2" s="1"/>
  <c r="D18" i="2"/>
  <c r="D19" i="2" s="1"/>
  <c r="C18" i="2"/>
  <c r="C19" i="2" s="1"/>
  <c r="B18" i="2"/>
  <c r="B19" i="2" s="1"/>
  <c r="O17" i="2"/>
  <c r="N17" i="2"/>
  <c r="M17" i="2"/>
  <c r="L17" i="2"/>
  <c r="K17" i="2"/>
  <c r="J17" i="2"/>
  <c r="I17" i="2"/>
  <c r="I19" i="2" s="1"/>
  <c r="H17" i="2"/>
  <c r="G17" i="2"/>
  <c r="F17" i="2"/>
  <c r="E17" i="2"/>
  <c r="D17" i="2"/>
  <c r="C17" i="2"/>
  <c r="B17" i="2"/>
  <c r="J11" i="2"/>
  <c r="H11" i="2"/>
  <c r="H40" i="2" s="1"/>
  <c r="G11" i="2"/>
  <c r="G40" i="2" s="1"/>
  <c r="B11" i="2"/>
  <c r="O10" i="2"/>
  <c r="O11" i="2" s="1"/>
  <c r="N10" i="2"/>
  <c r="N11" i="2" s="1"/>
  <c r="N40" i="2" s="1"/>
  <c r="M10" i="2"/>
  <c r="L10" i="2"/>
  <c r="L30" i="2" s="1"/>
  <c r="K10" i="2"/>
  <c r="K30" i="2" s="1"/>
  <c r="J10" i="2"/>
  <c r="I10" i="2"/>
  <c r="I11" i="2" s="1"/>
  <c r="H10" i="2"/>
  <c r="H26" i="2" s="1"/>
  <c r="H27" i="2" s="1"/>
  <c r="H46" i="2" s="1"/>
  <c r="G10" i="2"/>
  <c r="G26" i="2" s="1"/>
  <c r="F10" i="2"/>
  <c r="F26" i="2" s="1"/>
  <c r="F27" i="2" s="1"/>
  <c r="F46" i="2" s="1"/>
  <c r="E10" i="2"/>
  <c r="E26" i="2" s="1"/>
  <c r="E27" i="2" s="1"/>
  <c r="E46" i="2" s="1"/>
  <c r="D10" i="2"/>
  <c r="D26" i="2" s="1"/>
  <c r="D27" i="2" s="1"/>
  <c r="C10" i="2"/>
  <c r="B10" i="2"/>
  <c r="O9" i="2"/>
  <c r="N9" i="2"/>
  <c r="M9" i="2"/>
  <c r="L9" i="2"/>
  <c r="K9" i="2"/>
  <c r="K11" i="2" s="1"/>
  <c r="J9" i="2"/>
  <c r="I9" i="2"/>
  <c r="H9" i="2"/>
  <c r="H28" i="2" s="1"/>
  <c r="G9" i="2"/>
  <c r="G25" i="2" s="1"/>
  <c r="F9" i="2"/>
  <c r="F25" i="2" s="1"/>
  <c r="E9" i="2"/>
  <c r="E25" i="2" s="1"/>
  <c r="E33" i="2" s="1"/>
  <c r="D9" i="2"/>
  <c r="D25" i="2" s="1"/>
  <c r="D33" i="2" s="1"/>
  <c r="C9" i="2"/>
  <c r="C11" i="2" s="1"/>
  <c r="B9" i="2"/>
  <c r="C33" i="1"/>
  <c r="Q26" i="1"/>
  <c r="K26" i="1"/>
  <c r="K27" i="1" s="1"/>
  <c r="J26" i="1"/>
  <c r="J27" i="1" s="1"/>
  <c r="C26" i="1"/>
  <c r="C27" i="1" s="1"/>
  <c r="B26" i="1"/>
  <c r="B27" i="1" s="1"/>
  <c r="K25" i="1"/>
  <c r="K33" i="1" s="1"/>
  <c r="J25" i="1"/>
  <c r="C25" i="1"/>
  <c r="B25" i="1"/>
  <c r="C19" i="1"/>
  <c r="Q18" i="1"/>
  <c r="Q19" i="1" s="1"/>
  <c r="P18" i="1"/>
  <c r="P19" i="1" s="1"/>
  <c r="O18" i="1"/>
  <c r="N18" i="1"/>
  <c r="M18" i="1"/>
  <c r="M31" i="1" s="1"/>
  <c r="L18" i="1"/>
  <c r="K18" i="1"/>
  <c r="K19" i="1" s="1"/>
  <c r="J18" i="1"/>
  <c r="J19" i="1" s="1"/>
  <c r="I18" i="1"/>
  <c r="I19" i="1" s="1"/>
  <c r="H18" i="1"/>
  <c r="G18" i="1"/>
  <c r="F18" i="1"/>
  <c r="F31" i="1" s="1"/>
  <c r="E18" i="1"/>
  <c r="D18" i="1"/>
  <c r="D19" i="1" s="1"/>
  <c r="C18" i="1"/>
  <c r="B18" i="1"/>
  <c r="B19" i="1" s="1"/>
  <c r="Q17" i="1"/>
  <c r="Q29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D11" i="1"/>
  <c r="D40" i="1" s="1"/>
  <c r="Q10" i="1"/>
  <c r="Q30" i="1" s="1"/>
  <c r="P10" i="1"/>
  <c r="P26" i="1" s="1"/>
  <c r="O10" i="1"/>
  <c r="N10" i="1"/>
  <c r="N26" i="1" s="1"/>
  <c r="M10" i="1"/>
  <c r="M26" i="1" s="1"/>
  <c r="L10" i="1"/>
  <c r="L26" i="1" s="1"/>
  <c r="K10" i="1"/>
  <c r="K11" i="1" s="1"/>
  <c r="J10" i="1"/>
  <c r="J11" i="1" s="1"/>
  <c r="I10" i="1"/>
  <c r="I26" i="1" s="1"/>
  <c r="H10" i="1"/>
  <c r="H26" i="1" s="1"/>
  <c r="G10" i="1"/>
  <c r="G26" i="1" s="1"/>
  <c r="F10" i="1"/>
  <c r="F26" i="1" s="1"/>
  <c r="E10" i="1"/>
  <c r="D10" i="1"/>
  <c r="C10" i="1"/>
  <c r="C11" i="1" s="1"/>
  <c r="B10" i="1"/>
  <c r="B11" i="1" s="1"/>
  <c r="Q9" i="1"/>
  <c r="Q25" i="1" s="1"/>
  <c r="Q33" i="1" s="1"/>
  <c r="P9" i="1"/>
  <c r="P25" i="1" s="1"/>
  <c r="P33" i="1" s="1"/>
  <c r="O9" i="1"/>
  <c r="N9" i="1"/>
  <c r="M9" i="1"/>
  <c r="L9" i="1"/>
  <c r="K9" i="1"/>
  <c r="J9" i="1"/>
  <c r="I9" i="1"/>
  <c r="I25" i="1" s="1"/>
  <c r="H9" i="1"/>
  <c r="H25" i="1" s="1"/>
  <c r="G9" i="1"/>
  <c r="G25" i="1" s="1"/>
  <c r="F9" i="1"/>
  <c r="F25" i="1" s="1"/>
  <c r="E9" i="1"/>
  <c r="E25" i="1" s="1"/>
  <c r="D9" i="1"/>
  <c r="D25" i="1" s="1"/>
  <c r="C9" i="1"/>
  <c r="B9" i="1"/>
  <c r="D46" i="2" l="1"/>
  <c r="F31" i="2"/>
  <c r="G30" i="2"/>
  <c r="G27" i="2"/>
  <c r="G46" i="2" s="1"/>
  <c r="E29" i="2"/>
  <c r="G31" i="2"/>
  <c r="H38" i="2"/>
  <c r="H37" i="2"/>
  <c r="F33" i="2"/>
  <c r="F29" i="2"/>
  <c r="H31" i="2"/>
  <c r="G33" i="2"/>
  <c r="G29" i="2"/>
  <c r="D29" i="2"/>
  <c r="M30" i="2"/>
  <c r="M31" i="2"/>
  <c r="L28" i="2"/>
  <c r="N31" i="2"/>
  <c r="K27" i="2"/>
  <c r="O40" i="2"/>
  <c r="O31" i="2"/>
  <c r="N28" i="2"/>
  <c r="H29" i="2"/>
  <c r="D31" i="2"/>
  <c r="K25" i="2"/>
  <c r="M26" i="2"/>
  <c r="E31" i="2"/>
  <c r="D11" i="2"/>
  <c r="L25" i="2"/>
  <c r="N26" i="2"/>
  <c r="D28" i="2"/>
  <c r="E11" i="2"/>
  <c r="E40" i="2" s="1"/>
  <c r="K19" i="2"/>
  <c r="M25" i="2"/>
  <c r="M33" i="2" s="1"/>
  <c r="O26" i="2"/>
  <c r="E28" i="2"/>
  <c r="F11" i="2"/>
  <c r="F40" i="2" s="1"/>
  <c r="L19" i="2"/>
  <c r="N25" i="2"/>
  <c r="F28" i="2"/>
  <c r="O25" i="2"/>
  <c r="G28" i="2"/>
  <c r="D30" i="2"/>
  <c r="O19" i="2"/>
  <c r="K28" i="2"/>
  <c r="E30" i="2"/>
  <c r="F30" i="2"/>
  <c r="L11" i="2"/>
  <c r="H30" i="2"/>
  <c r="M11" i="2"/>
  <c r="M40" i="2" s="1"/>
  <c r="N30" i="2"/>
  <c r="P27" i="1"/>
  <c r="P46" i="1" s="1"/>
  <c r="P29" i="1"/>
  <c r="N31" i="1"/>
  <c r="D28" i="1"/>
  <c r="D29" i="1"/>
  <c r="D33" i="1"/>
  <c r="N28" i="1"/>
  <c r="E28" i="1"/>
  <c r="E29" i="1"/>
  <c r="E33" i="1"/>
  <c r="N30" i="1"/>
  <c r="F28" i="1"/>
  <c r="F29" i="1"/>
  <c r="F33" i="1"/>
  <c r="F27" i="1"/>
  <c r="F46" i="1" s="1"/>
  <c r="E31" i="1"/>
  <c r="H28" i="1"/>
  <c r="H29" i="1"/>
  <c r="H33" i="1"/>
  <c r="H27" i="1"/>
  <c r="H46" i="1" s="1"/>
  <c r="H30" i="1"/>
  <c r="G31" i="1"/>
  <c r="G33" i="1"/>
  <c r="G28" i="1"/>
  <c r="G29" i="1"/>
  <c r="I29" i="1"/>
  <c r="I33" i="1"/>
  <c r="I28" i="1"/>
  <c r="I31" i="1"/>
  <c r="I27" i="1"/>
  <c r="I46" i="1" s="1"/>
  <c r="I30" i="1"/>
  <c r="H31" i="1"/>
  <c r="N29" i="1"/>
  <c r="L27" i="1"/>
  <c r="L30" i="1"/>
  <c r="Q27" i="1"/>
  <c r="Q46" i="1" s="1"/>
  <c r="G27" i="1"/>
  <c r="G46" i="1" s="1"/>
  <c r="G30" i="1"/>
  <c r="M30" i="1"/>
  <c r="L31" i="1"/>
  <c r="Q31" i="1"/>
  <c r="L11" i="1"/>
  <c r="L19" i="1"/>
  <c r="L25" i="1"/>
  <c r="L28" i="1" s="1"/>
  <c r="P28" i="1"/>
  <c r="F30" i="1"/>
  <c r="M11" i="1"/>
  <c r="M19" i="1"/>
  <c r="M25" i="1"/>
  <c r="M28" i="1" s="1"/>
  <c r="Q28" i="1"/>
  <c r="P11" i="1"/>
  <c r="P40" i="1" s="1"/>
  <c r="P31" i="1"/>
  <c r="N11" i="1"/>
  <c r="N40" i="1" s="1"/>
  <c r="N19" i="1"/>
  <c r="N25" i="1"/>
  <c r="N33" i="1" s="1"/>
  <c r="O11" i="1"/>
  <c r="O40" i="1" s="1"/>
  <c r="O19" i="1"/>
  <c r="O25" i="1"/>
  <c r="O33" i="1" s="1"/>
  <c r="O26" i="1"/>
  <c r="O27" i="1" s="1"/>
  <c r="O46" i="1" s="1"/>
  <c r="Q11" i="1"/>
  <c r="Q40" i="1" s="1"/>
  <c r="D26" i="1"/>
  <c r="D27" i="1" s="1"/>
  <c r="G11" i="1"/>
  <c r="G19" i="1"/>
  <c r="H11" i="1"/>
  <c r="H19" i="1"/>
  <c r="I11" i="1"/>
  <c r="I40" i="1" s="1"/>
  <c r="P30" i="1"/>
  <c r="E11" i="1"/>
  <c r="E19" i="1"/>
  <c r="I38" i="1" s="1"/>
  <c r="F19" i="1"/>
  <c r="E26" i="1"/>
  <c r="E27" i="1" s="1"/>
  <c r="E46" i="1" s="1"/>
  <c r="F11" i="1"/>
  <c r="F40" i="1" s="1"/>
  <c r="N33" i="2" l="1"/>
  <c r="N29" i="2"/>
  <c r="M29" i="2"/>
  <c r="O30" i="2"/>
  <c r="O27" i="2"/>
  <c r="O46" i="2" s="1"/>
  <c r="M28" i="2"/>
  <c r="O38" i="2"/>
  <c r="O37" i="2"/>
  <c r="K46" i="2"/>
  <c r="L40" i="2"/>
  <c r="N27" i="2"/>
  <c r="N46" i="2" s="1"/>
  <c r="L27" i="2"/>
  <c r="L46" i="2" s="1"/>
  <c r="L33" i="2"/>
  <c r="L29" i="2"/>
  <c r="H36" i="2"/>
  <c r="D40" i="2"/>
  <c r="H35" i="2"/>
  <c r="K40" i="2"/>
  <c r="H48" i="2"/>
  <c r="H47" i="2"/>
  <c r="O35" i="2"/>
  <c r="H45" i="2"/>
  <c r="M27" i="2"/>
  <c r="M46" i="2" s="1"/>
  <c r="O36" i="2"/>
  <c r="H44" i="2"/>
  <c r="O33" i="2"/>
  <c r="O29" i="2"/>
  <c r="K33" i="2"/>
  <c r="K29" i="2"/>
  <c r="O28" i="2"/>
  <c r="G40" i="1"/>
  <c r="D30" i="1"/>
  <c r="I44" i="1"/>
  <c r="I45" i="1"/>
  <c r="D46" i="1"/>
  <c r="L33" i="1"/>
  <c r="L29" i="1"/>
  <c r="Q38" i="1"/>
  <c r="Q37" i="1"/>
  <c r="M40" i="1"/>
  <c r="Q35" i="1"/>
  <c r="Q36" i="1"/>
  <c r="L40" i="1"/>
  <c r="O28" i="1"/>
  <c r="D31" i="1"/>
  <c r="N27" i="1"/>
  <c r="N46" i="1" s="1"/>
  <c r="M27" i="1"/>
  <c r="M46" i="1" s="1"/>
  <c r="O30" i="1"/>
  <c r="H40" i="1"/>
  <c r="I37" i="1"/>
  <c r="L46" i="1"/>
  <c r="I36" i="1"/>
  <c r="I35" i="1"/>
  <c r="E40" i="1"/>
  <c r="O31" i="1"/>
  <c r="E30" i="1"/>
  <c r="O29" i="1"/>
  <c r="M33" i="1"/>
  <c r="M29" i="1"/>
  <c r="O45" i="2" l="1"/>
  <c r="O48" i="2"/>
  <c r="O47" i="2"/>
  <c r="O44" i="2"/>
  <c r="O42" i="2"/>
  <c r="O41" i="2"/>
  <c r="H42" i="2"/>
  <c r="H41" i="2"/>
  <c r="Q41" i="1"/>
  <c r="Q42" i="1"/>
  <c r="I41" i="1"/>
  <c r="I42" i="1"/>
  <c r="Q48" i="1"/>
  <c r="Q47" i="1"/>
  <c r="Q44" i="1"/>
  <c r="Q45" i="1"/>
  <c r="I48" i="1"/>
  <c r="I47" i="1"/>
</calcChain>
</file>

<file path=xl/sharedStrings.xml><?xml version="1.0" encoding="utf-8"?>
<sst xmlns="http://schemas.openxmlformats.org/spreadsheetml/2006/main" count="890" uniqueCount="270">
  <si>
    <t>m0(g)</t>
    <phoneticPr fontId="2" type="noConversion"/>
  </si>
  <si>
    <t>m1(g)</t>
    <phoneticPr fontId="2" type="noConversion"/>
  </si>
  <si>
    <t>m00(g)</t>
    <phoneticPr fontId="2" type="noConversion"/>
  </si>
  <si>
    <t>m2(g)</t>
    <phoneticPr fontId="2" type="noConversion"/>
  </si>
  <si>
    <t>SS(mg/L)</t>
    <phoneticPr fontId="2" type="noConversion"/>
  </si>
  <si>
    <t>ISS(mg/L)</t>
    <phoneticPr fontId="2" type="noConversion"/>
  </si>
  <si>
    <t>ISS/SS</t>
    <phoneticPr fontId="2" type="noConversion"/>
  </si>
  <si>
    <t>FGSS/SS</t>
    <phoneticPr fontId="2" type="noConversion"/>
  </si>
  <si>
    <t>FDSS/SS</t>
    <phoneticPr fontId="2" type="noConversion"/>
  </si>
  <si>
    <t>FGISS/ISS</t>
    <phoneticPr fontId="2" type="noConversion"/>
  </si>
  <si>
    <t>FDISS/ISS</t>
    <phoneticPr fontId="2" type="noConversion"/>
  </si>
  <si>
    <t>Ratio &amp; SS-SS_0</t>
    <phoneticPr fontId="2" type="noConversion"/>
  </si>
  <si>
    <t>FGISS/FGSS_avr</t>
    <phoneticPr fontId="2" type="noConversion"/>
  </si>
  <si>
    <t>FGISS/FGSS_stdev</t>
    <phoneticPr fontId="2" type="noConversion"/>
  </si>
  <si>
    <t>FDISS/FDSS_avr</t>
    <phoneticPr fontId="2" type="noConversion"/>
  </si>
  <si>
    <t>FDISS/FDSS_stdev</t>
    <phoneticPr fontId="2" type="noConversion"/>
  </si>
  <si>
    <t>ΔISS (FGISS/FGSS-FDISS/FDSS)</t>
    <phoneticPr fontId="2" type="noConversion"/>
  </si>
  <si>
    <t>ΔISS_avr</t>
    <phoneticPr fontId="2" type="noConversion"/>
  </si>
  <si>
    <t>ΔISS_stdev</t>
    <phoneticPr fontId="2" type="noConversion"/>
  </si>
  <si>
    <t>ISS/SS_avr</t>
    <phoneticPr fontId="2" type="noConversion"/>
  </si>
  <si>
    <t>ISS/SS_stdev</t>
    <phoneticPr fontId="2" type="noConversion"/>
  </si>
  <si>
    <t>ISS/SS - ISS/SS_0</t>
    <phoneticPr fontId="2" type="noConversion"/>
  </si>
  <si>
    <t xml:space="preserve"> HCl </t>
    <phoneticPr fontId="2" type="noConversion"/>
  </si>
  <si>
    <t>H2O2</t>
    <phoneticPr fontId="2" type="noConversion"/>
  </si>
  <si>
    <t>Pretreatment/0=none</t>
    <phoneticPr fontId="2" type="noConversion"/>
  </si>
  <si>
    <t>Density separation time/min</t>
    <phoneticPr fontId="2" type="noConversion"/>
  </si>
  <si>
    <t>fine grits-V(L)</t>
    <phoneticPr fontId="2" type="noConversion"/>
  </si>
  <si>
    <t>fine debris-V(L)</t>
    <phoneticPr fontId="2" type="noConversion"/>
  </si>
  <si>
    <t>fine debris SS(mg/L)</t>
    <phoneticPr fontId="2" type="noConversion"/>
  </si>
  <si>
    <t>fine grits ISS/SS</t>
    <phoneticPr fontId="2" type="noConversion"/>
  </si>
  <si>
    <t>fine grits ISS(mg/L)</t>
    <phoneticPr fontId="2" type="noConversion"/>
  </si>
  <si>
    <t>fine grits SS(mg/L)</t>
    <phoneticPr fontId="2" type="noConversion"/>
  </si>
  <si>
    <t>fine debris ISS(mg/L)</t>
    <phoneticPr fontId="2" type="noConversion"/>
  </si>
  <si>
    <t>fine debris ISS/SS</t>
    <phoneticPr fontId="2" type="noConversion"/>
  </si>
  <si>
    <t>sample-V(L)</t>
    <phoneticPr fontId="2" type="noConversion"/>
  </si>
  <si>
    <t>ZnCl2</t>
    <phoneticPr fontId="2" type="noConversion"/>
  </si>
  <si>
    <t>NaCl</t>
    <phoneticPr fontId="2" type="noConversion"/>
  </si>
  <si>
    <t xml:space="preserve"> </t>
    <phoneticPr fontId="2" type="noConversion"/>
  </si>
  <si>
    <t>BT-9300Z 型激光粒度分布仪</t>
    <phoneticPr fontId="9" type="noConversion"/>
  </si>
  <si>
    <t>粒度分析报告</t>
    <phoneticPr fontId="9" type="noConversion"/>
  </si>
  <si>
    <t>Range : 0.1um - 1250um</t>
    <phoneticPr fontId="9" type="noConversion"/>
  </si>
  <si>
    <t>样品名称:WorkSample-190-230</t>
    <phoneticPr fontId="9" type="noConversion"/>
  </si>
  <si>
    <t>样品来源:Bettersize</t>
    <phoneticPr fontId="9" type="noConversion"/>
  </si>
  <si>
    <t>介质名称:Water</t>
    <phoneticPr fontId="9" type="noConversion"/>
  </si>
  <si>
    <t>测试单位:Bettersize</t>
    <phoneticPr fontId="9" type="noConversion"/>
  </si>
  <si>
    <t>物质折射率:1.59600+0.10000i</t>
    <phoneticPr fontId="9" type="noConversion"/>
  </si>
  <si>
    <t>光学模式:Mie</t>
    <phoneticPr fontId="9" type="noConversion"/>
  </si>
  <si>
    <t>测试人员:Z.H.B</t>
    <phoneticPr fontId="9" type="noConversion"/>
  </si>
  <si>
    <t>介质折射率:1.333</t>
    <phoneticPr fontId="9" type="noConversion"/>
  </si>
  <si>
    <t>分析模式:7.23 - 1</t>
    <phoneticPr fontId="9" type="noConversion"/>
  </si>
  <si>
    <t>测试日期:2021-03-18</t>
    <phoneticPr fontId="9" type="noConversion"/>
  </si>
  <si>
    <t>测试时间:12:13:03</t>
    <phoneticPr fontId="9" type="noConversion"/>
  </si>
  <si>
    <t>备注:   (1:3.00)-0-(0:3)</t>
    <phoneticPr fontId="9" type="noConversion"/>
  </si>
  <si>
    <t>分布类型:体积分布</t>
    <phoneticPr fontId="9" type="noConversion"/>
  </si>
  <si>
    <t>中位径(D50):75.15um</t>
    <phoneticPr fontId="9" type="noConversion"/>
  </si>
  <si>
    <t>体积平均径:81.28um</t>
    <phoneticPr fontId="9" type="noConversion"/>
  </si>
  <si>
    <t>面积平均径:46.84um</t>
    <phoneticPr fontId="9" type="noConversion"/>
  </si>
  <si>
    <t>遮光率:6.18%</t>
    <phoneticPr fontId="9" type="noConversion"/>
  </si>
  <si>
    <t>跨度:1.239</t>
    <phoneticPr fontId="9" type="noConversion"/>
  </si>
  <si>
    <t>长度平均径:4.705um</t>
    <phoneticPr fontId="9" type="noConversion"/>
  </si>
  <si>
    <t>比表面积:47.43m^2/kg</t>
    <phoneticPr fontId="9" type="noConversion"/>
  </si>
  <si>
    <t>拟合残差:2.743%</t>
    <phoneticPr fontId="9" type="noConversion"/>
  </si>
  <si>
    <t>D3:23.78um</t>
    <phoneticPr fontId="9" type="noConversion"/>
  </si>
  <si>
    <t>D6:33.31um</t>
    <phoneticPr fontId="9" type="noConversion"/>
  </si>
  <si>
    <t>D10:39.72um</t>
    <phoneticPr fontId="9" type="noConversion"/>
  </si>
  <si>
    <t>D16:46.57um</t>
    <phoneticPr fontId="9" type="noConversion"/>
  </si>
  <si>
    <t>D25:54.62um</t>
    <phoneticPr fontId="9" type="noConversion"/>
  </si>
  <si>
    <t>D75:101.6um</t>
    <phoneticPr fontId="9" type="noConversion"/>
  </si>
  <si>
    <t>D84:117.1um</t>
    <phoneticPr fontId="9" type="noConversion"/>
  </si>
  <si>
    <t>D90:132.8um</t>
    <phoneticPr fontId="9" type="noConversion"/>
  </si>
  <si>
    <t>D97:171.0um</t>
    <phoneticPr fontId="9" type="noConversion"/>
  </si>
  <si>
    <t>D98:181.8um</t>
    <phoneticPr fontId="9" type="noConversion"/>
  </si>
  <si>
    <t>粒径um</t>
    <phoneticPr fontId="9" type="noConversion"/>
  </si>
  <si>
    <t>区间%</t>
    <phoneticPr fontId="9" type="noConversion"/>
  </si>
  <si>
    <t>累积%</t>
    <phoneticPr fontId="9" type="noConversion"/>
  </si>
  <si>
    <t>仪器制造商:丹东百特仪器有限公司  网址:www.bettersize.com  邮箱:bettersize@sohu.com  电话:0415-6184440</t>
    <phoneticPr fontId="9" type="noConversion"/>
  </si>
  <si>
    <t>1115 - 1250</t>
    <phoneticPr fontId="9" type="noConversion"/>
  </si>
  <si>
    <t>102.5 - 114.9</t>
    <phoneticPr fontId="9" type="noConversion"/>
  </si>
  <si>
    <t>9.427 - 10.56</t>
    <phoneticPr fontId="9" type="noConversion"/>
  </si>
  <si>
    <t>0.866 - 0.970</t>
    <phoneticPr fontId="9" type="noConversion"/>
  </si>
  <si>
    <t>995.8 - 1115</t>
    <phoneticPr fontId="9" type="noConversion"/>
  </si>
  <si>
    <t>91.54 - 102.5</t>
    <phoneticPr fontId="9" type="noConversion"/>
  </si>
  <si>
    <t>8.414 - 9.427</t>
    <phoneticPr fontId="9" type="noConversion"/>
  </si>
  <si>
    <t>0.773 - 0.866</t>
    <phoneticPr fontId="9" type="noConversion"/>
  </si>
  <si>
    <t>888.8 - 995.8</t>
    <phoneticPr fontId="9" type="noConversion"/>
  </si>
  <si>
    <t>81.70 - 91.54</t>
    <phoneticPr fontId="9" type="noConversion"/>
  </si>
  <si>
    <t>7.510 - 8.414</t>
    <phoneticPr fontId="9" type="noConversion"/>
  </si>
  <si>
    <t>0.690 - 0.773</t>
    <phoneticPr fontId="9" type="noConversion"/>
  </si>
  <si>
    <t>793.3 - 888.8</t>
    <phoneticPr fontId="9" type="noConversion"/>
  </si>
  <si>
    <t>72.92 - 81.70</t>
    <phoneticPr fontId="9" type="noConversion"/>
  </si>
  <si>
    <t>6.703 - 7.510</t>
    <phoneticPr fontId="9" type="noConversion"/>
  </si>
  <si>
    <t>0.616 - 0.690</t>
    <phoneticPr fontId="9" type="noConversion"/>
  </si>
  <si>
    <t>708.1 - 793.3</t>
    <phoneticPr fontId="9" type="noConversion"/>
  </si>
  <si>
    <t>65.09 - 72.92</t>
    <phoneticPr fontId="9" type="noConversion"/>
  </si>
  <si>
    <t>5.983 - 6.703</t>
    <phoneticPr fontId="9" type="noConversion"/>
  </si>
  <si>
    <t>0.550 - 0.616</t>
    <phoneticPr fontId="9" type="noConversion"/>
  </si>
  <si>
    <t>632.0 - 708.1</t>
    <phoneticPr fontId="9" type="noConversion"/>
  </si>
  <si>
    <t>58.10 - 65.09</t>
    <phoneticPr fontId="9" type="noConversion"/>
  </si>
  <si>
    <t>5.340 - 5.983</t>
    <phoneticPr fontId="9" type="noConversion"/>
  </si>
  <si>
    <t>0.490 - 0.550</t>
    <phoneticPr fontId="9" type="noConversion"/>
  </si>
  <si>
    <t>564.1 - 632.0</t>
    <phoneticPr fontId="9" type="noConversion"/>
  </si>
  <si>
    <t>51.85 - 58.10</t>
    <phoneticPr fontId="9" type="noConversion"/>
  </si>
  <si>
    <t>4.767 - 5.340</t>
    <phoneticPr fontId="9" type="noConversion"/>
  </si>
  <si>
    <t>0.438 - 0.490</t>
    <phoneticPr fontId="9" type="noConversion"/>
  </si>
  <si>
    <t>503.5 - 564.1</t>
    <phoneticPr fontId="9" type="noConversion"/>
  </si>
  <si>
    <t>46.28 - 51.85</t>
    <phoneticPr fontId="9" type="noConversion"/>
  </si>
  <si>
    <t>4.254 - 4.767</t>
    <phoneticPr fontId="9" type="noConversion"/>
  </si>
  <si>
    <t>0.391 - 0.438</t>
    <phoneticPr fontId="9" type="noConversion"/>
  </si>
  <si>
    <t>449.4 - 503.5</t>
    <phoneticPr fontId="9" type="noConversion"/>
  </si>
  <si>
    <t>41.31 - 46.28</t>
    <phoneticPr fontId="9" type="noConversion"/>
  </si>
  <si>
    <t>3.797 - 4.254</t>
    <phoneticPr fontId="9" type="noConversion"/>
  </si>
  <si>
    <t>0.349 - 0.391</t>
    <phoneticPr fontId="9" type="noConversion"/>
  </si>
  <si>
    <t>401.1 - 449.4</t>
    <phoneticPr fontId="9" type="noConversion"/>
  </si>
  <si>
    <t>36.87 - 41.31</t>
    <phoneticPr fontId="9" type="noConversion"/>
  </si>
  <si>
    <t>3.389 - 3.797</t>
    <phoneticPr fontId="9" type="noConversion"/>
  </si>
  <si>
    <t>0.311 - 0.349</t>
    <phoneticPr fontId="9" type="noConversion"/>
  </si>
  <si>
    <t>358.0 - 401.1</t>
    <phoneticPr fontId="9" type="noConversion"/>
  </si>
  <si>
    <t>32.91 - 36.87</t>
    <phoneticPr fontId="9" type="noConversion"/>
  </si>
  <si>
    <t>3.025 - 3.389</t>
    <phoneticPr fontId="9" type="noConversion"/>
  </si>
  <si>
    <t>0.278 - 0.311</t>
    <phoneticPr fontId="9" type="noConversion"/>
  </si>
  <si>
    <t>319.5 - 358.0</t>
    <phoneticPr fontId="9" type="noConversion"/>
  </si>
  <si>
    <t>29.37 - 32.91</t>
    <phoneticPr fontId="9" type="noConversion"/>
  </si>
  <si>
    <t>2.700 - 3.025</t>
    <phoneticPr fontId="9" type="noConversion"/>
  </si>
  <si>
    <t>0.248 - 0.278</t>
    <phoneticPr fontId="9" type="noConversion"/>
  </si>
  <si>
    <t>285.2 - 319.5</t>
    <phoneticPr fontId="9" type="noConversion"/>
  </si>
  <si>
    <t>26.22 - 29.37</t>
    <phoneticPr fontId="9" type="noConversion"/>
  </si>
  <si>
    <t>2.410 - 2.700</t>
    <phoneticPr fontId="9" type="noConversion"/>
  </si>
  <si>
    <t>0.221 - 0.248</t>
    <phoneticPr fontId="9" type="noConversion"/>
  </si>
  <si>
    <t>254.6 - 285.2</t>
    <phoneticPr fontId="9" type="noConversion"/>
  </si>
  <si>
    <t>23.40 - 26.22</t>
    <phoneticPr fontId="9" type="noConversion"/>
  </si>
  <si>
    <t>2.151 - 2.410</t>
    <phoneticPr fontId="9" type="noConversion"/>
  </si>
  <si>
    <t>0.197 - 0.221</t>
    <phoneticPr fontId="9" type="noConversion"/>
  </si>
  <si>
    <t>227.2 - 254.6</t>
    <phoneticPr fontId="9" type="noConversion"/>
  </si>
  <si>
    <t>20.88 - 23.40</t>
    <phoneticPr fontId="9" type="noConversion"/>
  </si>
  <si>
    <t>1.920 - 2.151</t>
    <phoneticPr fontId="9" type="noConversion"/>
  </si>
  <si>
    <t>0.176 - 0.197</t>
    <phoneticPr fontId="9" type="noConversion"/>
  </si>
  <si>
    <t>202.8 - 227.2</t>
    <phoneticPr fontId="9" type="noConversion"/>
  </si>
  <si>
    <t>18.64 - 20.88</t>
    <phoneticPr fontId="9" type="noConversion"/>
  </si>
  <si>
    <t>1.713 - 1.920</t>
    <phoneticPr fontId="9" type="noConversion"/>
  </si>
  <si>
    <t>0.157 - 0.176</t>
    <phoneticPr fontId="9" type="noConversion"/>
  </si>
  <si>
    <t>181.0 - 202.8</t>
    <phoneticPr fontId="9" type="noConversion"/>
  </si>
  <si>
    <t>16.64 - 18.64</t>
    <phoneticPr fontId="9" type="noConversion"/>
  </si>
  <si>
    <t>1.529 - 1.713</t>
    <phoneticPr fontId="9" type="noConversion"/>
  </si>
  <si>
    <t>0.140 - 0.157</t>
    <phoneticPr fontId="9" type="noConversion"/>
  </si>
  <si>
    <t>161.5 - 181.0</t>
    <phoneticPr fontId="9" type="noConversion"/>
  </si>
  <si>
    <t>14.85 - 16.64</t>
    <phoneticPr fontId="9" type="noConversion"/>
  </si>
  <si>
    <t>1.365 - 1.529</t>
    <phoneticPr fontId="9" type="noConversion"/>
  </si>
  <si>
    <t>0.125 - 0.140</t>
    <phoneticPr fontId="9" type="noConversion"/>
  </si>
  <si>
    <t>144.2 - 161.5</t>
    <phoneticPr fontId="9" type="noConversion"/>
  </si>
  <si>
    <t>13.25 - 14.85</t>
    <phoneticPr fontId="9" type="noConversion"/>
  </si>
  <si>
    <t>1.218 - 1.365</t>
    <phoneticPr fontId="9" type="noConversion"/>
  </si>
  <si>
    <t>0.112 - 0.125</t>
    <phoneticPr fontId="9" type="noConversion"/>
  </si>
  <si>
    <t>128.7 - 144.2</t>
    <phoneticPr fontId="9" type="noConversion"/>
  </si>
  <si>
    <t>11.83 - 13.25</t>
    <phoneticPr fontId="9" type="noConversion"/>
  </si>
  <si>
    <t>1.087 - 1.218</t>
    <phoneticPr fontId="9" type="noConversion"/>
  </si>
  <si>
    <t>0.100 - 0.112</t>
    <phoneticPr fontId="9" type="noConversion"/>
  </si>
  <si>
    <t>114.9 - 128.7</t>
    <phoneticPr fontId="9" type="noConversion"/>
  </si>
  <si>
    <t>10.56 - 11.83</t>
    <phoneticPr fontId="9" type="noConversion"/>
  </si>
  <si>
    <t>0.970 - 1.087</t>
    <phoneticPr fontId="9" type="noConversion"/>
  </si>
  <si>
    <t>0.000 - 0.100</t>
    <phoneticPr fontId="9" type="noConversion"/>
  </si>
  <si>
    <t>D98:225.7um</t>
    <phoneticPr fontId="9" type="noConversion"/>
  </si>
  <si>
    <t>D97:212.2um</t>
    <phoneticPr fontId="9" type="noConversion"/>
  </si>
  <si>
    <t>D90:163.0um</t>
    <phoneticPr fontId="9" type="noConversion"/>
  </si>
  <si>
    <t>D84:143.1um</t>
    <phoneticPr fontId="9" type="noConversion"/>
  </si>
  <si>
    <t>D75:123.7um</t>
    <phoneticPr fontId="9" type="noConversion"/>
  </si>
  <si>
    <t>D25:64.02um</t>
    <phoneticPr fontId="9" type="noConversion"/>
  </si>
  <si>
    <t>D16:54.05um</t>
    <phoneticPr fontId="9" type="noConversion"/>
  </si>
  <si>
    <t>D10:45.96um</t>
    <phoneticPr fontId="9" type="noConversion"/>
  </si>
  <si>
    <t>D6:38.21um</t>
    <phoneticPr fontId="9" type="noConversion"/>
  </si>
  <si>
    <t>D3:27.53um</t>
    <phoneticPr fontId="9" type="noConversion"/>
  </si>
  <si>
    <t>拟合残差:2.817%</t>
    <phoneticPr fontId="9" type="noConversion"/>
  </si>
  <si>
    <t>比表面积:40.75m^2/kg</t>
    <phoneticPr fontId="9" type="noConversion"/>
  </si>
  <si>
    <t>长度平均径:4.704um</t>
    <phoneticPr fontId="9" type="noConversion"/>
  </si>
  <si>
    <t>跨度:1.307</t>
    <phoneticPr fontId="9" type="noConversion"/>
  </si>
  <si>
    <t>遮光率:5.65%</t>
    <phoneticPr fontId="9" type="noConversion"/>
  </si>
  <si>
    <t>面积平均径:54.52um</t>
    <phoneticPr fontId="9" type="noConversion"/>
  </si>
  <si>
    <t>体积平均径:97.91um</t>
    <phoneticPr fontId="9" type="noConversion"/>
  </si>
  <si>
    <t>中位径(D50):89.56um</t>
    <phoneticPr fontId="9" type="noConversion"/>
  </si>
  <si>
    <t>测试时间:11:38:42</t>
    <phoneticPr fontId="9" type="noConversion"/>
  </si>
  <si>
    <t>样品名称:WorkSample-150-190</t>
    <phoneticPr fontId="9" type="noConversion"/>
  </si>
  <si>
    <t>D98:295.8um</t>
    <phoneticPr fontId="9" type="noConversion"/>
  </si>
  <si>
    <t>D97:277.4um</t>
    <phoneticPr fontId="9" type="noConversion"/>
  </si>
  <si>
    <t>D90:216.9um</t>
    <phoneticPr fontId="9" type="noConversion"/>
  </si>
  <si>
    <t>D84:190.6um</t>
    <phoneticPr fontId="9" type="noConversion"/>
  </si>
  <si>
    <t>D75:163.5um</t>
    <phoneticPr fontId="9" type="noConversion"/>
  </si>
  <si>
    <t>D25:79.55um</t>
    <phoneticPr fontId="9" type="noConversion"/>
  </si>
  <si>
    <t>D16:65.43um</t>
    <phoneticPr fontId="9" type="noConversion"/>
  </si>
  <si>
    <t>D10:53.93um</t>
    <phoneticPr fontId="9" type="noConversion"/>
  </si>
  <si>
    <t>D6:43.57um</t>
    <phoneticPr fontId="9" type="noConversion"/>
  </si>
  <si>
    <t>D3:29.78um</t>
    <phoneticPr fontId="9" type="noConversion"/>
  </si>
  <si>
    <t>拟合残差:3.409%</t>
    <phoneticPr fontId="9" type="noConversion"/>
  </si>
  <si>
    <t>比表面积:34.01m^2/kg</t>
    <phoneticPr fontId="9" type="noConversion"/>
  </si>
  <si>
    <t>长度平均径:5.239um</t>
    <phoneticPr fontId="9" type="noConversion"/>
  </si>
  <si>
    <t>跨度:1.402</t>
    <phoneticPr fontId="9" type="noConversion"/>
  </si>
  <si>
    <t>遮光率:4.72%</t>
    <phoneticPr fontId="9" type="noConversion"/>
  </si>
  <si>
    <t>面积平均径:65.32um</t>
    <phoneticPr fontId="9" type="noConversion"/>
  </si>
  <si>
    <t>体积平均径:126.6um</t>
    <phoneticPr fontId="9" type="noConversion"/>
  </si>
  <si>
    <t>中位径(D50):116.2um</t>
    <phoneticPr fontId="9" type="noConversion"/>
  </si>
  <si>
    <t>测试时间:11:01:50</t>
    <phoneticPr fontId="9" type="noConversion"/>
  </si>
  <si>
    <t>样品名称:WorkSample-110-150</t>
    <phoneticPr fontId="9" type="noConversion"/>
  </si>
  <si>
    <t>D98:576.6um</t>
    <phoneticPr fontId="9" type="noConversion"/>
  </si>
  <si>
    <t>D97:547.3um</t>
    <phoneticPr fontId="9" type="noConversion"/>
  </si>
  <si>
    <t>D90:435.6um</t>
    <phoneticPr fontId="9" type="noConversion"/>
  </si>
  <si>
    <t>D84:384.1um</t>
    <phoneticPr fontId="9" type="noConversion"/>
  </si>
  <si>
    <t>D75:332.1um</t>
    <phoneticPr fontId="9" type="noConversion"/>
  </si>
  <si>
    <t>D25:179.2um</t>
    <phoneticPr fontId="9" type="noConversion"/>
  </si>
  <si>
    <t>D16:153.6um</t>
    <phoneticPr fontId="9" type="noConversion"/>
  </si>
  <si>
    <t>D10:133.3um</t>
    <phoneticPr fontId="9" type="noConversion"/>
  </si>
  <si>
    <t>D6:116.0um</t>
    <phoneticPr fontId="9" type="noConversion"/>
  </si>
  <si>
    <t>D3:96.32um</t>
    <phoneticPr fontId="9" type="noConversion"/>
  </si>
  <si>
    <t>拟合残差:12.89%</t>
    <phoneticPr fontId="9" type="noConversion"/>
  </si>
  <si>
    <t>比表面积:10.44m^2/kg</t>
    <phoneticPr fontId="9" type="noConversion"/>
  </si>
  <si>
    <t>长度平均径:156.5um</t>
    <phoneticPr fontId="9" type="noConversion"/>
  </si>
  <si>
    <t>跨度:1.234</t>
    <phoneticPr fontId="9" type="noConversion"/>
  </si>
  <si>
    <t>遮光率:16.57%</t>
    <phoneticPr fontId="9" type="noConversion"/>
  </si>
  <si>
    <t>面积平均径:212.7um</t>
    <phoneticPr fontId="9" type="noConversion"/>
  </si>
  <si>
    <t>体积平均径:265.4um</t>
    <phoneticPr fontId="9" type="noConversion"/>
  </si>
  <si>
    <t>中位径(D50):244.8um</t>
    <phoneticPr fontId="9" type="noConversion"/>
  </si>
  <si>
    <t>测试时间:10:03:44</t>
    <phoneticPr fontId="9" type="noConversion"/>
  </si>
  <si>
    <t>样品名称:WorkSample-70-110</t>
    <phoneticPr fontId="9" type="noConversion"/>
  </si>
  <si>
    <t>D98:431.6um</t>
    <phoneticPr fontId="9" type="noConversion"/>
  </si>
  <si>
    <t>D97:393.5um</t>
    <phoneticPr fontId="9" type="noConversion"/>
  </si>
  <si>
    <t>D90:279.6um</t>
    <phoneticPr fontId="9" type="noConversion"/>
  </si>
  <si>
    <t>D84:234.5um</t>
    <phoneticPr fontId="9" type="noConversion"/>
  </si>
  <si>
    <t>D75:190.3um</t>
    <phoneticPr fontId="9" type="noConversion"/>
  </si>
  <si>
    <t>D25:75.61um</t>
    <phoneticPr fontId="9" type="noConversion"/>
  </si>
  <si>
    <t>D16:61.73um</t>
    <phoneticPr fontId="9" type="noConversion"/>
  </si>
  <si>
    <t>D10:51.50um</t>
    <phoneticPr fontId="9" type="noConversion"/>
  </si>
  <si>
    <t>D6:42.72um</t>
    <phoneticPr fontId="9" type="noConversion"/>
  </si>
  <si>
    <t>D3:32.51um</t>
    <phoneticPr fontId="9" type="noConversion"/>
  </si>
  <si>
    <t>拟合残差:2.920%</t>
    <phoneticPr fontId="9" type="noConversion"/>
  </si>
  <si>
    <t>比表面积:30.86m^2/kg</t>
    <phoneticPr fontId="9" type="noConversion"/>
  </si>
  <si>
    <t>长度平均径:5.616um</t>
    <phoneticPr fontId="9" type="noConversion"/>
  </si>
  <si>
    <t>跨度:1.921</t>
    <phoneticPr fontId="9" type="noConversion"/>
  </si>
  <si>
    <t>遮光率:5.80%</t>
    <phoneticPr fontId="9" type="noConversion"/>
  </si>
  <si>
    <t>面积平均径:72.00um</t>
    <phoneticPr fontId="9" type="noConversion"/>
  </si>
  <si>
    <t>体积平均径:145.5um</t>
    <phoneticPr fontId="9" type="noConversion"/>
  </si>
  <si>
    <t>中位径(D50):118.7um</t>
    <phoneticPr fontId="9" type="noConversion"/>
  </si>
  <si>
    <t>测试时间:12:22:26</t>
    <phoneticPr fontId="9" type="noConversion"/>
  </si>
  <si>
    <t>样品名称:WorkSample-70-230</t>
    <phoneticPr fontId="9" type="noConversion"/>
  </si>
  <si>
    <t>-</t>
    <phoneticPr fontId="2" type="noConversion"/>
  </si>
  <si>
    <t>70-230</t>
  </si>
  <si>
    <t>-</t>
  </si>
  <si>
    <t>70-110</t>
  </si>
  <si>
    <t>110-150</t>
  </si>
  <si>
    <t>150-190</t>
  </si>
  <si>
    <t>190-230</t>
  </si>
  <si>
    <t>Pretreatment</t>
    <phoneticPr fontId="2" type="noConversion"/>
  </si>
  <si>
    <t>Separation time/min</t>
    <phoneticPr fontId="2" type="noConversion"/>
  </si>
  <si>
    <t>Volume of sewage/mL</t>
    <phoneticPr fontId="2" type="noConversion"/>
  </si>
  <si>
    <t>Added FD quality/mg</t>
    <phoneticPr fontId="2" type="noConversion"/>
  </si>
  <si>
    <t>Quartz sand specification/mesh</t>
    <phoneticPr fontId="2" type="noConversion"/>
  </si>
  <si>
    <t>Added FG quality/mg</t>
    <phoneticPr fontId="2" type="noConversion"/>
  </si>
  <si>
    <t>fine grits  SS(mg/L)</t>
    <phoneticPr fontId="2" type="noConversion"/>
  </si>
  <si>
    <t>fine debris  SS(mg/L)</t>
    <phoneticPr fontId="2" type="noConversion"/>
  </si>
  <si>
    <t>fine grits  ISS(mg/L)</t>
    <phoneticPr fontId="2" type="noConversion"/>
  </si>
  <si>
    <t>fine grits  ISS/SS</t>
    <phoneticPr fontId="2" type="noConversion"/>
  </si>
  <si>
    <t>fine debris  ISS(mg/L)</t>
    <phoneticPr fontId="2" type="noConversion"/>
  </si>
  <si>
    <t>fine debris  ISS/SS</t>
    <phoneticPr fontId="2" type="noConversion"/>
  </si>
  <si>
    <t>0-FD(real)</t>
    <phoneticPr fontId="2" type="noConversion"/>
  </si>
  <si>
    <t>number</t>
    <phoneticPr fontId="2" type="noConversion"/>
  </si>
  <si>
    <t>Added  quality/mg SS</t>
    <phoneticPr fontId="2" type="noConversion"/>
  </si>
  <si>
    <t>The quality  obtained by separation/mg ISS</t>
    <phoneticPr fontId="2" type="noConversion"/>
  </si>
  <si>
    <t xml:space="preserve">	recovery rate</t>
    <phoneticPr fontId="2" type="noConversion"/>
  </si>
  <si>
    <t>5 mL</t>
    <phoneticPr fontId="2" type="noConversion"/>
  </si>
  <si>
    <t>FD</t>
    <phoneticPr fontId="2" type="noConversion"/>
  </si>
  <si>
    <t>Wood fiber</t>
    <phoneticPr fontId="2" type="noConversion"/>
  </si>
  <si>
    <t>PP-6</t>
    <phoneticPr fontId="2" type="noConversion"/>
  </si>
  <si>
    <t>PET-6</t>
    <phoneticPr fontId="2" type="noConversion"/>
  </si>
  <si>
    <t>FD full mixed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</si>
</sst>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_ "/>
  </numFmts>
  <fonts count="1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Times New Roman"/>
      <family val="1"/>
    </font>
    <font>
      <sz val="16"/>
      <name val="Times New Roman"/>
      <family val="1"/>
    </font>
    <font>
      <sz val="9"/>
      <name val="宋体"/>
      <family val="3"/>
      <charset val="134"/>
    </font>
    <font>
      <sz val="8"/>
      <name val="Times New Roman"/>
      <family val="1"/>
    </font>
    <font>
      <sz val="9"/>
      <name val="Times New Roman"/>
      <family val="1"/>
    </font>
    <font>
      <sz val="8"/>
      <color indexed="10"/>
      <name val="Times New Roman"/>
      <family val="1"/>
    </font>
    <font>
      <sz val="8"/>
      <color indexed="12"/>
      <name val="Times New Roman"/>
      <family val="1"/>
    </font>
    <font>
      <sz val="8"/>
      <color indexed="8"/>
      <name val="Times New Roman"/>
      <family val="1"/>
    </font>
    <font>
      <sz val="12"/>
      <name val="宋体"/>
      <family val="3"/>
      <charset val="134"/>
    </font>
    <font>
      <sz val="8"/>
      <name val="Arial Greek"/>
      <family val="2"/>
      <charset val="161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3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2" fontId="3" fillId="4" borderId="0" xfId="0" applyNumberFormat="1" applyFont="1" applyFill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0" xfId="0" applyNumberFormat="1" applyFont="1" applyFill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15" fillId="0" borderId="0" xfId="1"/>
    <xf numFmtId="0" fontId="14" fillId="0" borderId="14" xfId="1" applyFont="1" applyBorder="1" applyAlignment="1">
      <alignment vertical="center"/>
    </xf>
    <xf numFmtId="0" fontId="16" fillId="0" borderId="0" xfId="1" applyFont="1" applyAlignment="1">
      <alignment horizontal="center"/>
    </xf>
    <xf numFmtId="0" fontId="15" fillId="0" borderId="0" xfId="1" applyAlignment="1">
      <alignment horizontal="center"/>
    </xf>
    <xf numFmtId="0" fontId="7" fillId="0" borderId="0" xfId="1" applyFont="1"/>
    <xf numFmtId="0" fontId="10" fillId="0" borderId="17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7" fillId="0" borderId="15" xfId="1" applyFont="1" applyBorder="1"/>
    <xf numFmtId="0" fontId="10" fillId="0" borderId="15" xfId="1" applyFont="1" applyBorder="1" applyAlignment="1">
      <alignment horizontal="center"/>
    </xf>
    <xf numFmtId="0" fontId="7" fillId="0" borderId="13" xfId="1" applyFont="1" applyBorder="1"/>
    <xf numFmtId="0" fontId="7" fillId="0" borderId="12" xfId="1" applyFont="1" applyBorder="1"/>
    <xf numFmtId="0" fontId="7" fillId="0" borderId="11" xfId="1" applyFont="1" applyBorder="1"/>
    <xf numFmtId="0" fontId="7" fillId="0" borderId="10" xfId="1" applyFont="1" applyBorder="1"/>
    <xf numFmtId="0" fontId="7" fillId="0" borderId="9" xfId="1" applyFont="1" applyBorder="1"/>
    <xf numFmtId="0" fontId="7" fillId="0" borderId="8" xfId="1" applyFont="1" applyBorder="1"/>
    <xf numFmtId="0" fontId="7" fillId="0" borderId="7" xfId="1" applyFont="1" applyBorder="1"/>
    <xf numFmtId="0" fontId="7" fillId="0" borderId="6" xfId="1" applyFont="1" applyBorder="1"/>
    <xf numFmtId="0" fontId="13" fillId="0" borderId="1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/>
    </xf>
    <xf numFmtId="0" fontId="11" fillId="0" borderId="13" xfId="1" applyFont="1" applyBorder="1" applyAlignment="1">
      <alignment vertical="center"/>
    </xf>
    <xf numFmtId="0" fontId="11" fillId="0" borderId="12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5" fillId="0" borderId="13" xfId="1" applyBorder="1" applyAlignment="1">
      <alignment vertical="center"/>
    </xf>
    <xf numFmtId="0" fontId="15" fillId="0" borderId="12" xfId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9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right"/>
    </xf>
    <xf numFmtId="0" fontId="8" fillId="0" borderId="0" xfId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17" fillId="0" borderId="14" xfId="0" applyFont="1" applyBorder="1" applyAlignment="1">
      <alignment horizontal="center" vertical="center" wrapText="1" readingOrder="1"/>
    </xf>
    <xf numFmtId="0" fontId="18" fillId="0" borderId="14" xfId="0" applyFont="1" applyBorder="1" applyAlignment="1">
      <alignment horizontal="center" vertical="center" wrapText="1" readingOrder="1"/>
    </xf>
    <xf numFmtId="0" fontId="17" fillId="0" borderId="14" xfId="0" applyFont="1" applyBorder="1" applyAlignment="1">
      <alignment horizontal="center" vertical="center" wrapText="1" readingOrder="1"/>
    </xf>
    <xf numFmtId="14" fontId="5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 xr:uid="{660F6254-87F5-46A8-BC0A-BB5F33C76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" name="图片 1">
          <a:extLst>
            <a:ext uri="{FF2B5EF4-FFF2-40B4-BE49-F238E27FC236}">
              <a16:creationId xmlns:a16="http://schemas.microsoft.com/office/drawing/2014/main" id="{A0C2E72F-91F9-4FCD-B4A0-292B5FB720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3" name="图片 2">
          <a:extLst>
            <a:ext uri="{FF2B5EF4-FFF2-40B4-BE49-F238E27FC236}">
              <a16:creationId xmlns:a16="http://schemas.microsoft.com/office/drawing/2014/main" id="{7304CA0A-57F4-43D0-AC28-8749F6BC6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4" name="图片 3">
          <a:extLst>
            <a:ext uri="{FF2B5EF4-FFF2-40B4-BE49-F238E27FC236}">
              <a16:creationId xmlns:a16="http://schemas.microsoft.com/office/drawing/2014/main" id="{FB53BB96-0276-4A3D-86C3-D6721134D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5" name="图片 4">
          <a:extLst>
            <a:ext uri="{FF2B5EF4-FFF2-40B4-BE49-F238E27FC236}">
              <a16:creationId xmlns:a16="http://schemas.microsoft.com/office/drawing/2014/main" id="{6D0E3BFC-16D5-4659-AB64-1ECE095FC6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6" name="图片 5">
          <a:extLst>
            <a:ext uri="{FF2B5EF4-FFF2-40B4-BE49-F238E27FC236}">
              <a16:creationId xmlns:a16="http://schemas.microsoft.com/office/drawing/2014/main" id="{2A11963C-A7D0-49B3-B5ED-49E9015F8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7" name="图片 6">
          <a:extLst>
            <a:ext uri="{FF2B5EF4-FFF2-40B4-BE49-F238E27FC236}">
              <a16:creationId xmlns:a16="http://schemas.microsoft.com/office/drawing/2014/main" id="{2161C5C7-9B91-4587-8DCA-1E0EA253B4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" name="图片 1">
          <a:extLst>
            <a:ext uri="{FF2B5EF4-FFF2-40B4-BE49-F238E27FC236}">
              <a16:creationId xmlns:a16="http://schemas.microsoft.com/office/drawing/2014/main" id="{9BA7171A-9000-451F-9750-18DA3A885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3" name="图片 2">
          <a:extLst>
            <a:ext uri="{FF2B5EF4-FFF2-40B4-BE49-F238E27FC236}">
              <a16:creationId xmlns:a16="http://schemas.microsoft.com/office/drawing/2014/main" id="{DA8E6249-47EC-4664-B102-9682E9FB5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4" name="图片 3">
          <a:extLst>
            <a:ext uri="{FF2B5EF4-FFF2-40B4-BE49-F238E27FC236}">
              <a16:creationId xmlns:a16="http://schemas.microsoft.com/office/drawing/2014/main" id="{4E8B6DE3-F6C2-49F8-92F4-8D205EF789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5" name="图片 4">
          <a:extLst>
            <a:ext uri="{FF2B5EF4-FFF2-40B4-BE49-F238E27FC236}">
              <a16:creationId xmlns:a16="http://schemas.microsoft.com/office/drawing/2014/main" id="{C3F4AEB4-F236-4CEB-8CD3-3162FAC50B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6" name="图片 5">
          <a:extLst>
            <a:ext uri="{FF2B5EF4-FFF2-40B4-BE49-F238E27FC236}">
              <a16:creationId xmlns:a16="http://schemas.microsoft.com/office/drawing/2014/main" id="{66D83DD4-7CCC-43AA-B365-591EE68C1D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7" name="图片 6">
          <a:extLst>
            <a:ext uri="{FF2B5EF4-FFF2-40B4-BE49-F238E27FC236}">
              <a16:creationId xmlns:a16="http://schemas.microsoft.com/office/drawing/2014/main" id="{5D752090-1BE6-4F52-9E9C-579558363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8" name="图片 7">
          <a:extLst>
            <a:ext uri="{FF2B5EF4-FFF2-40B4-BE49-F238E27FC236}">
              <a16:creationId xmlns:a16="http://schemas.microsoft.com/office/drawing/2014/main" id="{B8E63296-66D1-4B06-AA03-576DCFE054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9" name="图片 8">
          <a:extLst>
            <a:ext uri="{FF2B5EF4-FFF2-40B4-BE49-F238E27FC236}">
              <a16:creationId xmlns:a16="http://schemas.microsoft.com/office/drawing/2014/main" id="{5E9625F5-9A2C-4AC5-9562-9179110F19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0" name="图片 9">
          <a:extLst>
            <a:ext uri="{FF2B5EF4-FFF2-40B4-BE49-F238E27FC236}">
              <a16:creationId xmlns:a16="http://schemas.microsoft.com/office/drawing/2014/main" id="{9BC4EFD7-A0A9-4343-A871-359F6AAF3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1" name="图片 10">
          <a:extLst>
            <a:ext uri="{FF2B5EF4-FFF2-40B4-BE49-F238E27FC236}">
              <a16:creationId xmlns:a16="http://schemas.microsoft.com/office/drawing/2014/main" id="{605CEC8D-D137-4B9C-A439-E600353139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2" name="图片 11">
          <a:extLst>
            <a:ext uri="{FF2B5EF4-FFF2-40B4-BE49-F238E27FC236}">
              <a16:creationId xmlns:a16="http://schemas.microsoft.com/office/drawing/2014/main" id="{9C530B57-E6EF-43BA-A169-8AAFA58A8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3" name="图片 12">
          <a:extLst>
            <a:ext uri="{FF2B5EF4-FFF2-40B4-BE49-F238E27FC236}">
              <a16:creationId xmlns:a16="http://schemas.microsoft.com/office/drawing/2014/main" id="{26D4FBA2-E379-4953-9A0D-DE58F13C7D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" name="图片 1">
          <a:extLst>
            <a:ext uri="{FF2B5EF4-FFF2-40B4-BE49-F238E27FC236}">
              <a16:creationId xmlns:a16="http://schemas.microsoft.com/office/drawing/2014/main" id="{BEDEE109-4ECB-4EDE-BAA9-05EB3C3BDD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3" name="图片 2">
          <a:extLst>
            <a:ext uri="{FF2B5EF4-FFF2-40B4-BE49-F238E27FC236}">
              <a16:creationId xmlns:a16="http://schemas.microsoft.com/office/drawing/2014/main" id="{0DBF2687-927A-420F-B62F-AFDB7E5872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4" name="图片 3">
          <a:extLst>
            <a:ext uri="{FF2B5EF4-FFF2-40B4-BE49-F238E27FC236}">
              <a16:creationId xmlns:a16="http://schemas.microsoft.com/office/drawing/2014/main" id="{326621E7-22AE-4FE5-AD9C-9F20B3CA0C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5" name="图片 4">
          <a:extLst>
            <a:ext uri="{FF2B5EF4-FFF2-40B4-BE49-F238E27FC236}">
              <a16:creationId xmlns:a16="http://schemas.microsoft.com/office/drawing/2014/main" id="{38CAF8FC-4349-4960-9D30-D1C7755F1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6" name="图片 5">
          <a:extLst>
            <a:ext uri="{FF2B5EF4-FFF2-40B4-BE49-F238E27FC236}">
              <a16:creationId xmlns:a16="http://schemas.microsoft.com/office/drawing/2014/main" id="{214A1A69-10E3-4AA9-8EF1-7B7F8FBE8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7" name="图片 6">
          <a:extLst>
            <a:ext uri="{FF2B5EF4-FFF2-40B4-BE49-F238E27FC236}">
              <a16:creationId xmlns:a16="http://schemas.microsoft.com/office/drawing/2014/main" id="{A4569555-59C8-4EDD-8585-0C6749C78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8" name="图片 7">
          <a:extLst>
            <a:ext uri="{FF2B5EF4-FFF2-40B4-BE49-F238E27FC236}">
              <a16:creationId xmlns:a16="http://schemas.microsoft.com/office/drawing/2014/main" id="{16E6B880-DE38-4C67-AF1C-871F86443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9" name="图片 8">
          <a:extLst>
            <a:ext uri="{FF2B5EF4-FFF2-40B4-BE49-F238E27FC236}">
              <a16:creationId xmlns:a16="http://schemas.microsoft.com/office/drawing/2014/main" id="{E64DC12C-7205-4032-8FB6-01F97E768D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0" name="图片 9">
          <a:extLst>
            <a:ext uri="{FF2B5EF4-FFF2-40B4-BE49-F238E27FC236}">
              <a16:creationId xmlns:a16="http://schemas.microsoft.com/office/drawing/2014/main" id="{38C71EC1-4443-4C05-9577-195351F6E9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1" name="图片 10">
          <a:extLst>
            <a:ext uri="{FF2B5EF4-FFF2-40B4-BE49-F238E27FC236}">
              <a16:creationId xmlns:a16="http://schemas.microsoft.com/office/drawing/2014/main" id="{10580FB3-BFEA-43E4-8D50-944A335AB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2" name="图片 11">
          <a:extLst>
            <a:ext uri="{FF2B5EF4-FFF2-40B4-BE49-F238E27FC236}">
              <a16:creationId xmlns:a16="http://schemas.microsoft.com/office/drawing/2014/main" id="{DB9AF544-DAB7-443F-8BF2-1B05998B6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3" name="图片 12">
          <a:extLst>
            <a:ext uri="{FF2B5EF4-FFF2-40B4-BE49-F238E27FC236}">
              <a16:creationId xmlns:a16="http://schemas.microsoft.com/office/drawing/2014/main" id="{C84385C2-6E9F-428D-B03B-EA29E5FC0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4" name="图片 13">
          <a:extLst>
            <a:ext uri="{FF2B5EF4-FFF2-40B4-BE49-F238E27FC236}">
              <a16:creationId xmlns:a16="http://schemas.microsoft.com/office/drawing/2014/main" id="{0FB37C02-3BB4-4D2F-9C01-539811C6F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5" name="图片 14">
          <a:extLst>
            <a:ext uri="{FF2B5EF4-FFF2-40B4-BE49-F238E27FC236}">
              <a16:creationId xmlns:a16="http://schemas.microsoft.com/office/drawing/2014/main" id="{5DC38681-BE14-4495-8BE3-4BF8797124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" name="图片 1">
          <a:extLst>
            <a:ext uri="{FF2B5EF4-FFF2-40B4-BE49-F238E27FC236}">
              <a16:creationId xmlns:a16="http://schemas.microsoft.com/office/drawing/2014/main" id="{D0E677D9-1B99-44D5-9E82-B1A2B2AA31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3" name="图片 2">
          <a:extLst>
            <a:ext uri="{FF2B5EF4-FFF2-40B4-BE49-F238E27FC236}">
              <a16:creationId xmlns:a16="http://schemas.microsoft.com/office/drawing/2014/main" id="{5B41C1A1-4D37-4A29-9037-96B7339759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4" name="图片 3">
          <a:extLst>
            <a:ext uri="{FF2B5EF4-FFF2-40B4-BE49-F238E27FC236}">
              <a16:creationId xmlns:a16="http://schemas.microsoft.com/office/drawing/2014/main" id="{3E203F60-FAD8-4986-9D43-CD5913CCD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5" name="图片 4">
          <a:extLst>
            <a:ext uri="{FF2B5EF4-FFF2-40B4-BE49-F238E27FC236}">
              <a16:creationId xmlns:a16="http://schemas.microsoft.com/office/drawing/2014/main" id="{57C64703-FD49-4E27-9941-374281352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6" name="图片 5">
          <a:extLst>
            <a:ext uri="{FF2B5EF4-FFF2-40B4-BE49-F238E27FC236}">
              <a16:creationId xmlns:a16="http://schemas.microsoft.com/office/drawing/2014/main" id="{F0CA44E0-943B-4A9E-A296-5FF1C60CD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7" name="图片 6">
          <a:extLst>
            <a:ext uri="{FF2B5EF4-FFF2-40B4-BE49-F238E27FC236}">
              <a16:creationId xmlns:a16="http://schemas.microsoft.com/office/drawing/2014/main" id="{B1C11BA0-2C5C-422E-89CC-78FA5E1C11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8" name="图片 7">
          <a:extLst>
            <a:ext uri="{FF2B5EF4-FFF2-40B4-BE49-F238E27FC236}">
              <a16:creationId xmlns:a16="http://schemas.microsoft.com/office/drawing/2014/main" id="{FBE5DE4A-BF16-4B12-8142-22733830A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9" name="图片 8">
          <a:extLst>
            <a:ext uri="{FF2B5EF4-FFF2-40B4-BE49-F238E27FC236}">
              <a16:creationId xmlns:a16="http://schemas.microsoft.com/office/drawing/2014/main" id="{3C6BE1F1-8E27-45A5-A2E5-19B2AB74A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0" name="图片 9">
          <a:extLst>
            <a:ext uri="{FF2B5EF4-FFF2-40B4-BE49-F238E27FC236}">
              <a16:creationId xmlns:a16="http://schemas.microsoft.com/office/drawing/2014/main" id="{2BE72339-EB07-4210-8584-908C306D6F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1" name="图片 10">
          <a:extLst>
            <a:ext uri="{FF2B5EF4-FFF2-40B4-BE49-F238E27FC236}">
              <a16:creationId xmlns:a16="http://schemas.microsoft.com/office/drawing/2014/main" id="{8678B4DF-D4CC-4B22-8BF1-DE8563EA77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2" name="图片 11">
          <a:extLst>
            <a:ext uri="{FF2B5EF4-FFF2-40B4-BE49-F238E27FC236}">
              <a16:creationId xmlns:a16="http://schemas.microsoft.com/office/drawing/2014/main" id="{144CE7CC-C526-443C-852A-BE4A9F8B6B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3" name="图片 12">
          <a:extLst>
            <a:ext uri="{FF2B5EF4-FFF2-40B4-BE49-F238E27FC236}">
              <a16:creationId xmlns:a16="http://schemas.microsoft.com/office/drawing/2014/main" id="{083FF565-C1A3-4D13-B93D-85107A690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4" name="图片 13">
          <a:extLst>
            <a:ext uri="{FF2B5EF4-FFF2-40B4-BE49-F238E27FC236}">
              <a16:creationId xmlns:a16="http://schemas.microsoft.com/office/drawing/2014/main" id="{A2696854-0302-4CF1-BB68-20BF96360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5" name="图片 14">
          <a:extLst>
            <a:ext uri="{FF2B5EF4-FFF2-40B4-BE49-F238E27FC236}">
              <a16:creationId xmlns:a16="http://schemas.microsoft.com/office/drawing/2014/main" id="{EECC5AD1-F252-418C-BADB-3886D399FD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6" name="图片 15">
          <a:extLst>
            <a:ext uri="{FF2B5EF4-FFF2-40B4-BE49-F238E27FC236}">
              <a16:creationId xmlns:a16="http://schemas.microsoft.com/office/drawing/2014/main" id="{FC14575D-0B76-47B2-944E-84F43875A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7" name="图片 16">
          <a:extLst>
            <a:ext uri="{FF2B5EF4-FFF2-40B4-BE49-F238E27FC236}">
              <a16:creationId xmlns:a16="http://schemas.microsoft.com/office/drawing/2014/main" id="{FACFB71A-2EB9-4126-84AC-C7030C371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18" name="图片 17">
          <a:extLst>
            <a:ext uri="{FF2B5EF4-FFF2-40B4-BE49-F238E27FC236}">
              <a16:creationId xmlns:a16="http://schemas.microsoft.com/office/drawing/2014/main" id="{90119200-6DB3-46C2-BEE3-24385A8F9E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19" name="图片 18">
          <a:extLst>
            <a:ext uri="{FF2B5EF4-FFF2-40B4-BE49-F238E27FC236}">
              <a16:creationId xmlns:a16="http://schemas.microsoft.com/office/drawing/2014/main" id="{A1168187-1192-417E-869E-DF0CDFD5F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0" name="图片 19">
          <a:extLst>
            <a:ext uri="{FF2B5EF4-FFF2-40B4-BE49-F238E27FC236}">
              <a16:creationId xmlns:a16="http://schemas.microsoft.com/office/drawing/2014/main" id="{18082C55-1378-478D-B554-DF7542319B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21" name="图片 20">
          <a:extLst>
            <a:ext uri="{FF2B5EF4-FFF2-40B4-BE49-F238E27FC236}">
              <a16:creationId xmlns:a16="http://schemas.microsoft.com/office/drawing/2014/main" id="{D3F9A7BB-60B8-4D14-85EF-A70D3D3520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2" name="图片 1">
          <a:extLst>
            <a:ext uri="{FF2B5EF4-FFF2-40B4-BE49-F238E27FC236}">
              <a16:creationId xmlns:a16="http://schemas.microsoft.com/office/drawing/2014/main" id="{D26A7FCC-F35A-4EFE-873E-CD90980C6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3" name="图片 2">
          <a:extLst>
            <a:ext uri="{FF2B5EF4-FFF2-40B4-BE49-F238E27FC236}">
              <a16:creationId xmlns:a16="http://schemas.microsoft.com/office/drawing/2014/main" id="{7215E9EC-AA6D-4B4B-B5BB-26AF8F0AC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  <xdr:oneCellAnchor>
    <xdr:from>
      <xdr:col>1</xdr:col>
      <xdr:colOff>131233</xdr:colOff>
      <xdr:row>1</xdr:row>
      <xdr:rowOff>25400</xdr:rowOff>
    </xdr:from>
    <xdr:ext cx="590550" cy="558800"/>
    <xdr:pic>
      <xdr:nvPicPr>
        <xdr:cNvPr id="4" name="图片 3">
          <a:extLst>
            <a:ext uri="{FF2B5EF4-FFF2-40B4-BE49-F238E27FC236}">
              <a16:creationId xmlns:a16="http://schemas.microsoft.com/office/drawing/2014/main" id="{E8DA1B7A-A60B-4827-83E4-A4D902F37C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33" y="215900"/>
          <a:ext cx="590550" cy="558800"/>
        </a:xfrm>
        <a:prstGeom prst="rect">
          <a:avLst/>
        </a:prstGeom>
      </xdr:spPr>
    </xdr:pic>
    <xdr:clientData/>
  </xdr:oneCellAnchor>
  <xdr:oneCellAnchor>
    <xdr:from>
      <xdr:col>1</xdr:col>
      <xdr:colOff>55033</xdr:colOff>
      <xdr:row>35</xdr:row>
      <xdr:rowOff>114300</xdr:rowOff>
    </xdr:from>
    <xdr:ext cx="5839884" cy="2408767"/>
    <xdr:pic>
      <xdr:nvPicPr>
        <xdr:cNvPr id="5" name="图片 4">
          <a:extLst>
            <a:ext uri="{FF2B5EF4-FFF2-40B4-BE49-F238E27FC236}">
              <a16:creationId xmlns:a16="http://schemas.microsoft.com/office/drawing/2014/main" id="{0ACFD9CD-3589-4D37-B8E9-984A0ABEA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433" y="6781800"/>
          <a:ext cx="5839884" cy="24087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workbookViewId="0">
      <selection activeCell="A20" sqref="A20"/>
    </sheetView>
  </sheetViews>
  <sheetFormatPr defaultRowHeight="14" x14ac:dyDescent="0.3"/>
  <cols>
    <col min="1" max="1" width="29.4140625" customWidth="1"/>
  </cols>
  <sheetData>
    <row r="1" spans="1:17" x14ac:dyDescent="0.3">
      <c r="A1" s="1"/>
      <c r="B1" s="2" t="s">
        <v>23</v>
      </c>
      <c r="C1" s="3"/>
      <c r="D1" s="3"/>
      <c r="E1" s="3"/>
      <c r="F1" s="3"/>
      <c r="G1" s="3"/>
      <c r="H1" s="3"/>
      <c r="I1" s="4"/>
      <c r="J1" s="2" t="s">
        <v>22</v>
      </c>
      <c r="K1" s="3"/>
      <c r="L1" s="3"/>
      <c r="M1" s="3"/>
      <c r="N1" s="3"/>
      <c r="O1" s="3"/>
      <c r="P1" s="3"/>
      <c r="Q1" s="4"/>
    </row>
    <row r="2" spans="1:17" x14ac:dyDescent="0.3">
      <c r="A2" s="5" t="s">
        <v>24</v>
      </c>
      <c r="B2" s="6">
        <v>0</v>
      </c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7">
        <v>1</v>
      </c>
      <c r="J2" s="8">
        <v>0</v>
      </c>
      <c r="K2" s="9">
        <v>1</v>
      </c>
      <c r="L2" s="9">
        <v>1</v>
      </c>
      <c r="M2" s="9">
        <v>1</v>
      </c>
      <c r="N2" s="9">
        <v>1</v>
      </c>
      <c r="O2" s="9">
        <v>1</v>
      </c>
      <c r="P2" s="9">
        <v>1</v>
      </c>
      <c r="Q2" s="10">
        <v>1</v>
      </c>
    </row>
    <row r="3" spans="1:17" x14ac:dyDescent="0.3">
      <c r="A3" s="5" t="s">
        <v>25</v>
      </c>
      <c r="B3" s="6">
        <v>0</v>
      </c>
      <c r="C3" s="5">
        <v>0</v>
      </c>
      <c r="D3" s="5">
        <v>1</v>
      </c>
      <c r="E3" s="5">
        <v>2</v>
      </c>
      <c r="F3" s="5">
        <v>3</v>
      </c>
      <c r="G3" s="5">
        <v>4</v>
      </c>
      <c r="H3" s="5">
        <v>5</v>
      </c>
      <c r="I3" s="7">
        <v>10</v>
      </c>
      <c r="J3" s="8">
        <v>0</v>
      </c>
      <c r="K3" s="9">
        <v>0</v>
      </c>
      <c r="L3" s="9">
        <v>1</v>
      </c>
      <c r="M3" s="9">
        <v>2</v>
      </c>
      <c r="N3" s="9">
        <v>3</v>
      </c>
      <c r="O3" s="9">
        <v>4</v>
      </c>
      <c r="P3" s="9">
        <v>5</v>
      </c>
      <c r="Q3" s="10">
        <v>10</v>
      </c>
    </row>
    <row r="4" spans="1:17" x14ac:dyDescent="0.3">
      <c r="A4" s="11" t="s">
        <v>26</v>
      </c>
      <c r="B4" s="12">
        <v>10</v>
      </c>
      <c r="C4" s="13">
        <v>10</v>
      </c>
      <c r="D4" s="13">
        <v>10</v>
      </c>
      <c r="E4" s="13">
        <v>10</v>
      </c>
      <c r="F4" s="13">
        <v>10</v>
      </c>
      <c r="G4" s="13">
        <v>10</v>
      </c>
      <c r="H4" s="13">
        <v>10</v>
      </c>
      <c r="I4" s="14">
        <v>10</v>
      </c>
      <c r="J4" s="12">
        <v>10</v>
      </c>
      <c r="K4" s="13">
        <v>10</v>
      </c>
      <c r="L4" s="13">
        <v>10</v>
      </c>
      <c r="M4" s="13">
        <v>10</v>
      </c>
      <c r="N4" s="13">
        <v>10</v>
      </c>
      <c r="O4" s="13">
        <v>10</v>
      </c>
      <c r="P4" s="13">
        <v>10</v>
      </c>
      <c r="Q4" s="14">
        <v>10</v>
      </c>
    </row>
    <row r="5" spans="1:17" x14ac:dyDescent="0.3">
      <c r="A5" s="11" t="s">
        <v>0</v>
      </c>
      <c r="B5" s="12"/>
      <c r="C5" s="15"/>
      <c r="D5" s="15">
        <v>1.0065</v>
      </c>
      <c r="E5" s="15">
        <v>0.99170000000000003</v>
      </c>
      <c r="F5" s="15">
        <v>0.99850000000000005</v>
      </c>
      <c r="G5" s="15">
        <v>1.0065999999999999</v>
      </c>
      <c r="H5" s="15">
        <v>0.99960000000000004</v>
      </c>
      <c r="I5" s="14">
        <v>1.0102</v>
      </c>
      <c r="J5" s="12"/>
      <c r="K5" s="15"/>
      <c r="L5" s="15">
        <v>0.99980000000000002</v>
      </c>
      <c r="M5" s="15">
        <v>1.0132000000000001</v>
      </c>
      <c r="N5" s="15">
        <v>1.0112000000000001</v>
      </c>
      <c r="O5" s="15">
        <v>1.0051000000000001</v>
      </c>
      <c r="P5" s="15">
        <v>0.99450000000000005</v>
      </c>
      <c r="Q5" s="16">
        <v>1.0113000000000001</v>
      </c>
    </row>
    <row r="6" spans="1:17" x14ac:dyDescent="0.3">
      <c r="A6" s="11" t="s">
        <v>1</v>
      </c>
      <c r="B6" s="12"/>
      <c r="C6" s="15"/>
      <c r="D6" s="15">
        <v>1.0405</v>
      </c>
      <c r="E6" s="15">
        <v>1.0126999999999999</v>
      </c>
      <c r="F6" s="15">
        <v>1.1223000000000001</v>
      </c>
      <c r="G6" s="15">
        <v>1.0650999999999999</v>
      </c>
      <c r="H6" s="15">
        <v>1.0628</v>
      </c>
      <c r="I6" s="14">
        <v>1.1071</v>
      </c>
      <c r="J6" s="12"/>
      <c r="K6" s="15"/>
      <c r="L6" s="15">
        <v>1.0617000000000001</v>
      </c>
      <c r="M6" s="15">
        <v>1.0667</v>
      </c>
      <c r="N6" s="15">
        <v>1.0876999999999999</v>
      </c>
      <c r="O6" s="15">
        <v>1.0671999999999999</v>
      </c>
      <c r="P6" s="15">
        <v>1.0356000000000001</v>
      </c>
      <c r="Q6" s="16">
        <v>1.0459000000000001</v>
      </c>
    </row>
    <row r="7" spans="1:17" x14ac:dyDescent="0.3">
      <c r="A7" s="11" t="s">
        <v>2</v>
      </c>
      <c r="B7" s="17"/>
      <c r="C7" s="15"/>
      <c r="D7" s="9">
        <v>70.682900000000004</v>
      </c>
      <c r="E7" s="9">
        <v>64.921599999999998</v>
      </c>
      <c r="F7" s="9">
        <v>72.346000000000004</v>
      </c>
      <c r="G7" s="9">
        <v>70.632800000000003</v>
      </c>
      <c r="H7" s="9">
        <v>70.006299999999996</v>
      </c>
      <c r="I7" s="16">
        <v>72.386399999999995</v>
      </c>
      <c r="J7" s="8"/>
      <c r="K7" s="15"/>
      <c r="L7" s="9">
        <v>72.611199999999997</v>
      </c>
      <c r="M7" s="9">
        <v>67.433499999999995</v>
      </c>
      <c r="N7" s="9">
        <v>69.396600000000007</v>
      </c>
      <c r="O7" s="9">
        <v>63.142800000000001</v>
      </c>
      <c r="P7" s="9">
        <v>63.887500000000003</v>
      </c>
      <c r="Q7" s="10">
        <v>66.0077</v>
      </c>
    </row>
    <row r="8" spans="1:17" x14ac:dyDescent="0.3">
      <c r="A8" s="11" t="s">
        <v>3</v>
      </c>
      <c r="B8" s="17"/>
      <c r="C8" s="15"/>
      <c r="D8" s="15">
        <v>70.737300000000005</v>
      </c>
      <c r="E8" s="15">
        <v>64.9358</v>
      </c>
      <c r="F8" s="15">
        <v>72.452100000000002</v>
      </c>
      <c r="G8" s="15">
        <v>70.689800000000005</v>
      </c>
      <c r="H8" s="15">
        <v>70.039599999999993</v>
      </c>
      <c r="I8" s="16">
        <v>72.471599999999995</v>
      </c>
      <c r="J8" s="17"/>
      <c r="K8" s="15"/>
      <c r="L8" s="15">
        <v>72.633899999999997</v>
      </c>
      <c r="M8" s="15">
        <v>67.453500000000005</v>
      </c>
      <c r="N8" s="15">
        <v>69.428700000000006</v>
      </c>
      <c r="O8" s="15">
        <v>63.166499999999999</v>
      </c>
      <c r="P8" s="15">
        <v>63.904800000000002</v>
      </c>
      <c r="Q8" s="16">
        <v>66.018799999999999</v>
      </c>
    </row>
    <row r="9" spans="1:17" x14ac:dyDescent="0.3">
      <c r="A9" s="18" t="s">
        <v>31</v>
      </c>
      <c r="B9" s="19">
        <f t="shared" ref="B9:Q9" si="0">(B6-B5)/B4*1000</f>
        <v>0</v>
      </c>
      <c r="C9" s="20">
        <f t="shared" si="0"/>
        <v>0</v>
      </c>
      <c r="D9" s="20">
        <f t="shared" si="0"/>
        <v>3.400000000000003</v>
      </c>
      <c r="E9" s="20">
        <f t="shared" si="0"/>
        <v>2.0999999999999908</v>
      </c>
      <c r="F9" s="20">
        <f t="shared" si="0"/>
        <v>12.380000000000003</v>
      </c>
      <c r="G9" s="20">
        <f t="shared" si="0"/>
        <v>5.85</v>
      </c>
      <c r="H9" s="20">
        <f t="shared" si="0"/>
        <v>6.3199999999999923</v>
      </c>
      <c r="I9" s="21">
        <f t="shared" si="0"/>
        <v>9.69</v>
      </c>
      <c r="J9" s="19">
        <f t="shared" si="0"/>
        <v>0</v>
      </c>
      <c r="K9" s="20">
        <f t="shared" si="0"/>
        <v>0</v>
      </c>
      <c r="L9" s="20">
        <f t="shared" si="0"/>
        <v>6.1900000000000066</v>
      </c>
      <c r="M9" s="20">
        <f t="shared" si="0"/>
        <v>5.3499999999999881</v>
      </c>
      <c r="N9" s="20">
        <f t="shared" si="0"/>
        <v>7.649999999999979</v>
      </c>
      <c r="O9" s="20">
        <f t="shared" si="0"/>
        <v>6.2099999999999822</v>
      </c>
      <c r="P9" s="20">
        <f t="shared" si="0"/>
        <v>4.110000000000003</v>
      </c>
      <c r="Q9" s="21">
        <f t="shared" si="0"/>
        <v>3.4599999999999964</v>
      </c>
    </row>
    <row r="10" spans="1:17" x14ac:dyDescent="0.3">
      <c r="A10" s="18" t="s">
        <v>30</v>
      </c>
      <c r="B10" s="19">
        <f t="shared" ref="B10:Q10" si="1">(B8-B7)/B4*1000</f>
        <v>0</v>
      </c>
      <c r="C10" s="20">
        <f t="shared" si="1"/>
        <v>0</v>
      </c>
      <c r="D10" s="20">
        <f t="shared" si="1"/>
        <v>5.4400000000001114</v>
      </c>
      <c r="E10" s="20">
        <f t="shared" si="1"/>
        <v>1.4200000000002433</v>
      </c>
      <c r="F10" s="20">
        <f t="shared" si="1"/>
        <v>10.609999999999786</v>
      </c>
      <c r="G10" s="20">
        <f t="shared" si="1"/>
        <v>5.700000000000216</v>
      </c>
      <c r="H10" s="20">
        <f t="shared" si="1"/>
        <v>3.3299999999996999</v>
      </c>
      <c r="I10" s="21">
        <f t="shared" si="1"/>
        <v>8.5200000000000387</v>
      </c>
      <c r="J10" s="19">
        <f t="shared" si="1"/>
        <v>0</v>
      </c>
      <c r="K10" s="20">
        <f t="shared" si="1"/>
        <v>0</v>
      </c>
      <c r="L10" s="20">
        <f>(L8-L7)/L4*1000</f>
        <v>2.2700000000000387</v>
      </c>
      <c r="M10" s="20">
        <f t="shared" si="1"/>
        <v>2.0000000000010232</v>
      </c>
      <c r="N10" s="20">
        <f t="shared" si="1"/>
        <v>3.2099999999999795</v>
      </c>
      <c r="O10" s="20">
        <f t="shared" si="1"/>
        <v>2.3699999999998056</v>
      </c>
      <c r="P10" s="20">
        <f t="shared" si="1"/>
        <v>1.7299999999998761</v>
      </c>
      <c r="Q10" s="21">
        <f t="shared" si="1"/>
        <v>1.1099999999999</v>
      </c>
    </row>
    <row r="11" spans="1:17" x14ac:dyDescent="0.3">
      <c r="A11" s="18" t="s">
        <v>29</v>
      </c>
      <c r="B11" s="22" t="e">
        <f t="shared" ref="B11:Q11" si="2">B10/B9</f>
        <v>#DIV/0!</v>
      </c>
      <c r="C11" s="23" t="e">
        <f t="shared" si="2"/>
        <v>#DIV/0!</v>
      </c>
      <c r="D11" s="23">
        <f t="shared" si="2"/>
        <v>1.6000000000000314</v>
      </c>
      <c r="E11" s="23">
        <f t="shared" si="2"/>
        <v>0.67619047619059502</v>
      </c>
      <c r="F11" s="23">
        <f t="shared" si="2"/>
        <v>0.85702746365103266</v>
      </c>
      <c r="G11" s="23">
        <f t="shared" si="2"/>
        <v>0.97435897435901131</v>
      </c>
      <c r="H11" s="23">
        <f t="shared" si="2"/>
        <v>0.52689873417716837</v>
      </c>
      <c r="I11" s="24">
        <f t="shared" si="2"/>
        <v>0.87925696594427649</v>
      </c>
      <c r="J11" s="22" t="e">
        <f t="shared" si="2"/>
        <v>#DIV/0!</v>
      </c>
      <c r="K11" s="23" t="e">
        <f t="shared" si="2"/>
        <v>#DIV/0!</v>
      </c>
      <c r="L11" s="23">
        <f t="shared" si="2"/>
        <v>0.36672051696284913</v>
      </c>
      <c r="M11" s="23">
        <f t="shared" si="2"/>
        <v>0.37383177570112663</v>
      </c>
      <c r="N11" s="23">
        <f t="shared" si="2"/>
        <v>0.41960784313725336</v>
      </c>
      <c r="O11" s="23">
        <f t="shared" si="2"/>
        <v>0.38164251207726446</v>
      </c>
      <c r="P11" s="23">
        <f t="shared" si="2"/>
        <v>0.42092457420921531</v>
      </c>
      <c r="Q11" s="24">
        <f t="shared" si="2"/>
        <v>0.32080924855488474</v>
      </c>
    </row>
    <row r="12" spans="1:17" x14ac:dyDescent="0.3">
      <c r="A12" s="1" t="s">
        <v>27</v>
      </c>
      <c r="B12" s="12">
        <v>10</v>
      </c>
      <c r="C12" s="13">
        <v>10</v>
      </c>
      <c r="D12" s="13">
        <v>10</v>
      </c>
      <c r="E12" s="13">
        <v>10</v>
      </c>
      <c r="F12" s="13">
        <v>10</v>
      </c>
      <c r="G12" s="13">
        <v>10</v>
      </c>
      <c r="H12" s="13">
        <v>10</v>
      </c>
      <c r="I12" s="14">
        <v>10</v>
      </c>
      <c r="J12" s="12">
        <v>10</v>
      </c>
      <c r="K12" s="13">
        <v>10</v>
      </c>
      <c r="L12" s="13">
        <v>10</v>
      </c>
      <c r="M12" s="13">
        <v>10</v>
      </c>
      <c r="N12" s="13">
        <v>10</v>
      </c>
      <c r="O12" s="13">
        <v>10</v>
      </c>
      <c r="P12" s="13">
        <v>10</v>
      </c>
      <c r="Q12" s="14">
        <v>10</v>
      </c>
    </row>
    <row r="13" spans="1:17" x14ac:dyDescent="0.3">
      <c r="A13" s="11" t="s">
        <v>0</v>
      </c>
      <c r="B13" s="12"/>
      <c r="C13" s="15"/>
      <c r="D13" s="15">
        <v>1.0026999999999999</v>
      </c>
      <c r="E13" s="15">
        <v>1.0041</v>
      </c>
      <c r="F13" s="15">
        <v>0.99980000000000002</v>
      </c>
      <c r="G13" s="15">
        <v>1.0125</v>
      </c>
      <c r="H13" s="15">
        <v>1.0165</v>
      </c>
      <c r="I13" s="14">
        <v>1.0026999999999999</v>
      </c>
      <c r="J13" s="12"/>
      <c r="K13" s="15"/>
      <c r="L13" s="15">
        <v>1.002</v>
      </c>
      <c r="M13" s="15">
        <v>0.99429999999999996</v>
      </c>
      <c r="N13" s="15">
        <v>0.98380000000000001</v>
      </c>
      <c r="O13" s="15">
        <v>0.997</v>
      </c>
      <c r="P13" s="15">
        <v>1.0003</v>
      </c>
      <c r="Q13" s="16">
        <v>0.99460000000000004</v>
      </c>
    </row>
    <row r="14" spans="1:17" x14ac:dyDescent="0.3">
      <c r="A14" s="11" t="s">
        <v>1</v>
      </c>
      <c r="B14" s="12"/>
      <c r="C14" s="15"/>
      <c r="D14" s="15">
        <v>1.0379</v>
      </c>
      <c r="E14" s="15">
        <v>1.0492999999999999</v>
      </c>
      <c r="F14" s="15">
        <v>1.0835999999999999</v>
      </c>
      <c r="G14" s="15">
        <v>1.0524</v>
      </c>
      <c r="H14" s="15">
        <v>1.0580000000000001</v>
      </c>
      <c r="I14" s="14">
        <v>1.0528999999999999</v>
      </c>
      <c r="J14" s="12"/>
      <c r="K14" s="15"/>
      <c r="L14" s="15">
        <v>1.1307</v>
      </c>
      <c r="M14" s="15">
        <v>1.1281000000000001</v>
      </c>
      <c r="N14" s="15">
        <v>1.1313</v>
      </c>
      <c r="O14" s="15">
        <v>1.1247</v>
      </c>
      <c r="P14" s="15">
        <v>1.1533</v>
      </c>
      <c r="Q14" s="16">
        <v>1.1591</v>
      </c>
    </row>
    <row r="15" spans="1:17" x14ac:dyDescent="0.3">
      <c r="A15" s="11" t="s">
        <v>2</v>
      </c>
      <c r="B15" s="12"/>
      <c r="C15" s="9"/>
      <c r="D15" s="9">
        <v>72.621700000000004</v>
      </c>
      <c r="E15" s="9">
        <v>67.448599999999999</v>
      </c>
      <c r="F15" s="9">
        <v>69.403199999999998</v>
      </c>
      <c r="G15" s="9">
        <v>63.147500000000001</v>
      </c>
      <c r="H15" s="9">
        <v>63.895699999999998</v>
      </c>
      <c r="I15" s="14">
        <v>66.013300000000001</v>
      </c>
      <c r="J15" s="12"/>
      <c r="K15" s="9"/>
      <c r="L15" s="9">
        <v>72.344999999999999</v>
      </c>
      <c r="M15" s="9">
        <v>70.632800000000003</v>
      </c>
      <c r="N15" s="25">
        <v>70.004599999999996</v>
      </c>
      <c r="O15" s="9">
        <v>72.386399999999995</v>
      </c>
      <c r="P15" s="9">
        <v>70.706699999999998</v>
      </c>
      <c r="Q15" s="10">
        <v>64.912899999999993</v>
      </c>
    </row>
    <row r="16" spans="1:17" x14ac:dyDescent="0.3">
      <c r="A16" s="11" t="s">
        <v>3</v>
      </c>
      <c r="B16" s="17"/>
      <c r="C16" s="15"/>
      <c r="D16" s="15">
        <v>72.652000000000001</v>
      </c>
      <c r="E16" s="15">
        <v>67.491600000000005</v>
      </c>
      <c r="F16" s="15">
        <v>69.459000000000003</v>
      </c>
      <c r="G16" s="15">
        <v>63.1828</v>
      </c>
      <c r="H16" s="15">
        <v>63.924399999999999</v>
      </c>
      <c r="I16" s="16">
        <v>66.064899999999994</v>
      </c>
      <c r="J16" s="17"/>
      <c r="K16" s="15"/>
      <c r="L16" s="15">
        <v>72.355099999999993</v>
      </c>
      <c r="M16" s="15">
        <v>70.645600000000002</v>
      </c>
      <c r="N16" s="15">
        <v>70.017600000000002</v>
      </c>
      <c r="O16" s="15">
        <v>72.398799999999994</v>
      </c>
      <c r="P16" s="15">
        <v>70.725200000000001</v>
      </c>
      <c r="Q16" s="16">
        <v>64.935100000000006</v>
      </c>
    </row>
    <row r="17" spans="1:17" x14ac:dyDescent="0.3">
      <c r="A17" s="18" t="s">
        <v>28</v>
      </c>
      <c r="B17" s="19">
        <f t="shared" ref="B17:K17" si="3">(B14-B13)/B12*1000</f>
        <v>0</v>
      </c>
      <c r="C17" s="20">
        <f t="shared" si="3"/>
        <v>0</v>
      </c>
      <c r="D17" s="20">
        <f>(D14-D13)/D12*1000</f>
        <v>3.520000000000012</v>
      </c>
      <c r="E17" s="20">
        <f t="shared" si="3"/>
        <v>4.5199999999999907</v>
      </c>
      <c r="F17" s="20">
        <f t="shared" si="3"/>
        <v>8.3799999999999883</v>
      </c>
      <c r="G17" s="20">
        <f t="shared" si="3"/>
        <v>3.9900000000000047</v>
      </c>
      <c r="H17" s="20">
        <f t="shared" si="3"/>
        <v>4.1500000000000092</v>
      </c>
      <c r="I17" s="21">
        <f t="shared" si="3"/>
        <v>5.0200000000000022</v>
      </c>
      <c r="J17" s="19">
        <f t="shared" si="3"/>
        <v>0</v>
      </c>
      <c r="K17" s="20">
        <f t="shared" si="3"/>
        <v>0</v>
      </c>
      <c r="L17" s="20">
        <f>(L14-L13)/L12*1000</f>
        <v>12.870000000000003</v>
      </c>
      <c r="M17" s="20">
        <f t="shared" ref="M17:Q17" si="4">(M14-M13)/M12*1000</f>
        <v>13.380000000000013</v>
      </c>
      <c r="N17" s="20">
        <f t="shared" si="4"/>
        <v>14.749999999999996</v>
      </c>
      <c r="O17" s="20">
        <f t="shared" si="4"/>
        <v>12.770000000000003</v>
      </c>
      <c r="P17" s="20">
        <f t="shared" si="4"/>
        <v>15.300000000000002</v>
      </c>
      <c r="Q17" s="21">
        <f t="shared" si="4"/>
        <v>16.45</v>
      </c>
    </row>
    <row r="18" spans="1:17" x14ac:dyDescent="0.3">
      <c r="A18" s="18" t="s">
        <v>32</v>
      </c>
      <c r="B18" s="19">
        <f t="shared" ref="B18:Q18" si="5">(B16-B15)/B12*1000</f>
        <v>0</v>
      </c>
      <c r="C18" s="20">
        <f t="shared" si="5"/>
        <v>0</v>
      </c>
      <c r="D18" s="20">
        <f t="shared" si="5"/>
        <v>3.0299999999996885</v>
      </c>
      <c r="E18" s="20">
        <f t="shared" si="5"/>
        <v>4.3000000000006366</v>
      </c>
      <c r="F18" s="20">
        <f t="shared" si="5"/>
        <v>5.5800000000004957</v>
      </c>
      <c r="G18" s="20">
        <f t="shared" si="5"/>
        <v>3.5299999999999443</v>
      </c>
      <c r="H18" s="20">
        <f t="shared" si="5"/>
        <v>2.8700000000000614</v>
      </c>
      <c r="I18" s="21">
        <f t="shared" si="5"/>
        <v>5.1599999999993429</v>
      </c>
      <c r="J18" s="19">
        <f t="shared" si="5"/>
        <v>0</v>
      </c>
      <c r="K18" s="20">
        <f t="shared" si="5"/>
        <v>0</v>
      </c>
      <c r="L18" s="20">
        <f t="shared" si="5"/>
        <v>1.0099999999994225</v>
      </c>
      <c r="M18" s="20">
        <f t="shared" si="5"/>
        <v>1.279999999999859</v>
      </c>
      <c r="N18" s="20">
        <f t="shared" si="5"/>
        <v>1.300000000000523</v>
      </c>
      <c r="O18" s="20">
        <f t="shared" si="5"/>
        <v>1.2399999999999523</v>
      </c>
      <c r="P18" s="20">
        <f t="shared" si="5"/>
        <v>1.850000000000307</v>
      </c>
      <c r="Q18" s="21">
        <f t="shared" si="5"/>
        <v>2.220000000001221</v>
      </c>
    </row>
    <row r="19" spans="1:17" x14ac:dyDescent="0.3">
      <c r="A19" s="18" t="s">
        <v>33</v>
      </c>
      <c r="B19" s="22" t="e">
        <f t="shared" ref="B19:Q19" si="6">B18/B17</f>
        <v>#DIV/0!</v>
      </c>
      <c r="C19" s="23" t="e">
        <f t="shared" si="6"/>
        <v>#DIV/0!</v>
      </c>
      <c r="D19" s="23">
        <f t="shared" si="6"/>
        <v>0.8607954545453631</v>
      </c>
      <c r="E19" s="23">
        <f t="shared" si="6"/>
        <v>0.95132743362846139</v>
      </c>
      <c r="F19" s="23">
        <f t="shared" si="6"/>
        <v>0.66587112171843721</v>
      </c>
      <c r="G19" s="23">
        <f t="shared" si="6"/>
        <v>0.88471177944860657</v>
      </c>
      <c r="H19" s="23">
        <f t="shared" si="6"/>
        <v>0.6915662650602542</v>
      </c>
      <c r="I19" s="24">
        <f t="shared" si="6"/>
        <v>1.0278884462150082</v>
      </c>
      <c r="J19" s="22" t="e">
        <f t="shared" si="6"/>
        <v>#DIV/0!</v>
      </c>
      <c r="K19" s="23" t="e">
        <f t="shared" si="6"/>
        <v>#DIV/0!</v>
      </c>
      <c r="L19" s="23">
        <f t="shared" si="6"/>
        <v>7.8477078477033585E-2</v>
      </c>
      <c r="M19" s="23">
        <f t="shared" si="6"/>
        <v>9.5665171898345128E-2</v>
      </c>
      <c r="N19" s="23">
        <f t="shared" si="6"/>
        <v>8.8135593220374453E-2</v>
      </c>
      <c r="O19" s="23">
        <f t="shared" si="6"/>
        <v>9.7102584181672044E-2</v>
      </c>
      <c r="P19" s="23">
        <f t="shared" si="6"/>
        <v>0.1209150326797586</v>
      </c>
      <c r="Q19" s="24">
        <f t="shared" si="6"/>
        <v>0.13495440729490707</v>
      </c>
    </row>
    <row r="20" spans="1:17" x14ac:dyDescent="0.3">
      <c r="A20" s="1" t="s">
        <v>34</v>
      </c>
      <c r="B20" s="12">
        <v>10</v>
      </c>
      <c r="C20" s="13">
        <v>10</v>
      </c>
      <c r="D20" s="13">
        <v>10</v>
      </c>
      <c r="E20" s="13">
        <v>10</v>
      </c>
      <c r="F20" s="13">
        <v>10</v>
      </c>
      <c r="G20" s="13">
        <v>10</v>
      </c>
      <c r="H20" s="13">
        <v>10</v>
      </c>
      <c r="I20" s="14">
        <v>10</v>
      </c>
      <c r="J20" s="12">
        <v>10</v>
      </c>
      <c r="K20" s="13">
        <v>10</v>
      </c>
      <c r="L20" s="13">
        <v>10</v>
      </c>
      <c r="M20" s="13">
        <v>10</v>
      </c>
      <c r="N20" s="13">
        <v>10</v>
      </c>
      <c r="O20" s="13">
        <v>10</v>
      </c>
      <c r="P20" s="13">
        <v>10</v>
      </c>
      <c r="Q20" s="14">
        <v>10</v>
      </c>
    </row>
    <row r="21" spans="1:17" x14ac:dyDescent="0.3">
      <c r="A21" s="11" t="s">
        <v>0</v>
      </c>
      <c r="B21" s="12">
        <v>1.0053000000000001</v>
      </c>
      <c r="C21" s="5">
        <v>0.98280000000000001</v>
      </c>
      <c r="D21" s="5"/>
      <c r="E21" s="5"/>
      <c r="F21" s="5"/>
      <c r="G21" s="5"/>
      <c r="H21" s="5"/>
      <c r="I21" s="14"/>
      <c r="J21" s="12">
        <v>1.0019</v>
      </c>
      <c r="K21" s="15">
        <v>1.0165999999999999</v>
      </c>
      <c r="L21" s="5"/>
      <c r="M21" s="5"/>
      <c r="N21" s="5"/>
      <c r="O21" s="5"/>
      <c r="P21" s="5"/>
      <c r="Q21" s="7"/>
    </row>
    <row r="22" spans="1:17" x14ac:dyDescent="0.3">
      <c r="A22" s="11" t="s">
        <v>1</v>
      </c>
      <c r="B22" s="12">
        <v>1.1482000000000001</v>
      </c>
      <c r="C22" s="26">
        <v>1.0409999999999999</v>
      </c>
      <c r="D22" s="5"/>
      <c r="E22" s="5"/>
      <c r="F22" s="5"/>
      <c r="G22" s="5"/>
      <c r="H22" s="5"/>
      <c r="I22" s="14"/>
      <c r="J22" s="12">
        <v>1.3523000000000001</v>
      </c>
      <c r="K22" s="15">
        <v>1.2000999999999999</v>
      </c>
      <c r="L22" s="5"/>
      <c r="M22" s="5"/>
      <c r="N22" s="5"/>
      <c r="O22" s="5"/>
      <c r="P22" s="5"/>
      <c r="Q22" s="7"/>
    </row>
    <row r="23" spans="1:17" x14ac:dyDescent="0.3">
      <c r="A23" s="11" t="s">
        <v>2</v>
      </c>
      <c r="B23" s="17">
        <v>168.0652</v>
      </c>
      <c r="C23" s="5">
        <v>165.6327</v>
      </c>
      <c r="D23" s="5"/>
      <c r="E23" s="5"/>
      <c r="F23" s="5"/>
      <c r="G23" s="5"/>
      <c r="H23" s="5"/>
      <c r="I23" s="16"/>
      <c r="J23" s="8">
        <v>168.04349999999999</v>
      </c>
      <c r="K23" s="9">
        <v>165.6103</v>
      </c>
      <c r="L23" s="5"/>
      <c r="M23" s="5"/>
      <c r="N23" s="5"/>
      <c r="O23" s="5"/>
      <c r="P23" s="5"/>
      <c r="Q23" s="7"/>
    </row>
    <row r="24" spans="1:17" x14ac:dyDescent="0.3">
      <c r="A24" s="11" t="s">
        <v>3</v>
      </c>
      <c r="B24" s="17">
        <v>168.09979999999999</v>
      </c>
      <c r="C24" s="15">
        <v>165.64580000000001</v>
      </c>
      <c r="D24" s="15"/>
      <c r="E24" s="15"/>
      <c r="F24" s="15"/>
      <c r="G24" s="15"/>
      <c r="H24" s="15"/>
      <c r="I24" s="16"/>
      <c r="J24" s="17">
        <v>168.11510000000001</v>
      </c>
      <c r="K24" s="15">
        <v>165.64750000000001</v>
      </c>
      <c r="L24" s="15"/>
      <c r="M24" s="15"/>
      <c r="N24" s="15"/>
      <c r="O24" s="15"/>
      <c r="P24" s="15"/>
      <c r="Q24" s="16"/>
    </row>
    <row r="25" spans="1:17" x14ac:dyDescent="0.3">
      <c r="A25" s="18" t="s">
        <v>4</v>
      </c>
      <c r="B25" s="19">
        <f>(B22-B21)/B20*1000</f>
        <v>14.290000000000003</v>
      </c>
      <c r="C25" s="20">
        <f>(C22-C21)/C20*1000</f>
        <v>5.8199999999999914</v>
      </c>
      <c r="D25" s="20">
        <f t="shared" ref="D25:I26" si="7">SUM(D9+D17)</f>
        <v>6.920000000000015</v>
      </c>
      <c r="E25" s="20">
        <f t="shared" si="7"/>
        <v>6.6199999999999815</v>
      </c>
      <c r="F25" s="20">
        <f t="shared" si="7"/>
        <v>20.759999999999991</v>
      </c>
      <c r="G25" s="20">
        <f t="shared" si="7"/>
        <v>9.8400000000000034</v>
      </c>
      <c r="H25" s="20">
        <f t="shared" si="7"/>
        <v>10.470000000000002</v>
      </c>
      <c r="I25" s="21">
        <f t="shared" si="7"/>
        <v>14.71</v>
      </c>
      <c r="J25" s="19">
        <f>(J22-J21)/J20*1000</f>
        <v>35.04</v>
      </c>
      <c r="K25" s="20">
        <f>(K22-K21)/K20*1000</f>
        <v>18.349999999999998</v>
      </c>
      <c r="L25" s="20">
        <f t="shared" ref="L25:Q26" si="8">SUM(L9+L17)</f>
        <v>19.060000000000009</v>
      </c>
      <c r="M25" s="20">
        <f t="shared" si="8"/>
        <v>18.73</v>
      </c>
      <c r="N25" s="20">
        <f t="shared" si="8"/>
        <v>22.399999999999977</v>
      </c>
      <c r="O25" s="20">
        <f t="shared" si="8"/>
        <v>18.979999999999986</v>
      </c>
      <c r="P25" s="20">
        <f t="shared" si="8"/>
        <v>19.410000000000004</v>
      </c>
      <c r="Q25" s="21">
        <f t="shared" si="8"/>
        <v>19.909999999999997</v>
      </c>
    </row>
    <row r="26" spans="1:17" x14ac:dyDescent="0.3">
      <c r="A26" s="18" t="s">
        <v>5</v>
      </c>
      <c r="B26" s="19">
        <f>(B24-B23)/B20*1000</f>
        <v>3.4599999999983311</v>
      </c>
      <c r="C26" s="20">
        <f>(C24-C23)/C20*1000</f>
        <v>1.3100000000008549</v>
      </c>
      <c r="D26" s="20">
        <f t="shared" si="7"/>
        <v>8.4699999999997999</v>
      </c>
      <c r="E26" s="20">
        <f t="shared" si="7"/>
        <v>5.7200000000008799</v>
      </c>
      <c r="F26" s="20">
        <f t="shared" si="7"/>
        <v>16.190000000000282</v>
      </c>
      <c r="G26" s="20">
        <f t="shared" si="7"/>
        <v>9.2300000000001603</v>
      </c>
      <c r="H26" s="20">
        <f t="shared" si="7"/>
        <v>6.1999999999997613</v>
      </c>
      <c r="I26" s="21">
        <f t="shared" si="7"/>
        <v>13.679999999999382</v>
      </c>
      <c r="J26" s="19">
        <f>(J24-J23)/J20*1000</f>
        <v>7.1600000000017872</v>
      </c>
      <c r="K26" s="20">
        <f>(K24-K23)/K20*1000</f>
        <v>3.7200000000012778</v>
      </c>
      <c r="L26" s="20">
        <f t="shared" si="8"/>
        <v>3.2799999999994611</v>
      </c>
      <c r="M26" s="20">
        <f t="shared" si="8"/>
        <v>3.2800000000008822</v>
      </c>
      <c r="N26" s="20">
        <f t="shared" si="8"/>
        <v>4.5100000000005025</v>
      </c>
      <c r="O26" s="20">
        <f t="shared" si="8"/>
        <v>3.6099999999997578</v>
      </c>
      <c r="P26" s="20">
        <f t="shared" si="8"/>
        <v>3.580000000000183</v>
      </c>
      <c r="Q26" s="21">
        <f t="shared" si="8"/>
        <v>3.330000000001121</v>
      </c>
    </row>
    <row r="27" spans="1:17" x14ac:dyDescent="0.3">
      <c r="A27" s="18" t="s">
        <v>6</v>
      </c>
      <c r="B27" s="22">
        <f>B26/B25</f>
        <v>0.24212736179134572</v>
      </c>
      <c r="C27" s="23">
        <f>C26/C25</f>
        <v>0.22508591065306818</v>
      </c>
      <c r="D27" s="23">
        <f t="shared" ref="D27:I27" si="9">D26/D25</f>
        <v>1.2239884393063267</v>
      </c>
      <c r="E27" s="23">
        <f t="shared" si="9"/>
        <v>0.86404833836871542</v>
      </c>
      <c r="F27" s="23">
        <f t="shared" si="9"/>
        <v>0.77986512524086171</v>
      </c>
      <c r="G27" s="23">
        <f t="shared" si="9"/>
        <v>0.93800813008131678</v>
      </c>
      <c r="H27" s="23">
        <f t="shared" si="9"/>
        <v>0.59216809933140013</v>
      </c>
      <c r="I27" s="24">
        <f t="shared" si="9"/>
        <v>0.92997960571035898</v>
      </c>
      <c r="J27" s="22">
        <f>J26/J25</f>
        <v>0.20433789954343001</v>
      </c>
      <c r="K27" s="23">
        <f>K26/K25</f>
        <v>0.20272479564039664</v>
      </c>
      <c r="L27" s="23">
        <f t="shared" ref="L27:Q27" si="10">L26/L25</f>
        <v>0.17208814270721193</v>
      </c>
      <c r="M27" s="23">
        <f t="shared" si="10"/>
        <v>0.17512012813672623</v>
      </c>
      <c r="N27" s="23">
        <f t="shared" si="10"/>
        <v>0.20133928571430834</v>
      </c>
      <c r="O27" s="23">
        <f t="shared" si="10"/>
        <v>0.19020021074814333</v>
      </c>
      <c r="P27" s="23">
        <f t="shared" si="10"/>
        <v>0.18444100978877806</v>
      </c>
      <c r="Q27" s="24">
        <f t="shared" si="10"/>
        <v>0.16725263686595288</v>
      </c>
    </row>
    <row r="28" spans="1:17" x14ac:dyDescent="0.3">
      <c r="A28" s="27" t="s">
        <v>7</v>
      </c>
      <c r="B28" s="28"/>
      <c r="C28" s="29"/>
      <c r="D28" s="29">
        <f t="shared" ref="D28:I28" si="11">D9/D25</f>
        <v>0.49132947976878549</v>
      </c>
      <c r="E28" s="29">
        <f t="shared" si="11"/>
        <v>0.31722054380664599</v>
      </c>
      <c r="F28" s="29">
        <f>F9/F25</f>
        <v>0.59633911368015458</v>
      </c>
      <c r="G28" s="29">
        <f t="shared" si="11"/>
        <v>0.59451219512195097</v>
      </c>
      <c r="H28" s="29">
        <f t="shared" si="11"/>
        <v>0.60362941738299813</v>
      </c>
      <c r="I28" s="30">
        <f t="shared" si="11"/>
        <v>0.65873555404486739</v>
      </c>
      <c r="J28" s="28"/>
      <c r="K28" s="29"/>
      <c r="L28" s="29">
        <f t="shared" ref="L28:M28" si="12">L9/L25</f>
        <v>0.32476390346274941</v>
      </c>
      <c r="M28" s="29">
        <f t="shared" si="12"/>
        <v>0.28563801388147292</v>
      </c>
      <c r="N28" s="29">
        <f>N9/N25</f>
        <v>0.34151785714285654</v>
      </c>
      <c r="O28" s="29">
        <f t="shared" ref="O28:Q28" si="13">O9/O25</f>
        <v>0.32718651211801825</v>
      </c>
      <c r="P28" s="29">
        <f t="shared" si="13"/>
        <v>0.2117465224111284</v>
      </c>
      <c r="Q28" s="30">
        <f t="shared" si="13"/>
        <v>0.17378201908588634</v>
      </c>
    </row>
    <row r="29" spans="1:17" x14ac:dyDescent="0.3">
      <c r="A29" s="27" t="s">
        <v>8</v>
      </c>
      <c r="B29" s="31"/>
      <c r="C29" s="27"/>
      <c r="D29" s="29">
        <f t="shared" ref="D29:I29" si="14">D17/D25</f>
        <v>0.50867052023121451</v>
      </c>
      <c r="E29" s="29">
        <f t="shared" si="14"/>
        <v>0.68277945619335401</v>
      </c>
      <c r="F29" s="29">
        <f t="shared" si="14"/>
        <v>0.40366088631984548</v>
      </c>
      <c r="G29" s="29">
        <f t="shared" si="14"/>
        <v>0.40548780487804914</v>
      </c>
      <c r="H29" s="29">
        <f t="shared" si="14"/>
        <v>0.39637058261700175</v>
      </c>
      <c r="I29" s="30">
        <f t="shared" si="14"/>
        <v>0.34126444595513272</v>
      </c>
      <c r="J29" s="32"/>
      <c r="K29" s="33"/>
      <c r="L29" s="29">
        <f t="shared" ref="L29:Q29" si="15">L17/L25</f>
        <v>0.67523609653725059</v>
      </c>
      <c r="M29" s="29">
        <f t="shared" si="15"/>
        <v>0.71436198611852708</v>
      </c>
      <c r="N29" s="29">
        <f t="shared" si="15"/>
        <v>0.65848214285714335</v>
      </c>
      <c r="O29" s="29">
        <f t="shared" si="15"/>
        <v>0.6728134878819817</v>
      </c>
      <c r="P29" s="29">
        <f t="shared" si="15"/>
        <v>0.78825347758887165</v>
      </c>
      <c r="Q29" s="30">
        <f t="shared" si="15"/>
        <v>0.82621798091411358</v>
      </c>
    </row>
    <row r="30" spans="1:17" x14ac:dyDescent="0.3">
      <c r="A30" s="34" t="s">
        <v>9</v>
      </c>
      <c r="B30" s="35"/>
      <c r="C30" s="36"/>
      <c r="D30" s="36">
        <f t="shared" ref="D30:I30" si="16">D10/D26</f>
        <v>0.64226682408503422</v>
      </c>
      <c r="E30" s="36">
        <f t="shared" si="16"/>
        <v>0.24825174825175259</v>
      </c>
      <c r="F30" s="36">
        <f t="shared" si="16"/>
        <v>0.65534280420009894</v>
      </c>
      <c r="G30" s="36">
        <f t="shared" si="16"/>
        <v>0.61755146262189786</v>
      </c>
      <c r="H30" s="36">
        <f t="shared" si="16"/>
        <v>0.53709677419352064</v>
      </c>
      <c r="I30" s="37">
        <f t="shared" si="16"/>
        <v>0.62280701754389067</v>
      </c>
      <c r="J30" s="35"/>
      <c r="K30" s="36"/>
      <c r="L30" s="36">
        <f t="shared" ref="L30:Q30" si="17">L10/L26</f>
        <v>0.69207317073183283</v>
      </c>
      <c r="M30" s="36">
        <f t="shared" si="17"/>
        <v>0.60975609756112359</v>
      </c>
      <c r="N30" s="36">
        <f t="shared" si="17"/>
        <v>0.71175166297109138</v>
      </c>
      <c r="O30" s="36">
        <f t="shared" si="17"/>
        <v>0.6565096952908489</v>
      </c>
      <c r="P30" s="36">
        <f t="shared" si="17"/>
        <v>0.48324022346362783</v>
      </c>
      <c r="Q30" s="37">
        <f t="shared" si="17"/>
        <v>0.3333333333331911</v>
      </c>
    </row>
    <row r="31" spans="1:17" x14ac:dyDescent="0.3">
      <c r="A31" s="38" t="s">
        <v>10</v>
      </c>
      <c r="B31" s="39"/>
      <c r="C31" s="40"/>
      <c r="D31" s="36">
        <f t="shared" ref="D31:I31" si="18">D18/D26</f>
        <v>0.35773317591496578</v>
      </c>
      <c r="E31" s="36">
        <f t="shared" si="18"/>
        <v>0.75174825174824744</v>
      </c>
      <c r="F31" s="36">
        <f t="shared" si="18"/>
        <v>0.34465719579990106</v>
      </c>
      <c r="G31" s="36">
        <f t="shared" si="18"/>
        <v>0.38244853737810214</v>
      </c>
      <c r="H31" s="36">
        <f t="shared" si="18"/>
        <v>0.46290322580647936</v>
      </c>
      <c r="I31" s="37">
        <f t="shared" si="18"/>
        <v>0.37719298245610938</v>
      </c>
      <c r="J31" s="39"/>
      <c r="K31" s="40"/>
      <c r="L31" s="36">
        <f t="shared" ref="L31:Q31" si="19">L18/L26</f>
        <v>0.30792682926816722</v>
      </c>
      <c r="M31" s="36">
        <f t="shared" si="19"/>
        <v>0.39024390243887647</v>
      </c>
      <c r="N31" s="36">
        <f t="shared" si="19"/>
        <v>0.28824833702890867</v>
      </c>
      <c r="O31" s="36">
        <f t="shared" si="19"/>
        <v>0.3434903047091511</v>
      </c>
      <c r="P31" s="36">
        <f t="shared" si="19"/>
        <v>0.51675977653637217</v>
      </c>
      <c r="Q31" s="37">
        <f t="shared" si="19"/>
        <v>0.66666666666680896</v>
      </c>
    </row>
    <row r="32" spans="1:17" x14ac:dyDescent="0.3">
      <c r="A32" s="1"/>
      <c r="B32" s="8"/>
      <c r="C32" s="9"/>
      <c r="D32" s="41"/>
      <c r="E32" s="41"/>
      <c r="F32" s="41"/>
      <c r="G32" s="41"/>
      <c r="H32" s="41"/>
      <c r="I32" s="42"/>
      <c r="J32" s="8"/>
      <c r="K32" s="9"/>
      <c r="L32" s="41"/>
      <c r="M32" s="41"/>
      <c r="N32" s="41"/>
      <c r="O32" s="41"/>
      <c r="P32" s="41"/>
      <c r="Q32" s="42"/>
    </row>
    <row r="33" spans="1:17" x14ac:dyDescent="0.3">
      <c r="A33" s="1" t="s">
        <v>11</v>
      </c>
      <c r="B33" s="43"/>
      <c r="C33" s="44">
        <f>C25/B25</f>
        <v>0.40727781665500284</v>
      </c>
      <c r="D33" s="44">
        <f>D25-$C25</f>
        <v>1.1000000000000236</v>
      </c>
      <c r="E33" s="44">
        <f t="shared" ref="E33:I33" si="20">E25-$C25</f>
        <v>0.79999999999999005</v>
      </c>
      <c r="F33" s="44">
        <f t="shared" si="20"/>
        <v>14.94</v>
      </c>
      <c r="G33" s="44">
        <f t="shared" si="20"/>
        <v>4.020000000000012</v>
      </c>
      <c r="H33" s="44">
        <f t="shared" si="20"/>
        <v>4.650000000000011</v>
      </c>
      <c r="I33" s="45">
        <f t="shared" si="20"/>
        <v>8.8900000000000095</v>
      </c>
      <c r="J33" s="43"/>
      <c r="K33" s="44">
        <f>K25/J25</f>
        <v>0.52368721461187207</v>
      </c>
      <c r="L33" s="44">
        <f>L25-$K25</f>
        <v>0.71000000000001151</v>
      </c>
      <c r="M33" s="44">
        <f t="shared" ref="M33:P33" si="21">M25-$K25</f>
        <v>0.38000000000000256</v>
      </c>
      <c r="N33" s="44">
        <f t="shared" si="21"/>
        <v>4.0499999999999794</v>
      </c>
      <c r="O33" s="44">
        <f t="shared" si="21"/>
        <v>0.62999999999998835</v>
      </c>
      <c r="P33" s="44">
        <f t="shared" si="21"/>
        <v>1.0600000000000058</v>
      </c>
      <c r="Q33" s="45">
        <f>Q25-$K25</f>
        <v>1.5599999999999987</v>
      </c>
    </row>
    <row r="34" spans="1:17" x14ac:dyDescent="0.3">
      <c r="A34" s="1"/>
      <c r="B34" s="43"/>
      <c r="C34" s="44"/>
      <c r="D34" s="44"/>
      <c r="E34" s="44"/>
      <c r="F34" s="44"/>
      <c r="G34" s="44"/>
      <c r="H34" s="44"/>
      <c r="I34" s="45"/>
      <c r="J34" s="43"/>
      <c r="K34" s="44"/>
      <c r="L34" s="44"/>
      <c r="M34" s="44"/>
      <c r="N34" s="44"/>
      <c r="O34" s="44"/>
      <c r="P34" s="44"/>
      <c r="Q34" s="45"/>
    </row>
    <row r="35" spans="1:17" x14ac:dyDescent="0.3">
      <c r="A35" s="1" t="s">
        <v>12</v>
      </c>
      <c r="B35" s="43"/>
      <c r="C35" s="44"/>
      <c r="D35" s="44"/>
      <c r="E35" s="44"/>
      <c r="F35" s="44"/>
      <c r="G35" s="44"/>
      <c r="H35" s="44"/>
      <c r="I35" s="45">
        <f>AVERAGE(D11:I11)</f>
        <v>0.91895543572035254</v>
      </c>
      <c r="J35" s="43"/>
      <c r="K35" s="44"/>
      <c r="L35" s="44"/>
      <c r="M35" s="44"/>
      <c r="N35" s="44"/>
      <c r="O35" s="44"/>
      <c r="P35" s="44"/>
      <c r="Q35" s="45">
        <f>AVERAGE(L11:Q11)</f>
        <v>0.3805894117737656</v>
      </c>
    </row>
    <row r="36" spans="1:17" x14ac:dyDescent="0.3">
      <c r="A36" s="1" t="s">
        <v>13</v>
      </c>
      <c r="B36" s="43"/>
      <c r="C36" s="44"/>
      <c r="D36" s="44"/>
      <c r="E36" s="44"/>
      <c r="F36" s="44"/>
      <c r="G36" s="44"/>
      <c r="H36" s="44"/>
      <c r="I36" s="45">
        <f>_xlfn.STDEV.P(D11:I11)</f>
        <v>0.33787215917073549</v>
      </c>
      <c r="J36" s="43"/>
      <c r="K36" s="44"/>
      <c r="L36" s="44"/>
      <c r="M36" s="44"/>
      <c r="N36" s="44"/>
      <c r="O36" s="44"/>
      <c r="P36" s="44"/>
      <c r="Q36" s="45">
        <f>_xlfn.STDEV.P(L11:Q11)</f>
        <v>3.4064038070603334E-2</v>
      </c>
    </row>
    <row r="37" spans="1:17" x14ac:dyDescent="0.3">
      <c r="A37" s="1" t="s">
        <v>14</v>
      </c>
      <c r="B37" s="43"/>
      <c r="C37" s="44"/>
      <c r="D37" s="44"/>
      <c r="E37" s="44"/>
      <c r="F37" s="44"/>
      <c r="G37" s="44"/>
      <c r="H37" s="44"/>
      <c r="I37" s="45">
        <f>AVERAGE(D19:I19)</f>
        <v>0.84702675010268846</v>
      </c>
      <c r="J37" s="43"/>
      <c r="K37" s="44"/>
      <c r="L37" s="44"/>
      <c r="M37" s="44"/>
      <c r="N37" s="44"/>
      <c r="O37" s="44"/>
      <c r="P37" s="44"/>
      <c r="Q37" s="45">
        <f>AVERAGE(L19:Q19)</f>
        <v>0.10254164462534848</v>
      </c>
    </row>
    <row r="38" spans="1:17" x14ac:dyDescent="0.3">
      <c r="A38" s="1" t="s">
        <v>15</v>
      </c>
      <c r="B38" s="43"/>
      <c r="C38" s="44"/>
      <c r="D38" s="44"/>
      <c r="E38" s="44"/>
      <c r="F38" s="44"/>
      <c r="G38" s="44"/>
      <c r="H38" s="44"/>
      <c r="I38" s="45">
        <f>_xlfn.STDEV.P(D19:I19)</f>
        <v>0.13050201050068358</v>
      </c>
      <c r="J38" s="43"/>
      <c r="K38" s="44"/>
      <c r="L38" s="44"/>
      <c r="M38" s="44"/>
      <c r="N38" s="44"/>
      <c r="O38" s="44"/>
      <c r="P38" s="44"/>
      <c r="Q38" s="45">
        <f>_xlfn.STDEV.P(L19:Q19)</f>
        <v>1.9372125546497771E-2</v>
      </c>
    </row>
    <row r="39" spans="1:17" x14ac:dyDescent="0.3">
      <c r="A39" s="1"/>
      <c r="B39" s="43"/>
      <c r="C39" s="44"/>
      <c r="D39" s="44"/>
      <c r="E39" s="44"/>
      <c r="F39" s="44"/>
      <c r="G39" s="44"/>
      <c r="H39" s="44"/>
      <c r="I39" s="45"/>
      <c r="J39" s="43"/>
      <c r="K39" s="44"/>
      <c r="L39" s="44"/>
      <c r="M39" s="44"/>
      <c r="N39" s="44"/>
      <c r="O39" s="44"/>
      <c r="P39" s="44"/>
      <c r="Q39" s="45"/>
    </row>
    <row r="40" spans="1:17" x14ac:dyDescent="0.3">
      <c r="A40" s="1" t="s">
        <v>16</v>
      </c>
      <c r="B40" s="43"/>
      <c r="C40" s="44"/>
      <c r="D40" s="44">
        <f t="shared" ref="D40:I40" si="22">D11-D19</f>
        <v>0.73920454545466829</v>
      </c>
      <c r="E40" s="44">
        <f t="shared" si="22"/>
        <v>-0.27513695743786637</v>
      </c>
      <c r="F40" s="44">
        <f t="shared" si="22"/>
        <v>0.19115634193259545</v>
      </c>
      <c r="G40" s="44">
        <f t="shared" si="22"/>
        <v>8.9647194910404737E-2</v>
      </c>
      <c r="H40" s="44">
        <f t="shared" si="22"/>
        <v>-0.16466753088308583</v>
      </c>
      <c r="I40" s="45">
        <f t="shared" si="22"/>
        <v>-0.1486314802707317</v>
      </c>
      <c r="J40" s="43"/>
      <c r="K40" s="44"/>
      <c r="L40" s="44">
        <f t="shared" ref="L40:Q40" si="23">L11-L19</f>
        <v>0.28824343848581557</v>
      </c>
      <c r="M40" s="44">
        <f t="shared" si="23"/>
        <v>0.27816660380278152</v>
      </c>
      <c r="N40" s="44">
        <f t="shared" si="23"/>
        <v>0.3314722499168789</v>
      </c>
      <c r="O40" s="44">
        <f t="shared" si="23"/>
        <v>0.2845399278955924</v>
      </c>
      <c r="P40" s="44">
        <f t="shared" si="23"/>
        <v>0.30000954152945669</v>
      </c>
      <c r="Q40" s="45">
        <f t="shared" si="23"/>
        <v>0.18585484125997767</v>
      </c>
    </row>
    <row r="41" spans="1:17" x14ac:dyDescent="0.3">
      <c r="A41" s="1" t="s">
        <v>17</v>
      </c>
      <c r="B41" s="43"/>
      <c r="C41" s="44"/>
      <c r="D41" s="44"/>
      <c r="E41" s="44"/>
      <c r="F41" s="44"/>
      <c r="G41" s="44"/>
      <c r="H41" s="44"/>
      <c r="I41" s="45">
        <f>AVERAGE(D40:I40)</f>
        <v>7.1928685617664093E-2</v>
      </c>
      <c r="J41" s="43"/>
      <c r="K41" s="44"/>
      <c r="L41" s="44"/>
      <c r="M41" s="44"/>
      <c r="N41" s="44"/>
      <c r="O41" s="44"/>
      <c r="P41" s="44"/>
      <c r="Q41" s="45">
        <f>AVERAGE(L40:Q40)</f>
        <v>0.27804776714841717</v>
      </c>
    </row>
    <row r="42" spans="1:17" x14ac:dyDescent="0.3">
      <c r="A42" s="1" t="s">
        <v>18</v>
      </c>
      <c r="B42" s="43"/>
      <c r="C42" s="44"/>
      <c r="D42" s="44"/>
      <c r="E42" s="44"/>
      <c r="F42" s="44"/>
      <c r="G42" s="44"/>
      <c r="H42" s="44"/>
      <c r="I42" s="45">
        <f>_xlfn.STDEV.P(D40:I40)</f>
        <v>0.33785237647821298</v>
      </c>
      <c r="J42" s="43"/>
      <c r="K42" s="44"/>
      <c r="L42" s="44"/>
      <c r="M42" s="44"/>
      <c r="N42" s="44"/>
      <c r="O42" s="44"/>
      <c r="P42" s="44"/>
      <c r="Q42" s="45">
        <f>_xlfn.STDEV.P(L40:Q40)</f>
        <v>4.4688075337555755E-2</v>
      </c>
    </row>
    <row r="43" spans="1:17" x14ac:dyDescent="0.3">
      <c r="A43" s="1"/>
      <c r="B43" s="43"/>
      <c r="C43" s="44"/>
      <c r="D43" s="44"/>
      <c r="E43" s="44"/>
      <c r="F43" s="44"/>
      <c r="G43" s="44"/>
      <c r="H43" s="44"/>
      <c r="I43" s="45"/>
      <c r="J43" s="43"/>
      <c r="K43" s="44"/>
      <c r="L43" s="44"/>
      <c r="M43" s="44"/>
      <c r="N43" s="44"/>
      <c r="O43" s="44"/>
      <c r="P43" s="44"/>
      <c r="Q43" s="45"/>
    </row>
    <row r="44" spans="1:17" x14ac:dyDescent="0.3">
      <c r="A44" s="1" t="s">
        <v>19</v>
      </c>
      <c r="B44" s="8"/>
      <c r="C44" s="9"/>
      <c r="D44" s="9"/>
      <c r="E44" s="9"/>
      <c r="F44" s="9"/>
      <c r="G44" s="9"/>
      <c r="H44" s="9"/>
      <c r="I44" s="45">
        <f>AVERAGE(D27:I27)</f>
        <v>0.88800962300649655</v>
      </c>
      <c r="J44" s="8"/>
      <c r="K44" s="9"/>
      <c r="L44" s="9"/>
      <c r="M44" s="9"/>
      <c r="N44" s="9"/>
      <c r="O44" s="9"/>
      <c r="P44" s="9"/>
      <c r="Q44" s="45">
        <f>AVERAGE(L27:Q27)</f>
        <v>0.18174023566018679</v>
      </c>
    </row>
    <row r="45" spans="1:17" x14ac:dyDescent="0.3">
      <c r="A45" s="1" t="s">
        <v>20</v>
      </c>
      <c r="B45" s="8"/>
      <c r="C45" s="9"/>
      <c r="D45" s="9"/>
      <c r="E45" s="9"/>
      <c r="F45" s="9"/>
      <c r="G45" s="9"/>
      <c r="H45" s="9"/>
      <c r="I45" s="45">
        <f>_xlfn.STDEV.P(D27:I27)</f>
        <v>0.19014673187172446</v>
      </c>
      <c r="J45" s="8"/>
      <c r="K45" s="9"/>
      <c r="L45" s="9"/>
      <c r="M45" s="9"/>
      <c r="N45" s="9"/>
      <c r="O45" s="9"/>
      <c r="P45" s="9"/>
      <c r="Q45" s="45">
        <f>_xlfn.STDEV.P(L27:Q27)</f>
        <v>1.1617998703335335E-2</v>
      </c>
    </row>
    <row r="46" spans="1:17" x14ac:dyDescent="0.3">
      <c r="A46" s="1" t="s">
        <v>21</v>
      </c>
      <c r="B46" s="8"/>
      <c r="C46" s="9"/>
      <c r="D46" s="44">
        <f>D27-$C$27</f>
        <v>0.99890252865325857</v>
      </c>
      <c r="E46" s="44">
        <f t="shared" ref="E46:I46" si="24">E27-$C$27</f>
        <v>0.63896242771564726</v>
      </c>
      <c r="F46" s="44">
        <f t="shared" si="24"/>
        <v>0.55477921458779356</v>
      </c>
      <c r="G46" s="44">
        <f t="shared" si="24"/>
        <v>0.71292221942824863</v>
      </c>
      <c r="H46" s="44">
        <f t="shared" si="24"/>
        <v>0.36708218867833198</v>
      </c>
      <c r="I46" s="45">
        <f t="shared" si="24"/>
        <v>0.70489369505729083</v>
      </c>
      <c r="J46" s="8"/>
      <c r="K46" s="9"/>
      <c r="L46" s="44">
        <f>L27-$K$27</f>
        <v>-3.063665293318471E-2</v>
      </c>
      <c r="M46" s="44">
        <f t="shared" ref="M46:Q46" si="25">M27-$K$27</f>
        <v>-2.760466750367041E-2</v>
      </c>
      <c r="N46" s="44">
        <f t="shared" si="25"/>
        <v>-1.3855099260882964E-3</v>
      </c>
      <c r="O46" s="44">
        <f t="shared" si="25"/>
        <v>-1.2524584892253304E-2</v>
      </c>
      <c r="P46" s="44">
        <f t="shared" si="25"/>
        <v>-1.8283785851618578E-2</v>
      </c>
      <c r="Q46" s="45">
        <f t="shared" si="25"/>
        <v>-3.5472158774443763E-2</v>
      </c>
    </row>
    <row r="47" spans="1:17" x14ac:dyDescent="0.3">
      <c r="A47" s="9"/>
      <c r="B47" s="8"/>
      <c r="C47" s="9"/>
      <c r="D47" s="9"/>
      <c r="E47" s="9"/>
      <c r="F47" s="9"/>
      <c r="G47" s="9"/>
      <c r="H47" s="9"/>
      <c r="I47" s="45">
        <f>AVERAGE(D46:I46)</f>
        <v>0.66292371235342851</v>
      </c>
      <c r="J47" s="8"/>
      <c r="K47" s="9"/>
      <c r="L47" s="9"/>
      <c r="M47" s="9"/>
      <c r="N47" s="9"/>
      <c r="O47" s="9"/>
      <c r="P47" s="9"/>
      <c r="Q47" s="45">
        <f>AVERAGE(L46:Q46)</f>
        <v>-2.0984559980209844E-2</v>
      </c>
    </row>
    <row r="48" spans="1:17" x14ac:dyDescent="0.3">
      <c r="A48" s="9"/>
      <c r="B48" s="8"/>
      <c r="C48" s="9"/>
      <c r="D48" s="9"/>
      <c r="E48" s="9"/>
      <c r="F48" s="9"/>
      <c r="G48" s="9"/>
      <c r="H48" s="9"/>
      <c r="I48" s="45">
        <f>_xlfn.STDEV.P(D46:I46)</f>
        <v>0.19014673187172432</v>
      </c>
      <c r="J48" s="8"/>
      <c r="K48" s="9"/>
      <c r="L48" s="9"/>
      <c r="M48" s="9"/>
      <c r="N48" s="9"/>
      <c r="O48" s="9"/>
      <c r="P48" s="9"/>
      <c r="Q48" s="45">
        <f>_xlfn.STDEV.P(L46:Q46)</f>
        <v>1.1617998703335337E-2</v>
      </c>
    </row>
  </sheetData>
  <mergeCells count="2">
    <mergeCell ref="B1:I1"/>
    <mergeCell ref="J1:Q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C9F1-89C1-43A6-AF82-A2C85F68F02E}">
  <dimension ref="A1:AE54"/>
  <sheetViews>
    <sheetView tabSelected="1" zoomScale="40" zoomScaleNormal="40" workbookViewId="0">
      <selection activeCell="V53" sqref="V53"/>
    </sheetView>
  </sheetViews>
  <sheetFormatPr defaultRowHeight="14" x14ac:dyDescent="0.3"/>
  <cols>
    <col min="1" max="1" width="33.58203125" customWidth="1"/>
    <col min="13" max="13" width="26.33203125" customWidth="1"/>
    <col min="25" max="25" width="23.83203125" customWidth="1"/>
  </cols>
  <sheetData>
    <row r="1" spans="1:31" x14ac:dyDescent="0.3">
      <c r="B1" s="131">
        <v>45018</v>
      </c>
      <c r="C1" s="131"/>
      <c r="D1" s="131"/>
      <c r="E1" s="131"/>
      <c r="F1" s="131"/>
      <c r="G1" s="131"/>
      <c r="H1" s="131"/>
      <c r="I1" s="131"/>
      <c r="J1" s="131"/>
      <c r="K1" s="131"/>
      <c r="M1" s="132">
        <v>45033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Y1" s="132">
        <v>45036</v>
      </c>
      <c r="Z1" s="132"/>
      <c r="AA1" s="132"/>
      <c r="AB1" s="132"/>
      <c r="AC1" s="132"/>
      <c r="AD1" s="132"/>
      <c r="AE1" s="132"/>
    </row>
    <row r="2" spans="1:31" x14ac:dyDescent="0.3">
      <c r="A2" s="9" t="s">
        <v>247</v>
      </c>
      <c r="B2" s="50">
        <v>0</v>
      </c>
      <c r="C2" s="50">
        <v>1</v>
      </c>
      <c r="D2" s="50">
        <v>1</v>
      </c>
      <c r="E2" s="50">
        <v>1</v>
      </c>
      <c r="F2" s="50">
        <v>1</v>
      </c>
      <c r="G2" s="50">
        <v>1</v>
      </c>
      <c r="H2" s="50">
        <v>1</v>
      </c>
      <c r="I2" s="50">
        <v>1</v>
      </c>
      <c r="J2" s="50">
        <v>1</v>
      </c>
      <c r="K2" s="50">
        <v>1</v>
      </c>
      <c r="M2" s="9" t="s">
        <v>247</v>
      </c>
      <c r="N2" s="50"/>
      <c r="O2" s="50"/>
      <c r="P2" s="50"/>
      <c r="Q2" s="50"/>
      <c r="R2" s="50"/>
      <c r="S2" s="9"/>
      <c r="T2" s="9"/>
      <c r="U2" s="9"/>
      <c r="V2" s="9"/>
      <c r="W2" s="9">
        <v>52.7</v>
      </c>
      <c r="Y2" s="9" t="s">
        <v>247</v>
      </c>
      <c r="Z2" s="50">
        <v>1</v>
      </c>
      <c r="AA2" s="50">
        <v>1</v>
      </c>
      <c r="AB2" s="50">
        <v>1</v>
      </c>
      <c r="AC2" s="50">
        <v>1</v>
      </c>
      <c r="AD2" s="50">
        <v>1</v>
      </c>
      <c r="AE2" s="50">
        <v>1</v>
      </c>
    </row>
    <row r="3" spans="1:31" x14ac:dyDescent="0.3">
      <c r="A3" s="9" t="s">
        <v>248</v>
      </c>
      <c r="B3" s="50">
        <v>0</v>
      </c>
      <c r="C3" s="50">
        <v>30</v>
      </c>
      <c r="D3" s="50">
        <v>30</v>
      </c>
      <c r="E3" s="50">
        <v>30</v>
      </c>
      <c r="F3" s="50">
        <v>30</v>
      </c>
      <c r="G3" s="50">
        <v>30</v>
      </c>
      <c r="H3" s="50">
        <v>30</v>
      </c>
      <c r="I3" s="50">
        <v>30</v>
      </c>
      <c r="J3" s="50">
        <v>30</v>
      </c>
      <c r="K3" s="50">
        <v>30</v>
      </c>
      <c r="M3" s="9" t="s">
        <v>248</v>
      </c>
      <c r="N3" s="50"/>
      <c r="O3" s="50"/>
      <c r="P3" s="50"/>
      <c r="Q3" s="50"/>
      <c r="R3" s="50"/>
      <c r="S3" s="9"/>
      <c r="T3" s="9"/>
      <c r="U3" s="9"/>
      <c r="V3" s="9"/>
      <c r="W3" s="9">
        <v>50.9</v>
      </c>
      <c r="Y3" s="9" t="s">
        <v>248</v>
      </c>
      <c r="Z3" s="50">
        <v>30</v>
      </c>
      <c r="AA3" s="50">
        <v>30</v>
      </c>
      <c r="AB3" s="50">
        <v>30</v>
      </c>
      <c r="AC3" s="50">
        <v>30</v>
      </c>
      <c r="AD3" s="50">
        <v>30</v>
      </c>
      <c r="AE3" s="50">
        <v>30</v>
      </c>
    </row>
    <row r="4" spans="1:31" x14ac:dyDescent="0.3">
      <c r="A4" s="9" t="s">
        <v>249</v>
      </c>
      <c r="B4" s="53">
        <v>20</v>
      </c>
      <c r="C4" s="53" t="s">
        <v>240</v>
      </c>
      <c r="D4" s="53">
        <v>20</v>
      </c>
      <c r="E4" s="53">
        <v>20</v>
      </c>
      <c r="F4" s="53">
        <v>20</v>
      </c>
      <c r="G4" s="53">
        <v>20</v>
      </c>
      <c r="H4" s="53">
        <v>20</v>
      </c>
      <c r="I4" s="53">
        <v>20</v>
      </c>
      <c r="J4" s="53">
        <v>20</v>
      </c>
      <c r="K4" s="53">
        <v>20</v>
      </c>
      <c r="M4" s="9" t="s">
        <v>249</v>
      </c>
      <c r="N4" s="53"/>
      <c r="O4" s="53"/>
      <c r="P4" s="53"/>
      <c r="Q4" s="53"/>
      <c r="R4" s="53"/>
      <c r="S4" s="9">
        <v>20</v>
      </c>
      <c r="T4" s="9"/>
      <c r="U4" s="9"/>
      <c r="V4" s="9"/>
      <c r="W4" s="9">
        <v>51.8</v>
      </c>
      <c r="Y4" s="9" t="s">
        <v>249</v>
      </c>
      <c r="Z4" s="53">
        <v>5</v>
      </c>
      <c r="AA4" s="53" t="s">
        <v>240</v>
      </c>
      <c r="AB4" s="53">
        <v>5</v>
      </c>
      <c r="AC4" s="53">
        <v>5</v>
      </c>
      <c r="AD4" s="53">
        <v>5</v>
      </c>
      <c r="AE4" s="53">
        <v>5</v>
      </c>
    </row>
    <row r="5" spans="1:31" x14ac:dyDescent="0.3">
      <c r="A5" s="9" t="s">
        <v>250</v>
      </c>
      <c r="B5" s="53">
        <v>277.5</v>
      </c>
      <c r="C5" s="53" t="s">
        <v>240</v>
      </c>
      <c r="D5" s="53">
        <v>277.5</v>
      </c>
      <c r="E5" s="53">
        <v>277.5</v>
      </c>
      <c r="F5" s="53">
        <v>277.5</v>
      </c>
      <c r="G5" s="53">
        <v>277.5</v>
      </c>
      <c r="H5" s="53">
        <v>277.5</v>
      </c>
      <c r="I5" s="53">
        <v>277.5</v>
      </c>
      <c r="J5" s="53">
        <v>277.5</v>
      </c>
      <c r="K5" s="53">
        <v>277.5</v>
      </c>
      <c r="M5" s="9" t="s">
        <v>250</v>
      </c>
      <c r="N5" s="53"/>
      <c r="O5" s="53"/>
      <c r="P5" s="53"/>
      <c r="Q5" s="53"/>
      <c r="R5" s="53"/>
      <c r="S5" s="9"/>
      <c r="T5" s="9">
        <v>203.6</v>
      </c>
      <c r="U5" s="9">
        <v>201.1</v>
      </c>
      <c r="V5" s="9">
        <v>206</v>
      </c>
      <c r="W5" s="9" t="s">
        <v>264</v>
      </c>
      <c r="Y5" s="9" t="s">
        <v>250</v>
      </c>
      <c r="Z5" s="53">
        <v>208</v>
      </c>
      <c r="AA5" s="53" t="s">
        <v>240</v>
      </c>
      <c r="AB5" s="53">
        <v>102.1</v>
      </c>
      <c r="AC5" s="53">
        <v>201.8</v>
      </c>
      <c r="AD5" s="53">
        <v>305</v>
      </c>
      <c r="AE5" s="53">
        <v>199.6</v>
      </c>
    </row>
    <row r="6" spans="1:31" x14ac:dyDescent="0.3">
      <c r="A6" s="9" t="s">
        <v>251</v>
      </c>
      <c r="B6" s="9" t="s">
        <v>240</v>
      </c>
      <c r="C6" s="9" t="s">
        <v>241</v>
      </c>
      <c r="D6" s="9" t="s">
        <v>242</v>
      </c>
      <c r="E6" s="9" t="s">
        <v>241</v>
      </c>
      <c r="F6" s="9" t="s">
        <v>241</v>
      </c>
      <c r="G6" s="9" t="s">
        <v>241</v>
      </c>
      <c r="H6" s="9" t="s">
        <v>243</v>
      </c>
      <c r="I6" s="9" t="s">
        <v>244</v>
      </c>
      <c r="J6" s="9" t="s">
        <v>245</v>
      </c>
      <c r="K6" s="9" t="s">
        <v>246</v>
      </c>
      <c r="M6" s="9" t="s">
        <v>251</v>
      </c>
      <c r="N6" s="9" t="s">
        <v>243</v>
      </c>
      <c r="O6" s="9" t="s">
        <v>244</v>
      </c>
      <c r="P6" s="9" t="s">
        <v>245</v>
      </c>
      <c r="Q6" s="9" t="s">
        <v>246</v>
      </c>
      <c r="R6" s="9" t="s">
        <v>241</v>
      </c>
      <c r="S6" s="9"/>
      <c r="T6" s="9"/>
      <c r="U6" s="9"/>
      <c r="V6" s="9"/>
      <c r="W6" s="9"/>
      <c r="Y6" s="9" t="s">
        <v>251</v>
      </c>
      <c r="Z6" s="9" t="s">
        <v>240</v>
      </c>
      <c r="AA6" s="9" t="s">
        <v>241</v>
      </c>
      <c r="AB6" s="9" t="s">
        <v>241</v>
      </c>
      <c r="AC6" s="9" t="s">
        <v>241</v>
      </c>
      <c r="AD6" s="9" t="s">
        <v>241</v>
      </c>
      <c r="AE6" s="9" t="s">
        <v>241</v>
      </c>
    </row>
    <row r="7" spans="1:31" x14ac:dyDescent="0.3">
      <c r="A7" s="9" t="s">
        <v>252</v>
      </c>
      <c r="B7" s="9" t="s">
        <v>242</v>
      </c>
      <c r="C7" s="9">
        <v>201</v>
      </c>
      <c r="D7" s="9" t="s">
        <v>242</v>
      </c>
      <c r="E7" s="9">
        <v>101.5</v>
      </c>
      <c r="F7" s="9">
        <v>200.9</v>
      </c>
      <c r="G7" s="9">
        <v>300.7</v>
      </c>
      <c r="H7" s="9">
        <v>200.3</v>
      </c>
      <c r="I7" s="9">
        <v>201.3</v>
      </c>
      <c r="J7" s="9">
        <v>201.7</v>
      </c>
      <c r="K7" s="9">
        <v>200.9</v>
      </c>
      <c r="M7" s="9" t="s">
        <v>252</v>
      </c>
      <c r="N7" s="9">
        <v>202.1</v>
      </c>
      <c r="O7" s="9">
        <v>200.5</v>
      </c>
      <c r="P7" s="9">
        <v>202.3</v>
      </c>
      <c r="Q7" s="9">
        <v>203.1</v>
      </c>
      <c r="R7" s="9">
        <v>200</v>
      </c>
      <c r="S7" s="9" t="s">
        <v>265</v>
      </c>
      <c r="T7" s="9" t="s">
        <v>266</v>
      </c>
      <c r="U7" s="9" t="s">
        <v>267</v>
      </c>
      <c r="V7" s="9" t="s">
        <v>268</v>
      </c>
      <c r="W7" s="9" t="s">
        <v>269</v>
      </c>
      <c r="Y7" s="9" t="s">
        <v>252</v>
      </c>
      <c r="Z7" s="9" t="s">
        <v>242</v>
      </c>
      <c r="AA7" s="9">
        <v>202.4</v>
      </c>
      <c r="AB7" s="9">
        <v>204.3</v>
      </c>
      <c r="AC7" s="9">
        <v>200.9</v>
      </c>
      <c r="AD7" s="9">
        <v>202.6</v>
      </c>
      <c r="AE7" s="9">
        <v>201</v>
      </c>
    </row>
    <row r="8" spans="1:31" x14ac:dyDescent="0.3">
      <c r="A8" s="9"/>
      <c r="B8" s="53">
        <v>10</v>
      </c>
      <c r="C8" s="53">
        <v>10</v>
      </c>
      <c r="D8" s="53">
        <v>10</v>
      </c>
      <c r="E8" s="53">
        <v>10</v>
      </c>
      <c r="F8" s="53">
        <v>10</v>
      </c>
      <c r="G8" s="53">
        <v>10</v>
      </c>
      <c r="H8" s="53">
        <v>10</v>
      </c>
      <c r="I8" s="53">
        <v>10</v>
      </c>
      <c r="J8" s="53">
        <v>10</v>
      </c>
      <c r="K8" s="53">
        <v>10</v>
      </c>
      <c r="M8" s="9"/>
      <c r="N8" s="53">
        <v>1</v>
      </c>
      <c r="O8" s="53">
        <v>1</v>
      </c>
      <c r="P8" s="53">
        <v>1</v>
      </c>
      <c r="Q8" s="53">
        <v>1</v>
      </c>
      <c r="R8" s="53">
        <v>1</v>
      </c>
      <c r="S8" s="53">
        <v>1</v>
      </c>
      <c r="T8" s="53">
        <v>1</v>
      </c>
      <c r="U8" s="53">
        <v>1</v>
      </c>
      <c r="V8" s="53">
        <v>1</v>
      </c>
      <c r="W8" s="53">
        <v>1</v>
      </c>
      <c r="Y8" s="9"/>
      <c r="Z8" s="53">
        <v>10</v>
      </c>
      <c r="AA8" s="53">
        <v>10</v>
      </c>
      <c r="AB8" s="53">
        <v>10</v>
      </c>
      <c r="AC8" s="53">
        <v>10</v>
      </c>
      <c r="AD8" s="53">
        <v>10</v>
      </c>
      <c r="AE8" s="53">
        <v>10</v>
      </c>
    </row>
    <row r="9" spans="1:31" x14ac:dyDescent="0.3">
      <c r="A9" s="11" t="s">
        <v>0</v>
      </c>
      <c r="B9" s="53"/>
      <c r="C9" s="53">
        <v>1.0011000000000001</v>
      </c>
      <c r="D9" s="53">
        <v>1.0125</v>
      </c>
      <c r="E9" s="53">
        <v>1.0028999999999999</v>
      </c>
      <c r="F9" s="53">
        <v>0.99629999999999996</v>
      </c>
      <c r="G9" s="53">
        <v>0.99939999999999996</v>
      </c>
      <c r="H9" s="53">
        <v>1.0015000000000001</v>
      </c>
      <c r="I9" s="53">
        <v>1.0083</v>
      </c>
      <c r="J9" s="53">
        <v>0.99750000000000005</v>
      </c>
      <c r="K9" s="53">
        <v>0.98380000000000001</v>
      </c>
      <c r="M9" s="11" t="s">
        <v>0</v>
      </c>
      <c r="N9" s="53">
        <v>1.0101</v>
      </c>
      <c r="O9" s="53">
        <v>0.99390000000000001</v>
      </c>
      <c r="P9" s="53">
        <v>1.0253000000000001</v>
      </c>
      <c r="Q9" s="53">
        <v>1.0217000000000001</v>
      </c>
      <c r="R9" s="53">
        <v>1.0092000000000001</v>
      </c>
      <c r="S9" s="9"/>
      <c r="T9" s="9"/>
      <c r="U9" s="9"/>
      <c r="V9" s="9"/>
      <c r="W9" s="9"/>
      <c r="Y9" s="11" t="s">
        <v>0</v>
      </c>
      <c r="Z9" s="53">
        <v>1.0219</v>
      </c>
      <c r="AA9" s="53">
        <v>1.0271999999999999</v>
      </c>
      <c r="AB9" s="53">
        <v>1.0176000000000001</v>
      </c>
      <c r="AC9" s="53">
        <v>1.0235000000000001</v>
      </c>
      <c r="AD9" s="53">
        <v>1.0165</v>
      </c>
      <c r="AE9" s="53">
        <v>1.0075000000000001</v>
      </c>
    </row>
    <row r="10" spans="1:31" x14ac:dyDescent="0.3">
      <c r="A10" s="11" t="s">
        <v>1</v>
      </c>
      <c r="B10" s="53"/>
      <c r="C10" s="55">
        <v>1.1858</v>
      </c>
      <c r="D10" s="55">
        <v>1.0307999999999999</v>
      </c>
      <c r="E10" s="55">
        <v>1.1161000000000001</v>
      </c>
      <c r="F10" s="55">
        <v>1.2183999999999999</v>
      </c>
      <c r="G10" s="50">
        <v>1.2750999999999999</v>
      </c>
      <c r="H10" s="55">
        <v>1.2322</v>
      </c>
      <c r="I10" s="55">
        <v>1.256</v>
      </c>
      <c r="J10" s="55">
        <v>1.1858</v>
      </c>
      <c r="K10" s="55">
        <v>1.2125999999999999</v>
      </c>
      <c r="M10" s="11" t="s">
        <v>1</v>
      </c>
      <c r="N10" s="55">
        <v>1.1988000000000001</v>
      </c>
      <c r="O10" s="55">
        <v>1.1893</v>
      </c>
      <c r="P10" s="55">
        <v>1.2224999999999999</v>
      </c>
      <c r="Q10" s="55">
        <v>1.2279</v>
      </c>
      <c r="R10" s="50">
        <v>1.214</v>
      </c>
      <c r="S10" s="9"/>
      <c r="T10" s="9"/>
      <c r="U10" s="9"/>
      <c r="V10" s="9"/>
      <c r="W10" s="9"/>
      <c r="Y10" s="11" t="s">
        <v>1</v>
      </c>
      <c r="Z10" s="53">
        <v>1.0234000000000001</v>
      </c>
      <c r="AA10" s="55">
        <v>1.1989000000000001</v>
      </c>
      <c r="AB10" s="55">
        <v>1.2094</v>
      </c>
      <c r="AC10" s="55">
        <v>1.2218</v>
      </c>
      <c r="AD10" s="50">
        <v>1.1588000000000001</v>
      </c>
      <c r="AE10" s="55">
        <v>1.1783999999999999</v>
      </c>
    </row>
    <row r="11" spans="1:31" x14ac:dyDescent="0.3">
      <c r="A11" s="11" t="s">
        <v>2</v>
      </c>
      <c r="B11" s="55"/>
      <c r="C11" s="9">
        <v>58.811700000000002</v>
      </c>
      <c r="D11" s="64">
        <v>69.493499999999997</v>
      </c>
      <c r="E11" s="9">
        <v>69.705200000000005</v>
      </c>
      <c r="F11" s="9">
        <v>72.074399999999997</v>
      </c>
      <c r="G11" s="9">
        <v>64.200400000000002</v>
      </c>
      <c r="H11" s="9">
        <v>65.750299999999996</v>
      </c>
      <c r="I11" s="9">
        <v>72.609899999999996</v>
      </c>
      <c r="J11" s="9">
        <v>67.442999999999998</v>
      </c>
      <c r="K11" s="9">
        <v>69.4011</v>
      </c>
      <c r="M11" s="11" t="s">
        <v>2</v>
      </c>
      <c r="N11" s="9">
        <v>58.821800000000003</v>
      </c>
      <c r="O11" s="9">
        <v>69.493099999999998</v>
      </c>
      <c r="P11" s="9">
        <v>69.702200000000005</v>
      </c>
      <c r="Q11" s="9">
        <v>72.071899999999999</v>
      </c>
      <c r="R11" s="9">
        <v>64.195899999999995</v>
      </c>
      <c r="S11" s="9"/>
      <c r="T11" s="9"/>
      <c r="U11" s="9"/>
      <c r="V11" s="9"/>
      <c r="W11" s="9"/>
      <c r="Y11" s="11" t="s">
        <v>2</v>
      </c>
      <c r="Z11" s="55">
        <v>58.821800000000003</v>
      </c>
      <c r="AA11" s="9">
        <v>67.443200000000004</v>
      </c>
      <c r="AB11" s="9">
        <v>69.400899999999993</v>
      </c>
      <c r="AC11" s="9">
        <v>63.147799999999997</v>
      </c>
      <c r="AD11" s="9">
        <v>63.895800000000001</v>
      </c>
      <c r="AE11" s="9">
        <v>66.014799999999994</v>
      </c>
    </row>
    <row r="12" spans="1:31" x14ac:dyDescent="0.3">
      <c r="A12" s="11" t="s">
        <v>3</v>
      </c>
      <c r="B12" s="55"/>
      <c r="C12" s="55">
        <v>59.008200000000002</v>
      </c>
      <c r="D12" s="64">
        <v>69.502300000000005</v>
      </c>
      <c r="E12" s="9">
        <v>69.792400000000001</v>
      </c>
      <c r="F12" s="9">
        <v>72.257099999999994</v>
      </c>
      <c r="G12" s="9">
        <v>64.428600000000003</v>
      </c>
      <c r="H12" s="9">
        <v>65.956199999999995</v>
      </c>
      <c r="I12" s="9">
        <v>72.823999999999998</v>
      </c>
      <c r="J12" s="9">
        <v>67.594499999999996</v>
      </c>
      <c r="K12" s="9">
        <v>69.496799999999993</v>
      </c>
      <c r="M12" s="11" t="s">
        <v>3</v>
      </c>
      <c r="N12" s="55">
        <v>59.0047</v>
      </c>
      <c r="O12" s="9">
        <v>69.685199999999995</v>
      </c>
      <c r="P12" s="9">
        <v>69.896199999999993</v>
      </c>
      <c r="Q12" s="9">
        <v>72.275099999999995</v>
      </c>
      <c r="R12" s="9">
        <v>64.394400000000005</v>
      </c>
      <c r="S12" s="9"/>
      <c r="T12" s="9"/>
      <c r="U12" s="9"/>
      <c r="V12" s="9"/>
      <c r="W12" s="9"/>
      <c r="Y12" s="11" t="s">
        <v>3</v>
      </c>
      <c r="Z12" s="55">
        <v>58.880299999999998</v>
      </c>
      <c r="AA12" s="55">
        <v>67.622399999999999</v>
      </c>
      <c r="AB12" s="9">
        <v>69.576400000000007</v>
      </c>
      <c r="AC12" s="9">
        <v>63.336399999999998</v>
      </c>
      <c r="AD12" s="9">
        <v>64.044700000000006</v>
      </c>
      <c r="AE12" s="133">
        <v>66.1738</v>
      </c>
    </row>
    <row r="13" spans="1:31" ht="28" x14ac:dyDescent="0.3">
      <c r="A13" s="18" t="s">
        <v>253</v>
      </c>
      <c r="B13" s="59">
        <f t="shared" ref="B13:K13" si="0">(B10-B9)/B8*1000</f>
        <v>0</v>
      </c>
      <c r="C13" s="59">
        <f t="shared" si="0"/>
        <v>18.469999999999985</v>
      </c>
      <c r="D13" s="59">
        <f t="shared" si="0"/>
        <v>1.8299999999999983</v>
      </c>
      <c r="E13" s="59">
        <f>(E10-E9)/E8*1000</f>
        <v>11.32000000000002</v>
      </c>
      <c r="F13" s="59">
        <f t="shared" si="0"/>
        <v>22.209999999999997</v>
      </c>
      <c r="G13" s="59">
        <f t="shared" si="0"/>
        <v>27.569999999999993</v>
      </c>
      <c r="H13" s="59">
        <f t="shared" si="0"/>
        <v>23.06999999999999</v>
      </c>
      <c r="I13" s="59">
        <f t="shared" si="0"/>
        <v>24.770000000000003</v>
      </c>
      <c r="J13" s="59">
        <f t="shared" si="0"/>
        <v>18.829999999999991</v>
      </c>
      <c r="K13" s="59">
        <f t="shared" si="0"/>
        <v>22.879999999999992</v>
      </c>
      <c r="M13" s="18" t="s">
        <v>253</v>
      </c>
      <c r="N13" s="59">
        <f t="shared" ref="N13:R13" si="1">(N10-N9)/N8*1000</f>
        <v>188.7000000000001</v>
      </c>
      <c r="O13" s="59">
        <f t="shared" si="1"/>
        <v>195.4</v>
      </c>
      <c r="P13" s="59">
        <f t="shared" si="1"/>
        <v>197.19999999999982</v>
      </c>
      <c r="Q13" s="59">
        <f t="shared" si="1"/>
        <v>206.19999999999993</v>
      </c>
      <c r="R13" s="59">
        <f t="shared" si="1"/>
        <v>204.79999999999987</v>
      </c>
      <c r="S13" s="59">
        <f>(S10-S9)/S8*1000</f>
        <v>0</v>
      </c>
      <c r="T13" s="59">
        <f>(T10-T9)/T8*1000</f>
        <v>0</v>
      </c>
      <c r="U13" s="59">
        <f>(U10-U9)/U8*1000</f>
        <v>0</v>
      </c>
      <c r="V13" s="59">
        <f>(V10-V9)/V8*1000</f>
        <v>0</v>
      </c>
      <c r="W13" s="59">
        <f>(W10-W9)/W8*1000</f>
        <v>0</v>
      </c>
      <c r="Y13" s="18" t="s">
        <v>253</v>
      </c>
      <c r="Z13" s="59">
        <f t="shared" ref="Z13:AE13" si="2">(Z10-Z9)/Z8*1000</f>
        <v>0.15000000000000568</v>
      </c>
      <c r="AA13" s="59">
        <f t="shared" si="2"/>
        <v>17.170000000000019</v>
      </c>
      <c r="AB13" s="59">
        <f t="shared" si="2"/>
        <v>19.179999999999996</v>
      </c>
      <c r="AC13" s="59">
        <f t="shared" si="2"/>
        <v>19.829999999999995</v>
      </c>
      <c r="AD13" s="59">
        <f t="shared" si="2"/>
        <v>14.230000000000009</v>
      </c>
      <c r="AE13" s="59">
        <f t="shared" si="2"/>
        <v>17.089999999999982</v>
      </c>
    </row>
    <row r="14" spans="1:31" ht="28" x14ac:dyDescent="0.3">
      <c r="A14" s="18" t="s">
        <v>255</v>
      </c>
      <c r="B14" s="59">
        <f t="shared" ref="B14:K14" si="3">(B12-B11)/B8*1000</f>
        <v>0</v>
      </c>
      <c r="C14" s="59">
        <f t="shared" si="3"/>
        <v>19.650000000000034</v>
      </c>
      <c r="D14" s="59">
        <f t="shared" si="3"/>
        <v>0.88000000000079126</v>
      </c>
      <c r="E14" s="59">
        <f t="shared" si="3"/>
        <v>8.7199999999995725</v>
      </c>
      <c r="F14" s="59">
        <f t="shared" si="3"/>
        <v>18.269999999999698</v>
      </c>
      <c r="G14" s="59">
        <f t="shared" si="3"/>
        <v>22.820000000000107</v>
      </c>
      <c r="H14" s="59">
        <f t="shared" si="3"/>
        <v>20.589999999999975</v>
      </c>
      <c r="I14" s="59">
        <f t="shared" si="3"/>
        <v>21.410000000000196</v>
      </c>
      <c r="J14" s="59">
        <f t="shared" si="3"/>
        <v>15.149999999999864</v>
      </c>
      <c r="K14" s="59">
        <f t="shared" si="3"/>
        <v>9.5699999999993679</v>
      </c>
      <c r="M14" s="18" t="s">
        <v>255</v>
      </c>
      <c r="N14" s="59">
        <f t="shared" ref="N14:R14" si="4">(N12-N11)/N8*1000</f>
        <v>182.89999999999651</v>
      </c>
      <c r="O14" s="59">
        <f>(O12-O11)/O8*1000</f>
        <v>192.09999999999638</v>
      </c>
      <c r="P14" s="59">
        <f t="shared" si="4"/>
        <v>193.9999999999884</v>
      </c>
      <c r="Q14" s="59">
        <f t="shared" si="4"/>
        <v>203.19999999999538</v>
      </c>
      <c r="R14" s="59">
        <f t="shared" si="4"/>
        <v>198.50000000000989</v>
      </c>
      <c r="S14" s="59">
        <f>(S12-S11)/S8*1000</f>
        <v>0</v>
      </c>
      <c r="T14" s="59">
        <f>(T12-T11)/T8*1000</f>
        <v>0</v>
      </c>
      <c r="U14" s="59">
        <f>(U12-U11)/U8*1000</f>
        <v>0</v>
      </c>
      <c r="V14" s="59">
        <f>(V12-V11)/V8*1000</f>
        <v>0</v>
      </c>
      <c r="W14" s="59">
        <f>(W12-W11)/W8*1000</f>
        <v>0</v>
      </c>
      <c r="Y14" s="18" t="s">
        <v>255</v>
      </c>
      <c r="Z14" s="59">
        <f t="shared" ref="Z14:AE14" si="5">(Z12-Z11)/Z8*1000</f>
        <v>5.8499999999995111</v>
      </c>
      <c r="AA14" s="59">
        <f t="shared" si="5"/>
        <v>17.919999999999447</v>
      </c>
      <c r="AB14" s="59">
        <f t="shared" si="5"/>
        <v>17.550000000001376</v>
      </c>
      <c r="AC14" s="59">
        <f t="shared" si="5"/>
        <v>18.860000000000099</v>
      </c>
      <c r="AD14" s="59">
        <f t="shared" si="5"/>
        <v>14.89000000000047</v>
      </c>
      <c r="AE14" s="59">
        <f t="shared" si="5"/>
        <v>15.900000000000601</v>
      </c>
    </row>
    <row r="15" spans="1:31" ht="28" x14ac:dyDescent="0.3">
      <c r="A15" s="18" t="s">
        <v>256</v>
      </c>
      <c r="B15" s="59" t="e">
        <f t="shared" ref="B15:K15" si="6">B14/B13</f>
        <v>#DIV/0!</v>
      </c>
      <c r="C15" s="59">
        <f t="shared" si="6"/>
        <v>1.0638873849485679</v>
      </c>
      <c r="D15" s="59">
        <f t="shared" si="6"/>
        <v>0.48087431694032357</v>
      </c>
      <c r="E15" s="59">
        <f t="shared" si="6"/>
        <v>0.77031802120137427</v>
      </c>
      <c r="F15" s="59">
        <f t="shared" si="6"/>
        <v>0.822602431337222</v>
      </c>
      <c r="G15" s="59">
        <f t="shared" si="6"/>
        <v>0.82771128037722574</v>
      </c>
      <c r="H15" s="59">
        <f t="shared" si="6"/>
        <v>0.89250108365843017</v>
      </c>
      <c r="I15" s="59">
        <f t="shared" si="6"/>
        <v>0.86435203875656819</v>
      </c>
      <c r="J15" s="59">
        <f t="shared" si="6"/>
        <v>0.80456718003185723</v>
      </c>
      <c r="K15" s="59">
        <f t="shared" si="6"/>
        <v>0.4182692307692033</v>
      </c>
      <c r="M15" s="18" t="s">
        <v>256</v>
      </c>
      <c r="N15" s="59">
        <f t="shared" ref="N15:W15" si="7">N14/N13</f>
        <v>0.96926338102806786</v>
      </c>
      <c r="O15" s="59">
        <f t="shared" si="7"/>
        <v>0.98311156601840521</v>
      </c>
      <c r="P15" s="59">
        <f t="shared" si="7"/>
        <v>0.98377281947255879</v>
      </c>
      <c r="Q15" s="59">
        <f t="shared" si="7"/>
        <v>0.98545101842868799</v>
      </c>
      <c r="R15" s="59">
        <f t="shared" si="7"/>
        <v>0.96923828125004896</v>
      </c>
      <c r="S15" s="59" t="e">
        <f t="shared" si="7"/>
        <v>#DIV/0!</v>
      </c>
      <c r="T15" s="59" t="e">
        <f t="shared" si="7"/>
        <v>#DIV/0!</v>
      </c>
      <c r="U15" s="59" t="e">
        <f t="shared" si="7"/>
        <v>#DIV/0!</v>
      </c>
      <c r="V15" s="59" t="e">
        <f t="shared" si="7"/>
        <v>#DIV/0!</v>
      </c>
      <c r="W15" s="59" t="e">
        <f t="shared" si="7"/>
        <v>#DIV/0!</v>
      </c>
      <c r="Y15" s="18" t="s">
        <v>256</v>
      </c>
      <c r="Z15" s="59">
        <f t="shared" ref="Z15:AE15" si="8">Z14/Z13</f>
        <v>38.999999999995261</v>
      </c>
      <c r="AA15" s="59">
        <f t="shared" si="8"/>
        <v>1.0436808386720691</v>
      </c>
      <c r="AB15" s="59">
        <f t="shared" si="8"/>
        <v>0.91501564129308544</v>
      </c>
      <c r="AC15" s="59">
        <f t="shared" si="8"/>
        <v>0.95108421583459934</v>
      </c>
      <c r="AD15" s="59">
        <f t="shared" si="8"/>
        <v>1.0463808854533001</v>
      </c>
      <c r="AE15" s="59">
        <f t="shared" si="8"/>
        <v>0.93036863662964409</v>
      </c>
    </row>
    <row r="16" spans="1:31" x14ac:dyDescent="0.3">
      <c r="A16" s="11" t="s">
        <v>0</v>
      </c>
      <c r="B16" s="53"/>
      <c r="C16" s="55">
        <v>1.0003</v>
      </c>
      <c r="D16" s="55">
        <v>0.99160000000000004</v>
      </c>
      <c r="E16" s="55">
        <v>1.0056</v>
      </c>
      <c r="F16" s="55">
        <v>1.0111000000000001</v>
      </c>
      <c r="G16" s="55">
        <v>1.0059</v>
      </c>
      <c r="H16" s="55">
        <v>0.99690000000000001</v>
      </c>
      <c r="I16" s="55">
        <v>1.0031000000000001</v>
      </c>
      <c r="J16" s="55">
        <v>1.0073000000000001</v>
      </c>
      <c r="K16" s="55">
        <v>1.0123</v>
      </c>
      <c r="M16" s="11" t="s">
        <v>0</v>
      </c>
      <c r="N16" s="55"/>
      <c r="O16" s="55"/>
      <c r="P16" s="55"/>
      <c r="Q16" s="55"/>
      <c r="R16" s="55"/>
      <c r="S16" s="9">
        <v>1.0228999999999999</v>
      </c>
      <c r="T16" s="9">
        <v>1.0044999999999999</v>
      </c>
      <c r="U16" s="9">
        <v>1.0229999999999999</v>
      </c>
      <c r="V16" s="9">
        <v>1.0194000000000001</v>
      </c>
      <c r="W16" s="9">
        <v>1.0212000000000001</v>
      </c>
      <c r="Y16" s="11" t="s">
        <v>0</v>
      </c>
      <c r="Z16" s="53">
        <v>1.0073000000000001</v>
      </c>
      <c r="AA16" s="55">
        <v>1.0071000000000001</v>
      </c>
      <c r="AB16" s="55">
        <v>1.0059</v>
      </c>
      <c r="AC16" s="55">
        <v>0.99360000000000004</v>
      </c>
      <c r="AD16" s="55">
        <v>1.0079</v>
      </c>
      <c r="AE16" s="55">
        <v>1.0074000000000001</v>
      </c>
    </row>
    <row r="17" spans="1:31" x14ac:dyDescent="0.3">
      <c r="A17" s="11" t="s">
        <v>1</v>
      </c>
      <c r="B17" s="53"/>
      <c r="C17" s="55">
        <v>1.0063</v>
      </c>
      <c r="D17" s="55">
        <v>1.2690999999999999</v>
      </c>
      <c r="E17" s="55">
        <v>1.2810999999999999</v>
      </c>
      <c r="F17" s="55">
        <v>1.2662</v>
      </c>
      <c r="G17" s="55">
        <v>1.3178000000000001</v>
      </c>
      <c r="H17" s="55">
        <v>1.2548999999999999</v>
      </c>
      <c r="I17" s="55">
        <v>1.2414000000000001</v>
      </c>
      <c r="J17" s="55">
        <v>1.3342000000000001</v>
      </c>
      <c r="K17" s="55">
        <v>1.2613000000000001</v>
      </c>
      <c r="M17" s="11" t="s">
        <v>1</v>
      </c>
      <c r="N17" s="55"/>
      <c r="O17" s="55"/>
      <c r="P17" s="55"/>
      <c r="Q17" s="55"/>
      <c r="R17" s="55"/>
      <c r="S17" s="9">
        <v>1.6037999999999999</v>
      </c>
      <c r="T17" s="9">
        <v>1.2038</v>
      </c>
      <c r="U17" s="9">
        <v>1.1517999999999999</v>
      </c>
      <c r="V17" s="9">
        <v>1.1949000000000001</v>
      </c>
      <c r="W17" s="9">
        <v>1.3</v>
      </c>
      <c r="Y17" s="11" t="s">
        <v>1</v>
      </c>
      <c r="Z17" s="53">
        <v>1.2004999999999999</v>
      </c>
      <c r="AA17" s="55">
        <v>1.0330999999999999</v>
      </c>
      <c r="AB17" s="55">
        <v>1.1398999999999999</v>
      </c>
      <c r="AC17" s="55">
        <v>1.1796</v>
      </c>
      <c r="AD17" s="55">
        <v>1.2966</v>
      </c>
      <c r="AE17" s="55">
        <v>1.093</v>
      </c>
    </row>
    <row r="18" spans="1:31" x14ac:dyDescent="0.3">
      <c r="A18" s="11" t="s">
        <v>2</v>
      </c>
      <c r="B18" s="53"/>
      <c r="C18" s="9">
        <v>58.821800000000003</v>
      </c>
      <c r="D18" s="9">
        <v>69.493499999999997</v>
      </c>
      <c r="E18" s="9">
        <v>69.705200000000005</v>
      </c>
      <c r="F18" s="9">
        <v>72.074399999999997</v>
      </c>
      <c r="G18" s="9">
        <v>64.200400000000002</v>
      </c>
      <c r="H18" s="9">
        <v>65.750299999999996</v>
      </c>
      <c r="I18" s="9">
        <v>72.609899999999996</v>
      </c>
      <c r="J18" s="9">
        <v>67.442999999999998</v>
      </c>
      <c r="K18" s="9">
        <v>69.4011</v>
      </c>
      <c r="M18" s="11" t="s">
        <v>2</v>
      </c>
      <c r="N18" s="9"/>
      <c r="O18" s="9"/>
      <c r="P18" s="9"/>
      <c r="Q18" s="9"/>
      <c r="R18" s="9"/>
      <c r="S18" s="9">
        <v>72.615700000000004</v>
      </c>
      <c r="T18" s="9">
        <v>67.443200000000004</v>
      </c>
      <c r="U18" s="9">
        <v>69.400899999999993</v>
      </c>
      <c r="V18" s="9">
        <v>63.147799999999997</v>
      </c>
      <c r="W18" s="9">
        <v>63.895800000000001</v>
      </c>
      <c r="Y18" s="11" t="s">
        <v>2</v>
      </c>
      <c r="Z18" s="53">
        <v>72.615700000000004</v>
      </c>
      <c r="AA18" s="9">
        <v>69.493099999999998</v>
      </c>
      <c r="AB18" s="9">
        <v>69.702200000000005</v>
      </c>
      <c r="AC18" s="9">
        <v>72.071899999999999</v>
      </c>
      <c r="AD18" s="9">
        <v>64.195899999999995</v>
      </c>
      <c r="AE18" s="9">
        <v>65.746399999999994</v>
      </c>
    </row>
    <row r="19" spans="1:31" x14ac:dyDescent="0.3">
      <c r="A19" s="11" t="s">
        <v>3</v>
      </c>
      <c r="B19" s="55"/>
      <c r="C19" s="55">
        <v>58.823500000000003</v>
      </c>
      <c r="D19" s="55">
        <v>69.572800000000001</v>
      </c>
      <c r="E19" s="55">
        <v>69.796000000000006</v>
      </c>
      <c r="F19" s="55">
        <v>72.159800000000004</v>
      </c>
      <c r="G19" s="55">
        <v>64.3416</v>
      </c>
      <c r="H19" s="55">
        <v>65.822100000000006</v>
      </c>
      <c r="I19" s="55">
        <v>72.692599999999999</v>
      </c>
      <c r="J19" s="55">
        <v>67.588499999999996</v>
      </c>
      <c r="K19" s="55">
        <v>69.496799999999993</v>
      </c>
      <c r="M19" s="11" t="s">
        <v>3</v>
      </c>
      <c r="N19" s="55"/>
      <c r="O19" s="55"/>
      <c r="P19" s="55"/>
      <c r="Q19" s="55"/>
      <c r="R19" s="55"/>
      <c r="S19" s="9">
        <v>72.8352</v>
      </c>
      <c r="T19" s="9">
        <v>67.589100000000002</v>
      </c>
      <c r="U19" s="9">
        <v>69.401700000000005</v>
      </c>
      <c r="V19" s="9">
        <v>63.1494</v>
      </c>
      <c r="W19" s="9">
        <v>63.988500000000002</v>
      </c>
      <c r="Y19" s="11" t="s">
        <v>3</v>
      </c>
      <c r="Z19" s="55">
        <v>72.643299999999996</v>
      </c>
      <c r="AA19" s="55">
        <v>69.508399999999995</v>
      </c>
      <c r="AB19" s="55">
        <v>69.7517</v>
      </c>
      <c r="AC19" s="55">
        <v>72.110799999999998</v>
      </c>
      <c r="AD19" s="55">
        <v>64.264399999999995</v>
      </c>
      <c r="AE19" s="55">
        <v>65.786299999999997</v>
      </c>
    </row>
    <row r="20" spans="1:31" ht="42" x14ac:dyDescent="0.3">
      <c r="A20" s="18" t="s">
        <v>254</v>
      </c>
      <c r="B20" s="59">
        <f t="shared" ref="B20:K20" si="9">(B17-B16)/B8*1000</f>
        <v>0</v>
      </c>
      <c r="C20" s="59">
        <f t="shared" si="9"/>
        <v>0.60000000000000053</v>
      </c>
      <c r="D20" s="59">
        <f>(D17-D16)/D8*1000</f>
        <v>27.749999999999986</v>
      </c>
      <c r="E20" s="59">
        <f t="shared" si="9"/>
        <v>27.549999999999983</v>
      </c>
      <c r="F20" s="59">
        <f t="shared" si="9"/>
        <v>25.509999999999987</v>
      </c>
      <c r="G20" s="59">
        <f t="shared" si="9"/>
        <v>31.190000000000005</v>
      </c>
      <c r="H20" s="59">
        <f t="shared" si="9"/>
        <v>25.79999999999999</v>
      </c>
      <c r="I20" s="59">
        <f t="shared" si="9"/>
        <v>23.83</v>
      </c>
      <c r="J20" s="59">
        <f t="shared" si="9"/>
        <v>32.69</v>
      </c>
      <c r="K20" s="59">
        <f t="shared" si="9"/>
        <v>24.900000000000013</v>
      </c>
      <c r="M20" s="18" t="s">
        <v>254</v>
      </c>
      <c r="N20" s="59">
        <f t="shared" ref="N20:R20" si="10">(N17-N16)/N8*1000</f>
        <v>0</v>
      </c>
      <c r="O20" s="59">
        <f t="shared" si="10"/>
        <v>0</v>
      </c>
      <c r="P20" s="59">
        <f t="shared" si="10"/>
        <v>0</v>
      </c>
      <c r="Q20" s="59">
        <f t="shared" si="10"/>
        <v>0</v>
      </c>
      <c r="R20" s="59">
        <f t="shared" si="10"/>
        <v>0</v>
      </c>
      <c r="S20" s="59">
        <f>(S17-S16)/S8*1000</f>
        <v>580.9</v>
      </c>
      <c r="T20" s="59">
        <f>(T17-T16)/T8*1000</f>
        <v>199.30000000000004</v>
      </c>
      <c r="U20" s="59">
        <f>(U17-U16)/U8*1000</f>
        <v>128.80000000000001</v>
      </c>
      <c r="V20" s="59">
        <f>(V17-V16)/V8*1000</f>
        <v>175.5</v>
      </c>
      <c r="W20" s="59">
        <f>(W17-W16)/W8*1000</f>
        <v>278.79999999999995</v>
      </c>
      <c r="Y20" s="18" t="s">
        <v>254</v>
      </c>
      <c r="Z20" s="59">
        <f t="shared" ref="Z20:AE20" si="11">(Z17-Z16)/Z8*1000</f>
        <v>19.319999999999983</v>
      </c>
      <c r="AA20" s="59">
        <f t="shared" si="11"/>
        <v>2.5999999999999801</v>
      </c>
      <c r="AB20" s="59">
        <f t="shared" si="11"/>
        <v>13.39999999999999</v>
      </c>
      <c r="AC20" s="59">
        <f t="shared" si="11"/>
        <v>18.599999999999994</v>
      </c>
      <c r="AD20" s="59">
        <f t="shared" si="11"/>
        <v>28.869999999999997</v>
      </c>
      <c r="AE20" s="59">
        <f t="shared" si="11"/>
        <v>8.5599999999999898</v>
      </c>
    </row>
    <row r="21" spans="1:31" ht="42" x14ac:dyDescent="0.3">
      <c r="A21" s="18" t="s">
        <v>257</v>
      </c>
      <c r="B21" s="59">
        <f t="shared" ref="B21:K21" si="12">(B19-B18)/B8*1000</f>
        <v>0</v>
      </c>
      <c r="C21" s="59">
        <f t="shared" si="12"/>
        <v>0.16999999999995907</v>
      </c>
      <c r="D21" s="59">
        <f t="shared" si="12"/>
        <v>7.9300000000003479</v>
      </c>
      <c r="E21" s="59">
        <f t="shared" si="12"/>
        <v>9.0800000000001546</v>
      </c>
      <c r="F21" s="59">
        <f t="shared" si="12"/>
        <v>8.5400000000007026</v>
      </c>
      <c r="G21" s="59">
        <f t="shared" si="12"/>
        <v>14.119999999999777</v>
      </c>
      <c r="H21" s="59">
        <f t="shared" si="12"/>
        <v>7.18000000000103</v>
      </c>
      <c r="I21" s="59">
        <f t="shared" si="12"/>
        <v>8.270000000000266</v>
      </c>
      <c r="J21" s="59">
        <f t="shared" si="12"/>
        <v>14.549999999999841</v>
      </c>
      <c r="K21" s="59">
        <f t="shared" si="12"/>
        <v>9.5699999999993679</v>
      </c>
      <c r="M21" s="18" t="s">
        <v>257</v>
      </c>
      <c r="N21" s="59">
        <f t="shared" ref="N21:R21" si="13">(N19-N18)/N8*1000</f>
        <v>0</v>
      </c>
      <c r="O21" s="59">
        <f t="shared" si="13"/>
        <v>0</v>
      </c>
      <c r="P21" s="59">
        <f t="shared" si="13"/>
        <v>0</v>
      </c>
      <c r="Q21" s="59">
        <f t="shared" si="13"/>
        <v>0</v>
      </c>
      <c r="R21" s="59">
        <f t="shared" si="13"/>
        <v>0</v>
      </c>
      <c r="S21" s="59">
        <f>(S19-S18)/S8*1000</f>
        <v>219.49999999999648</v>
      </c>
      <c r="T21" s="59">
        <f>(T19-T18)/T8*1000</f>
        <v>145.89999999999748</v>
      </c>
      <c r="U21" s="59">
        <f>(U19-U18)/U8*1000</f>
        <v>0.80000000001234639</v>
      </c>
      <c r="V21" s="59">
        <f>(V19-V18)/V8*1000</f>
        <v>1.6000000000033765</v>
      </c>
      <c r="W21" s="59">
        <f>(W19-W18)/W8*1000</f>
        <v>92.700000000000671</v>
      </c>
      <c r="Y21" s="18" t="s">
        <v>257</v>
      </c>
      <c r="Z21" s="59">
        <f t="shared" ref="Z21:AE21" si="14">(Z19-Z18)/Z8*1000</f>
        <v>2.7599999999992519</v>
      </c>
      <c r="AA21" s="59">
        <f t="shared" si="14"/>
        <v>1.5299999999996317</v>
      </c>
      <c r="AB21" s="59">
        <f t="shared" si="14"/>
        <v>4.949999999999477</v>
      </c>
      <c r="AC21" s="59">
        <f t="shared" si="14"/>
        <v>3.8899999999998158</v>
      </c>
      <c r="AD21" s="59">
        <f t="shared" si="14"/>
        <v>6.8500000000000227</v>
      </c>
      <c r="AE21" s="59">
        <f t="shared" si="14"/>
        <v>3.9900000000002938</v>
      </c>
    </row>
    <row r="22" spans="1:31" ht="42" x14ac:dyDescent="0.3">
      <c r="A22" s="18" t="s">
        <v>258</v>
      </c>
      <c r="B22" s="59" t="e">
        <f t="shared" ref="B22:K22" si="15">B21/B20</f>
        <v>#DIV/0!</v>
      </c>
      <c r="C22" s="59">
        <f t="shared" si="15"/>
        <v>0.28333333333326488</v>
      </c>
      <c r="D22" s="59">
        <f t="shared" si="15"/>
        <v>0.28576576576577845</v>
      </c>
      <c r="E22" s="59">
        <f t="shared" si="15"/>
        <v>0.32958257713249223</v>
      </c>
      <c r="F22" s="59">
        <f t="shared" si="15"/>
        <v>0.33477067816545303</v>
      </c>
      <c r="G22" s="59">
        <f t="shared" si="15"/>
        <v>0.45270920166719381</v>
      </c>
      <c r="H22" s="59">
        <f t="shared" si="15"/>
        <v>0.27829457364345089</v>
      </c>
      <c r="I22" s="59">
        <f t="shared" si="15"/>
        <v>0.34704154427193734</v>
      </c>
      <c r="J22" s="59">
        <f t="shared" si="15"/>
        <v>0.44509024166411265</v>
      </c>
      <c r="K22" s="59">
        <f t="shared" si="15"/>
        <v>0.38433734939756475</v>
      </c>
      <c r="M22" s="18" t="s">
        <v>258</v>
      </c>
      <c r="N22" s="59" t="e">
        <f t="shared" ref="N22:R22" si="16">N21/N20</f>
        <v>#DIV/0!</v>
      </c>
      <c r="O22" s="59" t="e">
        <f t="shared" si="16"/>
        <v>#DIV/0!</v>
      </c>
      <c r="P22" s="59" t="e">
        <f t="shared" si="16"/>
        <v>#DIV/0!</v>
      </c>
      <c r="Q22" s="59" t="e">
        <f t="shared" si="16"/>
        <v>#DIV/0!</v>
      </c>
      <c r="R22" s="59" t="e">
        <f t="shared" si="16"/>
        <v>#DIV/0!</v>
      </c>
      <c r="S22" s="59">
        <f>S21/S20</f>
        <v>0.37786193837148646</v>
      </c>
      <c r="T22" s="59">
        <f>T21/T20</f>
        <v>0.73206221776215474</v>
      </c>
      <c r="U22" s="59">
        <f>U21/U20</f>
        <v>6.2111801243194594E-3</v>
      </c>
      <c r="V22" s="59">
        <f>V21/V20</f>
        <v>9.116809116828356E-3</v>
      </c>
      <c r="W22" s="59">
        <f>W21/W20</f>
        <v>0.33249641319942858</v>
      </c>
      <c r="Y22" s="18" t="s">
        <v>258</v>
      </c>
      <c r="Z22" s="59">
        <f t="shared" ref="Z22:AE22" si="17">Z21/Z20</f>
        <v>0.14285714285710427</v>
      </c>
      <c r="AA22" s="59">
        <f t="shared" si="17"/>
        <v>0.58846153846140126</v>
      </c>
      <c r="AB22" s="59">
        <f>AB21/AB20</f>
        <v>0.36940298507458813</v>
      </c>
      <c r="AC22" s="59">
        <f t="shared" si="17"/>
        <v>0.20913978494622673</v>
      </c>
      <c r="AD22" s="59">
        <f t="shared" si="17"/>
        <v>0.23727052303429247</v>
      </c>
      <c r="AE22" s="59">
        <f t="shared" si="17"/>
        <v>0.46612149532713765</v>
      </c>
    </row>
    <row r="23" spans="1:31" x14ac:dyDescent="0.3">
      <c r="A23" s="11" t="s">
        <v>0</v>
      </c>
      <c r="B23" s="50">
        <v>1.0026999999999999</v>
      </c>
      <c r="C23" s="55"/>
      <c r="D23" s="50"/>
      <c r="E23" s="50"/>
      <c r="F23" s="50"/>
      <c r="G23" s="50"/>
      <c r="H23" s="50"/>
      <c r="I23" s="50"/>
      <c r="J23" s="50"/>
      <c r="K23" s="50"/>
      <c r="M23" s="11" t="s">
        <v>0</v>
      </c>
      <c r="N23" s="55"/>
      <c r="O23" s="50"/>
      <c r="P23" s="50"/>
      <c r="Q23" s="50"/>
      <c r="R23" s="50"/>
      <c r="S23" s="9"/>
      <c r="T23" s="9"/>
      <c r="U23" s="9"/>
      <c r="V23" s="9"/>
      <c r="W23" s="9"/>
      <c r="Y23" s="11" t="s">
        <v>0</v>
      </c>
      <c r="Z23" s="50"/>
      <c r="AA23" s="55"/>
      <c r="AB23" s="50"/>
      <c r="AC23" s="50"/>
      <c r="AD23" s="50"/>
      <c r="AE23" s="50"/>
    </row>
    <row r="24" spans="1:31" x14ac:dyDescent="0.3">
      <c r="A24" s="11" t="s">
        <v>1</v>
      </c>
      <c r="B24" s="55">
        <v>1.4604999999999999</v>
      </c>
      <c r="C24" s="127">
        <f>C15-C22</f>
        <v>0.78055405161530311</v>
      </c>
      <c r="D24" s="127">
        <f>D15-D22</f>
        <v>0.19510855117454512</v>
      </c>
      <c r="E24" s="127">
        <f t="shared" ref="E24:K24" si="18">E15-E22</f>
        <v>0.44073544406888204</v>
      </c>
      <c r="F24" s="127">
        <f t="shared" si="18"/>
        <v>0.48783175317176897</v>
      </c>
      <c r="G24" s="127">
        <f t="shared" si="18"/>
        <v>0.37500207871003194</v>
      </c>
      <c r="H24" s="127">
        <f t="shared" si="18"/>
        <v>0.61420651001497928</v>
      </c>
      <c r="I24" s="127">
        <f t="shared" si="18"/>
        <v>0.51731049448463085</v>
      </c>
      <c r="J24" s="127">
        <f t="shared" si="18"/>
        <v>0.35947693836774458</v>
      </c>
      <c r="K24" s="127">
        <f t="shared" si="18"/>
        <v>3.393188137163855E-2</v>
      </c>
      <c r="M24" s="11" t="s">
        <v>1</v>
      </c>
      <c r="N24" s="55"/>
      <c r="O24" s="50"/>
      <c r="P24" s="50"/>
      <c r="Q24" s="50"/>
      <c r="R24" s="50"/>
      <c r="S24" s="9"/>
      <c r="T24" s="9"/>
      <c r="U24" s="9"/>
      <c r="V24" s="9"/>
      <c r="W24" s="9"/>
      <c r="Y24" s="11" t="s">
        <v>1</v>
      </c>
      <c r="Z24" s="55"/>
      <c r="AA24" s="55"/>
      <c r="AB24" s="50"/>
      <c r="AC24" s="50"/>
      <c r="AD24" s="50"/>
      <c r="AE24" s="50"/>
    </row>
    <row r="25" spans="1:31" x14ac:dyDescent="0.3">
      <c r="A25" s="11" t="s">
        <v>2</v>
      </c>
      <c r="B25" s="9">
        <v>70.706699999999998</v>
      </c>
      <c r="C25" s="9"/>
      <c r="D25" s="50"/>
      <c r="E25" s="50"/>
      <c r="F25" s="50"/>
      <c r="G25" s="50"/>
      <c r="H25" s="50"/>
      <c r="I25" s="50"/>
      <c r="J25" s="50"/>
      <c r="K25" s="50"/>
      <c r="M25" s="11" t="s">
        <v>2</v>
      </c>
      <c r="N25" s="9"/>
      <c r="O25" s="50"/>
      <c r="P25" s="50"/>
      <c r="Q25" s="50"/>
      <c r="R25" s="50"/>
      <c r="S25" s="9"/>
      <c r="T25" s="9"/>
      <c r="U25" s="9"/>
      <c r="V25" s="9"/>
      <c r="W25" s="9"/>
      <c r="Y25" s="11" t="s">
        <v>2</v>
      </c>
      <c r="Z25" s="9"/>
      <c r="AA25" s="9"/>
      <c r="AB25" s="50"/>
      <c r="AC25" s="50"/>
      <c r="AD25" s="50"/>
      <c r="AE25" s="50"/>
    </row>
    <row r="26" spans="1:31" x14ac:dyDescent="0.3">
      <c r="A26" s="11" t="s">
        <v>3</v>
      </c>
      <c r="B26" s="55">
        <v>70.857399999999998</v>
      </c>
      <c r="C26" s="55"/>
      <c r="D26" s="55"/>
      <c r="E26" s="55"/>
      <c r="F26" s="55"/>
      <c r="G26" s="55"/>
      <c r="H26" s="55"/>
      <c r="I26" s="55"/>
      <c r="J26" s="55"/>
      <c r="K26" s="55"/>
      <c r="M26" s="11" t="s">
        <v>3</v>
      </c>
      <c r="N26" s="55"/>
      <c r="O26" s="55"/>
      <c r="P26" s="55"/>
      <c r="Q26" s="55"/>
      <c r="R26" s="55"/>
      <c r="S26" s="9"/>
      <c r="T26" s="9"/>
      <c r="U26" s="9"/>
      <c r="V26" s="9"/>
      <c r="W26" s="9"/>
      <c r="Y26" s="11" t="s">
        <v>3</v>
      </c>
      <c r="Z26" s="55"/>
      <c r="AA26" s="55"/>
      <c r="AB26" s="55"/>
      <c r="AC26" s="55"/>
      <c r="AD26" s="55"/>
      <c r="AE26" s="55"/>
    </row>
    <row r="27" spans="1:31" x14ac:dyDescent="0.3">
      <c r="A27" s="18" t="s">
        <v>4</v>
      </c>
      <c r="B27" s="59">
        <f>(B24-B23)/B8*1000</f>
        <v>45.78</v>
      </c>
      <c r="C27" s="59">
        <f t="shared" ref="C27:K28" si="19">SUM(C13+C20)</f>
        <v>19.069999999999986</v>
      </c>
      <c r="D27" s="59">
        <f t="shared" si="19"/>
        <v>29.579999999999984</v>
      </c>
      <c r="E27" s="59">
        <f t="shared" si="19"/>
        <v>38.870000000000005</v>
      </c>
      <c r="F27" s="59">
        <f t="shared" si="19"/>
        <v>47.719999999999985</v>
      </c>
      <c r="G27" s="59">
        <f t="shared" si="19"/>
        <v>58.76</v>
      </c>
      <c r="H27" s="59">
        <f t="shared" si="19"/>
        <v>48.869999999999976</v>
      </c>
      <c r="I27" s="59">
        <f t="shared" si="19"/>
        <v>48.6</v>
      </c>
      <c r="J27" s="59">
        <f t="shared" si="19"/>
        <v>51.519999999999989</v>
      </c>
      <c r="K27" s="59">
        <f t="shared" si="19"/>
        <v>47.78</v>
      </c>
      <c r="M27" s="18" t="s">
        <v>4</v>
      </c>
      <c r="N27" s="59">
        <f t="shared" ref="N27:W28" si="20">SUM(N13+N20)</f>
        <v>188.7000000000001</v>
      </c>
      <c r="O27" s="59">
        <f t="shared" si="20"/>
        <v>195.4</v>
      </c>
      <c r="P27" s="59">
        <f t="shared" si="20"/>
        <v>197.19999999999982</v>
      </c>
      <c r="Q27" s="59">
        <f t="shared" si="20"/>
        <v>206.19999999999993</v>
      </c>
      <c r="R27" s="59">
        <f t="shared" si="20"/>
        <v>204.79999999999987</v>
      </c>
      <c r="S27" s="59">
        <f>SUM(S13+S20)</f>
        <v>580.9</v>
      </c>
      <c r="T27" s="59">
        <f>SUM(T13+T20)</f>
        <v>199.30000000000004</v>
      </c>
      <c r="U27" s="59">
        <f>SUM(U13+U20)</f>
        <v>128.80000000000001</v>
      </c>
      <c r="V27" s="59">
        <f>SUM(V13+V20)</f>
        <v>175.5</v>
      </c>
      <c r="W27" s="59">
        <f>SUM(W13+W20)</f>
        <v>278.79999999999995</v>
      </c>
      <c r="Y27" s="18" t="s">
        <v>4</v>
      </c>
      <c r="Z27" s="59">
        <f t="shared" ref="Z27:AE28" si="21">SUM(Z13+Z20)</f>
        <v>19.469999999999988</v>
      </c>
      <c r="AA27" s="59">
        <f t="shared" si="21"/>
        <v>19.77</v>
      </c>
      <c r="AB27" s="59">
        <f t="shared" si="21"/>
        <v>32.579999999999984</v>
      </c>
      <c r="AC27" s="59">
        <f t="shared" si="21"/>
        <v>38.429999999999993</v>
      </c>
      <c r="AD27" s="59">
        <f t="shared" si="21"/>
        <v>43.100000000000009</v>
      </c>
      <c r="AE27" s="59">
        <f t="shared" si="21"/>
        <v>25.64999999999997</v>
      </c>
    </row>
    <row r="28" spans="1:31" x14ac:dyDescent="0.3">
      <c r="A28" s="18" t="s">
        <v>5</v>
      </c>
      <c r="B28" s="59">
        <f t="shared" ref="B28:E28" si="22">(B26-B25)/B8*1000</f>
        <v>15.07000000000005</v>
      </c>
      <c r="C28" s="59">
        <f t="shared" si="19"/>
        <v>19.819999999999993</v>
      </c>
      <c r="D28" s="59">
        <f t="shared" si="19"/>
        <v>8.8100000000011391</v>
      </c>
      <c r="E28" s="59">
        <f t="shared" si="19"/>
        <v>17.799999999999727</v>
      </c>
      <c r="F28" s="59">
        <f t="shared" si="19"/>
        <v>26.8100000000004</v>
      </c>
      <c r="G28" s="59">
        <f t="shared" si="19"/>
        <v>36.939999999999884</v>
      </c>
      <c r="H28" s="59">
        <f t="shared" si="19"/>
        <v>27.770000000001005</v>
      </c>
      <c r="I28" s="59">
        <f t="shared" si="19"/>
        <v>29.680000000000462</v>
      </c>
      <c r="J28" s="59">
        <f t="shared" si="19"/>
        <v>29.699999999999704</v>
      </c>
      <c r="K28" s="59">
        <f t="shared" si="19"/>
        <v>19.139999999998736</v>
      </c>
      <c r="M28" s="18" t="s">
        <v>5</v>
      </c>
      <c r="N28" s="59">
        <f t="shared" si="20"/>
        <v>182.89999999999651</v>
      </c>
      <c r="O28" s="59">
        <f t="shared" si="20"/>
        <v>192.09999999999638</v>
      </c>
      <c r="P28" s="59">
        <f t="shared" si="20"/>
        <v>193.9999999999884</v>
      </c>
      <c r="Q28" s="59">
        <f t="shared" si="20"/>
        <v>203.19999999999538</v>
      </c>
      <c r="R28" s="59">
        <f t="shared" si="20"/>
        <v>198.50000000000989</v>
      </c>
      <c r="S28" s="59">
        <f t="shared" si="20"/>
        <v>219.49999999999648</v>
      </c>
      <c r="T28" s="59">
        <f t="shared" si="20"/>
        <v>145.89999999999748</v>
      </c>
      <c r="U28" s="59">
        <f t="shared" si="20"/>
        <v>0.80000000001234639</v>
      </c>
      <c r="V28" s="59">
        <f t="shared" si="20"/>
        <v>1.6000000000033765</v>
      </c>
      <c r="W28" s="59">
        <f t="shared" si="20"/>
        <v>92.700000000000671</v>
      </c>
      <c r="Y28" s="18" t="s">
        <v>5</v>
      </c>
      <c r="Z28" s="59">
        <f t="shared" si="21"/>
        <v>8.6099999999987631</v>
      </c>
      <c r="AA28" s="59">
        <f t="shared" si="21"/>
        <v>19.449999999999079</v>
      </c>
      <c r="AB28" s="59">
        <f t="shared" si="21"/>
        <v>22.500000000000853</v>
      </c>
      <c r="AC28" s="59">
        <f t="shared" si="21"/>
        <v>22.749999999999915</v>
      </c>
      <c r="AD28" s="59">
        <f t="shared" si="21"/>
        <v>21.740000000000492</v>
      </c>
      <c r="AE28" s="59">
        <f t="shared" si="21"/>
        <v>19.890000000000896</v>
      </c>
    </row>
    <row r="29" spans="1:31" x14ac:dyDescent="0.3">
      <c r="A29" s="18" t="s">
        <v>6</v>
      </c>
      <c r="B29" s="59">
        <f t="shared" ref="B29:K29" si="23">B28/B27</f>
        <v>0.3291830493665367</v>
      </c>
      <c r="C29" s="59">
        <f t="shared" si="23"/>
        <v>1.0393287886733094</v>
      </c>
      <c r="D29" s="59">
        <f t="shared" si="23"/>
        <v>0.2978363759297209</v>
      </c>
      <c r="E29" s="59">
        <f t="shared" si="23"/>
        <v>0.45793671211730708</v>
      </c>
      <c r="F29" s="59">
        <f t="shared" si="23"/>
        <v>0.56181894383906972</v>
      </c>
      <c r="G29" s="59">
        <f t="shared" si="23"/>
        <v>0.62865895166779928</v>
      </c>
      <c r="H29" s="59">
        <f t="shared" si="23"/>
        <v>0.56824227542461669</v>
      </c>
      <c r="I29" s="59">
        <f t="shared" si="23"/>
        <v>0.61069958847737571</v>
      </c>
      <c r="J29" s="59">
        <f t="shared" si="23"/>
        <v>0.57647515527949744</v>
      </c>
      <c r="K29" s="59">
        <f t="shared" si="23"/>
        <v>0.4005860192548919</v>
      </c>
      <c r="M29" s="18" t="s">
        <v>6</v>
      </c>
      <c r="N29" s="59">
        <f t="shared" ref="N29:W29" si="24">N28/N27</f>
        <v>0.96926338102806786</v>
      </c>
      <c r="O29" s="59">
        <f t="shared" si="24"/>
        <v>0.98311156601840521</v>
      </c>
      <c r="P29" s="59">
        <f t="shared" si="24"/>
        <v>0.98377281947255879</v>
      </c>
      <c r="Q29" s="59">
        <f t="shared" si="24"/>
        <v>0.98545101842868799</v>
      </c>
      <c r="R29" s="59">
        <f t="shared" si="24"/>
        <v>0.96923828125004896</v>
      </c>
      <c r="S29" s="59">
        <f t="shared" si="24"/>
        <v>0.37786193837148646</v>
      </c>
      <c r="T29" s="59">
        <f t="shared" si="24"/>
        <v>0.73206221776215474</v>
      </c>
      <c r="U29" s="59">
        <f t="shared" si="24"/>
        <v>6.2111801243194594E-3</v>
      </c>
      <c r="V29" s="59">
        <f t="shared" si="24"/>
        <v>9.116809116828356E-3</v>
      </c>
      <c r="W29" s="59">
        <f t="shared" si="24"/>
        <v>0.33249641319942858</v>
      </c>
      <c r="Y29" s="18" t="s">
        <v>6</v>
      </c>
      <c r="Z29" s="59">
        <f t="shared" ref="Z29:AE29" si="25">Z28/Z27</f>
        <v>0.44221879815093829</v>
      </c>
      <c r="AA29" s="59">
        <f t="shared" si="25"/>
        <v>0.98381385938285681</v>
      </c>
      <c r="AB29" s="59">
        <f t="shared" si="25"/>
        <v>0.69060773480665638</v>
      </c>
      <c r="AC29" s="59">
        <f t="shared" si="25"/>
        <v>0.59198542805099974</v>
      </c>
      <c r="AD29" s="59">
        <f t="shared" si="25"/>
        <v>0.50440835266822481</v>
      </c>
      <c r="AE29" s="59">
        <f t="shared" si="25"/>
        <v>0.7754385964912639</v>
      </c>
    </row>
    <row r="30" spans="1:31" x14ac:dyDescent="0.3">
      <c r="A30" s="27" t="s">
        <v>7</v>
      </c>
      <c r="B30" s="82"/>
      <c r="C30" s="66">
        <f t="shared" ref="C30:K30" si="26">C13/C27</f>
        <v>0.96853696906135278</v>
      </c>
      <c r="D30" s="66">
        <f t="shared" si="26"/>
        <v>6.1866125760649066E-2</v>
      </c>
      <c r="E30" s="66">
        <f t="shared" si="26"/>
        <v>0.29122716748134858</v>
      </c>
      <c r="F30" s="66">
        <f t="shared" si="26"/>
        <v>0.4654233025984913</v>
      </c>
      <c r="G30" s="66">
        <f t="shared" si="26"/>
        <v>0.46919673247106863</v>
      </c>
      <c r="H30" s="66">
        <f t="shared" si="26"/>
        <v>0.47206875383670965</v>
      </c>
      <c r="I30" s="66">
        <f t="shared" si="26"/>
        <v>0.50967078189300419</v>
      </c>
      <c r="J30" s="66">
        <f t="shared" si="26"/>
        <v>0.36548913043478254</v>
      </c>
      <c r="K30" s="66">
        <f t="shared" si="26"/>
        <v>0.47886144830472982</v>
      </c>
      <c r="M30" s="27" t="s">
        <v>7</v>
      </c>
      <c r="N30" s="66">
        <f t="shared" ref="N30:W30" si="27">N13/N27</f>
        <v>1</v>
      </c>
      <c r="O30" s="66">
        <f t="shared" si="27"/>
        <v>1</v>
      </c>
      <c r="P30" s="66">
        <f t="shared" si="27"/>
        <v>1</v>
      </c>
      <c r="Q30" s="66">
        <f t="shared" si="27"/>
        <v>1</v>
      </c>
      <c r="R30" s="66">
        <f t="shared" si="27"/>
        <v>1</v>
      </c>
      <c r="S30" s="66">
        <f t="shared" si="27"/>
        <v>0</v>
      </c>
      <c r="T30" s="66">
        <f t="shared" si="27"/>
        <v>0</v>
      </c>
      <c r="U30" s="66">
        <f t="shared" si="27"/>
        <v>0</v>
      </c>
      <c r="V30" s="66">
        <f t="shared" si="27"/>
        <v>0</v>
      </c>
      <c r="W30" s="66">
        <f t="shared" si="27"/>
        <v>0</v>
      </c>
      <c r="Y30" s="27" t="s">
        <v>7</v>
      </c>
      <c r="Z30" s="82"/>
      <c r="AA30" s="66">
        <f t="shared" ref="AA30:AE30" si="28">AA13/AA27</f>
        <v>0.868487607486091</v>
      </c>
      <c r="AB30" s="66">
        <f t="shared" si="28"/>
        <v>0.58870472682627395</v>
      </c>
      <c r="AC30" s="66">
        <f t="shared" si="28"/>
        <v>0.51600312256049963</v>
      </c>
      <c r="AD30" s="66">
        <f t="shared" si="28"/>
        <v>0.33016241299303961</v>
      </c>
      <c r="AE30" s="66">
        <f t="shared" si="28"/>
        <v>0.66627680311890847</v>
      </c>
    </row>
    <row r="31" spans="1:31" x14ac:dyDescent="0.3">
      <c r="A31" s="27" t="s">
        <v>8</v>
      </c>
      <c r="B31" s="69"/>
      <c r="C31" s="66">
        <f t="shared" ref="C31:K31" si="29">C20/C27</f>
        <v>3.1463030938647142E-2</v>
      </c>
      <c r="D31" s="66">
        <f t="shared" si="29"/>
        <v>0.93813387423935091</v>
      </c>
      <c r="E31" s="66">
        <f t="shared" si="29"/>
        <v>0.70877283251865142</v>
      </c>
      <c r="F31" s="66">
        <f t="shared" si="29"/>
        <v>0.5345766974015087</v>
      </c>
      <c r="G31" s="66">
        <f t="shared" si="29"/>
        <v>0.53080326752893137</v>
      </c>
      <c r="H31" s="66">
        <f t="shared" si="29"/>
        <v>0.52793124616329046</v>
      </c>
      <c r="I31" s="66">
        <f t="shared" si="29"/>
        <v>0.49032921810699581</v>
      </c>
      <c r="J31" s="66">
        <f t="shared" si="29"/>
        <v>0.63451086956521752</v>
      </c>
      <c r="K31" s="66">
        <f t="shared" si="29"/>
        <v>0.52113855169527024</v>
      </c>
      <c r="M31" s="27" t="s">
        <v>8</v>
      </c>
      <c r="N31" s="66">
        <f t="shared" ref="N31:R31" si="30">N20/N27</f>
        <v>0</v>
      </c>
      <c r="O31" s="66">
        <f t="shared" si="30"/>
        <v>0</v>
      </c>
      <c r="P31" s="66">
        <f t="shared" si="30"/>
        <v>0</v>
      </c>
      <c r="Q31" s="66">
        <f t="shared" si="30"/>
        <v>0</v>
      </c>
      <c r="R31" s="66">
        <f t="shared" si="30"/>
        <v>0</v>
      </c>
      <c r="S31" s="66">
        <f>S20/S27</f>
        <v>1</v>
      </c>
      <c r="T31" s="66">
        <f>T20/T27</f>
        <v>1</v>
      </c>
      <c r="U31" s="66">
        <f>U20/U27</f>
        <v>1</v>
      </c>
      <c r="V31" s="66">
        <f>V20/V27</f>
        <v>1</v>
      </c>
      <c r="W31" s="66">
        <f>W20/W27</f>
        <v>1</v>
      </c>
      <c r="Y31" s="27" t="s">
        <v>8</v>
      </c>
      <c r="Z31" s="69"/>
      <c r="AA31" s="66">
        <f t="shared" ref="AA31:AE31" si="31">AA20/AA27</f>
        <v>0.13151239251390895</v>
      </c>
      <c r="AB31" s="66">
        <f t="shared" si="31"/>
        <v>0.41129527317372611</v>
      </c>
      <c r="AC31" s="66">
        <f t="shared" si="31"/>
        <v>0.48399687743950032</v>
      </c>
      <c r="AD31" s="66">
        <f t="shared" si="31"/>
        <v>0.66983758700696039</v>
      </c>
      <c r="AE31" s="66">
        <f t="shared" si="31"/>
        <v>0.33372319688109159</v>
      </c>
    </row>
    <row r="32" spans="1:31" x14ac:dyDescent="0.3">
      <c r="A32" s="34" t="s">
        <v>9</v>
      </c>
      <c r="B32" s="86"/>
      <c r="C32" s="71">
        <f t="shared" ref="C32:K32" si="32">C14/C28</f>
        <v>0.99142280524722703</v>
      </c>
      <c r="D32" s="71">
        <f t="shared" si="32"/>
        <v>9.9886492622097325E-2</v>
      </c>
      <c r="E32" s="71">
        <f t="shared" si="32"/>
        <v>0.48988764044942168</v>
      </c>
      <c r="F32" s="71">
        <f t="shared" si="32"/>
        <v>0.68146214099214564</v>
      </c>
      <c r="G32" s="71">
        <f t="shared" si="32"/>
        <v>0.61775852734163994</v>
      </c>
      <c r="H32" s="71">
        <f t="shared" si="32"/>
        <v>0.74144760532946452</v>
      </c>
      <c r="I32" s="71">
        <f t="shared" si="32"/>
        <v>0.72136118598382282</v>
      </c>
      <c r="J32" s="71">
        <f t="shared" si="32"/>
        <v>0.51010101010101061</v>
      </c>
      <c r="K32" s="71">
        <f t="shared" si="32"/>
        <v>0.5</v>
      </c>
      <c r="M32" s="34" t="s">
        <v>9</v>
      </c>
      <c r="N32" s="71">
        <f t="shared" ref="N32:W32" si="33">N14/N28</f>
        <v>1</v>
      </c>
      <c r="O32" s="71">
        <f t="shared" si="33"/>
        <v>1</v>
      </c>
      <c r="P32" s="71">
        <f t="shared" si="33"/>
        <v>1</v>
      </c>
      <c r="Q32" s="71">
        <f>Q14/Q28</f>
        <v>1</v>
      </c>
      <c r="R32" s="71">
        <f t="shared" si="33"/>
        <v>1</v>
      </c>
      <c r="S32" s="71">
        <f t="shared" si="33"/>
        <v>0</v>
      </c>
      <c r="T32" s="71">
        <f t="shared" si="33"/>
        <v>0</v>
      </c>
      <c r="U32" s="71">
        <f t="shared" si="33"/>
        <v>0</v>
      </c>
      <c r="V32" s="71">
        <f t="shared" si="33"/>
        <v>0</v>
      </c>
      <c r="W32" s="71">
        <f t="shared" si="33"/>
        <v>0</v>
      </c>
      <c r="Y32" s="34" t="s">
        <v>9</v>
      </c>
      <c r="Z32" s="86"/>
      <c r="AA32" s="71">
        <f t="shared" ref="AA32:AE32" si="34">AA14/AA28</f>
        <v>0.92133676092546513</v>
      </c>
      <c r="AB32" s="71">
        <f t="shared" si="34"/>
        <v>0.78000000000003156</v>
      </c>
      <c r="AC32" s="71">
        <f t="shared" si="34"/>
        <v>0.82901098901099646</v>
      </c>
      <c r="AD32" s="71">
        <f t="shared" si="34"/>
        <v>0.68491260349586625</v>
      </c>
      <c r="AE32" s="71">
        <f t="shared" si="34"/>
        <v>0.79939668174961709</v>
      </c>
    </row>
    <row r="33" spans="1:31" x14ac:dyDescent="0.3">
      <c r="A33" s="38" t="s">
        <v>10</v>
      </c>
      <c r="B33" s="74"/>
      <c r="C33" s="71">
        <f t="shared" ref="C33:K33" si="35">C21/C28</f>
        <v>8.5771947527729132E-3</v>
      </c>
      <c r="D33" s="71">
        <f t="shared" si="35"/>
        <v>0.90011350737790263</v>
      </c>
      <c r="E33" s="71">
        <f t="shared" si="35"/>
        <v>0.51011235955057832</v>
      </c>
      <c r="F33" s="71">
        <f t="shared" si="35"/>
        <v>0.31853785900785436</v>
      </c>
      <c r="G33" s="71">
        <f t="shared" si="35"/>
        <v>0.38224147265836006</v>
      </c>
      <c r="H33" s="71">
        <f t="shared" si="35"/>
        <v>0.25855239467053548</v>
      </c>
      <c r="I33" s="71">
        <f t="shared" si="35"/>
        <v>0.27863881401617713</v>
      </c>
      <c r="J33" s="71">
        <f t="shared" si="35"/>
        <v>0.48989898989898939</v>
      </c>
      <c r="K33" s="71">
        <f t="shared" si="35"/>
        <v>0.5</v>
      </c>
      <c r="M33" s="38" t="s">
        <v>10</v>
      </c>
      <c r="N33" s="71">
        <f t="shared" ref="N33:W33" si="36">N21/N28</f>
        <v>0</v>
      </c>
      <c r="O33" s="71">
        <f t="shared" si="36"/>
        <v>0</v>
      </c>
      <c r="P33" s="71">
        <f t="shared" si="36"/>
        <v>0</v>
      </c>
      <c r="Q33" s="71">
        <f t="shared" si="36"/>
        <v>0</v>
      </c>
      <c r="R33" s="71">
        <f t="shared" si="36"/>
        <v>0</v>
      </c>
      <c r="S33" s="71">
        <f t="shared" si="36"/>
        <v>1</v>
      </c>
      <c r="T33" s="71">
        <f t="shared" si="36"/>
        <v>1</v>
      </c>
      <c r="U33" s="71">
        <f t="shared" si="36"/>
        <v>1</v>
      </c>
      <c r="V33" s="71">
        <f t="shared" si="36"/>
        <v>1</v>
      </c>
      <c r="W33" s="71">
        <f t="shared" si="36"/>
        <v>1</v>
      </c>
      <c r="Y33" s="38" t="s">
        <v>10</v>
      </c>
      <c r="Z33" s="74"/>
      <c r="AA33" s="71">
        <f t="shared" ref="AA33:AE33" si="37">AA21/AA28</f>
        <v>7.8663239074534916E-2</v>
      </c>
      <c r="AB33" s="71">
        <f t="shared" si="37"/>
        <v>0.21999999999996842</v>
      </c>
      <c r="AC33" s="71">
        <f t="shared" si="37"/>
        <v>0.17098901098900354</v>
      </c>
      <c r="AD33" s="71">
        <f t="shared" si="37"/>
        <v>0.31508739650413375</v>
      </c>
      <c r="AE33" s="71">
        <f t="shared" si="37"/>
        <v>0.2006033182503828</v>
      </c>
    </row>
    <row r="42" spans="1:31" ht="87" x14ac:dyDescent="0.3">
      <c r="A42" s="128" t="s">
        <v>260</v>
      </c>
      <c r="B42" s="128" t="s">
        <v>249</v>
      </c>
      <c r="C42" s="128" t="s">
        <v>251</v>
      </c>
      <c r="D42" s="128" t="s">
        <v>261</v>
      </c>
      <c r="E42" s="129"/>
      <c r="F42" s="128" t="s">
        <v>262</v>
      </c>
      <c r="G42" s="128" t="s">
        <v>263</v>
      </c>
    </row>
    <row r="43" spans="1:31" ht="14.5" x14ac:dyDescent="0.3">
      <c r="A43" s="128" t="s">
        <v>259</v>
      </c>
      <c r="B43" s="128">
        <v>20</v>
      </c>
      <c r="C43" s="128" t="s">
        <v>242</v>
      </c>
      <c r="D43" s="128" t="s">
        <v>242</v>
      </c>
      <c r="E43" s="128"/>
      <c r="F43" s="128" t="s">
        <v>242</v>
      </c>
      <c r="G43" s="128" t="s">
        <v>242</v>
      </c>
    </row>
    <row r="44" spans="1:31" ht="14.5" x14ac:dyDescent="0.3">
      <c r="A44" s="128"/>
      <c r="B44" s="128"/>
      <c r="C44" s="128"/>
      <c r="D44" s="128"/>
      <c r="E44" s="128"/>
      <c r="F44" s="128"/>
      <c r="G44" s="128"/>
    </row>
    <row r="45" spans="1:31" ht="14.5" x14ac:dyDescent="0.3">
      <c r="A45" s="128">
        <v>1</v>
      </c>
      <c r="B45" s="128" t="s">
        <v>242</v>
      </c>
      <c r="C45" s="128" t="s">
        <v>241</v>
      </c>
      <c r="D45" s="128">
        <v>201</v>
      </c>
      <c r="E45" s="128"/>
      <c r="F45" s="128">
        <v>196.5</v>
      </c>
      <c r="G45" s="128">
        <v>0.97760000000000002</v>
      </c>
    </row>
    <row r="46" spans="1:31" ht="14.5" x14ac:dyDescent="0.3">
      <c r="A46" s="128">
        <v>2</v>
      </c>
      <c r="B46" s="128">
        <v>20</v>
      </c>
      <c r="C46" s="128" t="s">
        <v>242</v>
      </c>
      <c r="D46" s="128" t="s">
        <v>242</v>
      </c>
      <c r="E46" s="128"/>
      <c r="F46" s="128" t="s">
        <v>242</v>
      </c>
      <c r="G46" s="128"/>
    </row>
    <row r="47" spans="1:31" ht="14.5" x14ac:dyDescent="0.3">
      <c r="A47" s="128">
        <v>3</v>
      </c>
      <c r="B47" s="128">
        <v>20</v>
      </c>
      <c r="C47" s="128" t="s">
        <v>241</v>
      </c>
      <c r="D47" s="128">
        <v>101.5</v>
      </c>
      <c r="E47" s="128"/>
      <c r="F47" s="128">
        <v>87.2</v>
      </c>
      <c r="G47" s="128">
        <v>0.85909999999999997</v>
      </c>
    </row>
    <row r="48" spans="1:31" ht="14.5" x14ac:dyDescent="0.3">
      <c r="A48" s="128">
        <v>4</v>
      </c>
      <c r="B48" s="128">
        <v>20</v>
      </c>
      <c r="C48" s="128" t="s">
        <v>241</v>
      </c>
      <c r="D48" s="128">
        <v>200.9</v>
      </c>
      <c r="E48" s="128"/>
      <c r="F48" s="128">
        <v>182.7</v>
      </c>
      <c r="G48" s="128">
        <v>0.90939999999999999</v>
      </c>
    </row>
    <row r="49" spans="1:7" ht="14.5" x14ac:dyDescent="0.3">
      <c r="A49" s="128">
        <v>5</v>
      </c>
      <c r="B49" s="128">
        <v>20</v>
      </c>
      <c r="C49" s="128" t="s">
        <v>241</v>
      </c>
      <c r="D49" s="128">
        <v>300.7</v>
      </c>
      <c r="E49" s="128"/>
      <c r="F49" s="128">
        <v>228.2</v>
      </c>
      <c r="G49" s="128">
        <v>0.75890000000000002</v>
      </c>
    </row>
    <row r="50" spans="1:7" ht="14.5" x14ac:dyDescent="0.3">
      <c r="A50" s="130"/>
      <c r="B50" s="130"/>
      <c r="C50" s="130"/>
      <c r="D50" s="130"/>
      <c r="E50" s="130"/>
      <c r="F50" s="130"/>
      <c r="G50" s="130"/>
    </row>
    <row r="51" spans="1:7" ht="14.5" x14ac:dyDescent="0.3">
      <c r="A51" s="128">
        <v>6</v>
      </c>
      <c r="B51" s="128">
        <v>20</v>
      </c>
      <c r="C51" s="128" t="s">
        <v>243</v>
      </c>
      <c r="D51" s="128">
        <v>200.3</v>
      </c>
      <c r="E51" s="128"/>
      <c r="F51" s="128">
        <v>205.9</v>
      </c>
      <c r="G51" s="128">
        <v>1.028</v>
      </c>
    </row>
    <row r="52" spans="1:7" ht="14.5" x14ac:dyDescent="0.3">
      <c r="A52" s="128">
        <v>7</v>
      </c>
      <c r="B52" s="128">
        <v>20</v>
      </c>
      <c r="C52" s="128" t="s">
        <v>244</v>
      </c>
      <c r="D52" s="128">
        <v>201.3</v>
      </c>
      <c r="E52" s="128"/>
      <c r="F52" s="128">
        <v>214.1</v>
      </c>
      <c r="G52" s="128">
        <v>1.0636000000000001</v>
      </c>
    </row>
    <row r="53" spans="1:7" ht="14.5" x14ac:dyDescent="0.3">
      <c r="A53" s="128">
        <v>8</v>
      </c>
      <c r="B53" s="128">
        <v>20</v>
      </c>
      <c r="C53" s="128" t="s">
        <v>245</v>
      </c>
      <c r="D53" s="128">
        <v>201.7</v>
      </c>
      <c r="E53" s="128"/>
      <c r="F53" s="128">
        <v>151.5</v>
      </c>
      <c r="G53" s="128">
        <v>0.75109999999999999</v>
      </c>
    </row>
    <row r="54" spans="1:7" ht="14.5" x14ac:dyDescent="0.3">
      <c r="A54" s="128">
        <v>9</v>
      </c>
      <c r="B54" s="128">
        <v>20</v>
      </c>
      <c r="C54" s="128" t="s">
        <v>246</v>
      </c>
      <c r="D54" s="128">
        <v>200.9</v>
      </c>
      <c r="E54" s="128"/>
      <c r="F54" s="128">
        <v>95.7</v>
      </c>
      <c r="G54" s="128">
        <v>0.47639999999999999</v>
      </c>
    </row>
  </sheetData>
  <mergeCells count="4">
    <mergeCell ref="A50:G50"/>
    <mergeCell ref="B1:K1"/>
    <mergeCell ref="M1:W1"/>
    <mergeCell ref="Y1:A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9A41-112A-49FC-83A1-B0691B494E37}">
  <dimension ref="A1:O48"/>
  <sheetViews>
    <sheetView workbookViewId="0">
      <selection activeCell="A20" sqref="A20"/>
    </sheetView>
  </sheetViews>
  <sheetFormatPr defaultRowHeight="14" x14ac:dyDescent="0.3"/>
  <cols>
    <col min="1" max="1" width="29.6640625" customWidth="1"/>
  </cols>
  <sheetData>
    <row r="1" spans="1:15" x14ac:dyDescent="0.3">
      <c r="A1" s="1"/>
      <c r="B1" s="2" t="s">
        <v>35</v>
      </c>
      <c r="C1" s="3"/>
      <c r="D1" s="3"/>
      <c r="E1" s="3"/>
      <c r="F1" s="3"/>
      <c r="G1" s="3"/>
      <c r="H1" s="4"/>
      <c r="I1" s="46" t="s">
        <v>36</v>
      </c>
      <c r="J1" s="47"/>
      <c r="K1" s="47"/>
      <c r="L1" s="47"/>
      <c r="M1" s="47"/>
      <c r="N1" s="47"/>
      <c r="O1" s="48"/>
    </row>
    <row r="2" spans="1:15" x14ac:dyDescent="0.3">
      <c r="A2" s="5" t="s">
        <v>24</v>
      </c>
      <c r="B2" s="49">
        <v>0</v>
      </c>
      <c r="C2" s="50">
        <v>1</v>
      </c>
      <c r="D2" s="50">
        <v>1</v>
      </c>
      <c r="E2" s="50">
        <v>1</v>
      </c>
      <c r="F2" s="50">
        <v>1</v>
      </c>
      <c r="G2" s="50">
        <v>1</v>
      </c>
      <c r="H2" s="50">
        <v>1</v>
      </c>
      <c r="I2" s="49">
        <v>0</v>
      </c>
      <c r="J2" s="50">
        <v>1</v>
      </c>
      <c r="K2" s="50">
        <v>1</v>
      </c>
      <c r="L2" s="50">
        <v>1</v>
      </c>
      <c r="M2" s="50">
        <v>1</v>
      </c>
      <c r="N2" s="50">
        <v>1</v>
      </c>
      <c r="O2" s="51">
        <v>1</v>
      </c>
    </row>
    <row r="3" spans="1:15" x14ac:dyDescent="0.3">
      <c r="A3" s="5" t="s">
        <v>25</v>
      </c>
      <c r="B3" s="49">
        <v>0</v>
      </c>
      <c r="C3" s="50">
        <v>0</v>
      </c>
      <c r="D3" s="50">
        <v>5</v>
      </c>
      <c r="E3" s="50">
        <v>10</v>
      </c>
      <c r="F3" s="50">
        <v>20</v>
      </c>
      <c r="G3" s="50">
        <v>30</v>
      </c>
      <c r="H3" s="50">
        <v>60</v>
      </c>
      <c r="I3" s="49">
        <v>0</v>
      </c>
      <c r="J3" s="50">
        <v>0</v>
      </c>
      <c r="K3" s="50">
        <v>5</v>
      </c>
      <c r="L3" s="50">
        <v>10</v>
      </c>
      <c r="M3" s="50">
        <v>20</v>
      </c>
      <c r="N3" s="50">
        <v>30</v>
      </c>
      <c r="O3" s="51">
        <v>60</v>
      </c>
    </row>
    <row r="4" spans="1:15" x14ac:dyDescent="0.3">
      <c r="A4" s="11" t="s">
        <v>26</v>
      </c>
      <c r="B4" s="52">
        <v>10</v>
      </c>
      <c r="C4" s="53">
        <v>10</v>
      </c>
      <c r="D4" s="53">
        <v>10</v>
      </c>
      <c r="E4" s="53">
        <v>10</v>
      </c>
      <c r="F4" s="53">
        <v>10</v>
      </c>
      <c r="G4" s="53">
        <v>10</v>
      </c>
      <c r="H4" s="53">
        <v>10</v>
      </c>
      <c r="I4" s="52">
        <v>10</v>
      </c>
      <c r="J4" s="53">
        <v>10</v>
      </c>
      <c r="K4" s="53">
        <v>10</v>
      </c>
      <c r="L4" s="53">
        <v>10</v>
      </c>
      <c r="M4" s="53">
        <v>10</v>
      </c>
      <c r="N4" s="53">
        <v>10</v>
      </c>
      <c r="O4" s="54">
        <v>10</v>
      </c>
    </row>
    <row r="5" spans="1:15" x14ac:dyDescent="0.3">
      <c r="A5" s="11" t="s">
        <v>0</v>
      </c>
      <c r="B5" s="52"/>
      <c r="C5" s="55"/>
      <c r="D5" s="50">
        <v>0.99329999999999996</v>
      </c>
      <c r="E5" s="55">
        <v>0.99350000000000005</v>
      </c>
      <c r="F5" s="55">
        <v>0.99509999999999998</v>
      </c>
      <c r="G5" s="50">
        <v>0.99670000000000003</v>
      </c>
      <c r="H5" s="55">
        <v>0.97809999999999997</v>
      </c>
      <c r="I5" s="52"/>
      <c r="J5" s="55"/>
      <c r="K5" s="50">
        <v>0.99080000000000001</v>
      </c>
      <c r="L5" s="55">
        <v>0.97719999999999996</v>
      </c>
      <c r="M5" s="50">
        <v>0.98619999999999997</v>
      </c>
      <c r="N5" s="55">
        <v>0.98450000000000004</v>
      </c>
      <c r="O5" s="51">
        <v>0.96030000000000004</v>
      </c>
    </row>
    <row r="6" spans="1:15" x14ac:dyDescent="0.3">
      <c r="A6" s="11" t="s">
        <v>1</v>
      </c>
      <c r="B6" s="52"/>
      <c r="C6" s="55"/>
      <c r="D6" s="55">
        <v>1.0650999999999999</v>
      </c>
      <c r="E6" s="55">
        <v>1.0573999999999999</v>
      </c>
      <c r="F6" s="55">
        <v>1.0502</v>
      </c>
      <c r="G6" s="55">
        <v>1.0458000000000001</v>
      </c>
      <c r="H6" s="50">
        <v>1.018</v>
      </c>
      <c r="I6" s="52"/>
      <c r="J6" s="55"/>
      <c r="K6" s="55">
        <v>1.0078</v>
      </c>
      <c r="L6" s="55">
        <v>0.99619999999999997</v>
      </c>
      <c r="M6" s="50">
        <v>0.99739999999999995</v>
      </c>
      <c r="N6" s="55">
        <v>0.99660000000000004</v>
      </c>
      <c r="O6" s="51">
        <v>0.98089999999999999</v>
      </c>
    </row>
    <row r="7" spans="1:15" x14ac:dyDescent="0.3">
      <c r="A7" s="11" t="s">
        <v>2</v>
      </c>
      <c r="B7" s="56"/>
      <c r="C7" s="55"/>
      <c r="D7" s="9">
        <v>58.811700000000002</v>
      </c>
      <c r="E7" s="9">
        <v>69.493499999999997</v>
      </c>
      <c r="F7" s="9">
        <v>69.705200000000005</v>
      </c>
      <c r="G7" s="9">
        <v>69.705200000000005</v>
      </c>
      <c r="H7" s="9">
        <v>72.074399999999997</v>
      </c>
      <c r="I7" s="56"/>
      <c r="J7" s="55"/>
      <c r="K7" s="9">
        <v>58.821800000000003</v>
      </c>
      <c r="L7" s="9">
        <v>69.493099999999998</v>
      </c>
      <c r="M7" s="9">
        <v>69.704899999999995</v>
      </c>
      <c r="N7" s="9">
        <v>72.071299999999994</v>
      </c>
      <c r="O7" s="10">
        <v>64.197599999999994</v>
      </c>
    </row>
    <row r="8" spans="1:15" x14ac:dyDescent="0.3">
      <c r="A8" s="11" t="s">
        <v>3</v>
      </c>
      <c r="B8" s="56"/>
      <c r="C8" s="55"/>
      <c r="D8" s="9">
        <v>58.851999999999997</v>
      </c>
      <c r="E8" s="9">
        <v>69.524000000000001</v>
      </c>
      <c r="F8" s="9">
        <v>69.726299999999995</v>
      </c>
      <c r="G8" s="9">
        <v>69.718400000000003</v>
      </c>
      <c r="H8" s="9">
        <v>72.083699999999993</v>
      </c>
      <c r="I8" s="56"/>
      <c r="J8" s="55"/>
      <c r="K8" s="55">
        <v>58.826000000000001</v>
      </c>
      <c r="L8" s="55">
        <v>69.499700000000004</v>
      </c>
      <c r="M8" s="55">
        <v>69.709599999999995</v>
      </c>
      <c r="N8" s="55">
        <v>72.078299999999999</v>
      </c>
      <c r="O8" s="57">
        <v>64.205799999999996</v>
      </c>
    </row>
    <row r="9" spans="1:15" x14ac:dyDescent="0.3">
      <c r="A9" s="18" t="s">
        <v>31</v>
      </c>
      <c r="B9" s="58">
        <f t="shared" ref="B9:O9" si="0">(B6-B5)/B4*1000</f>
        <v>0</v>
      </c>
      <c r="C9" s="59">
        <f t="shared" si="0"/>
        <v>0</v>
      </c>
      <c r="D9" s="59">
        <f t="shared" si="0"/>
        <v>7.1799999999999971</v>
      </c>
      <c r="E9" s="59">
        <f t="shared" si="0"/>
        <v>6.3899999999999846</v>
      </c>
      <c r="F9" s="59">
        <f t="shared" si="0"/>
        <v>5.5100000000000033</v>
      </c>
      <c r="G9" s="59">
        <f t="shared" si="0"/>
        <v>4.9100000000000028</v>
      </c>
      <c r="H9" s="59">
        <f t="shared" si="0"/>
        <v>3.9900000000000047</v>
      </c>
      <c r="I9" s="58">
        <f t="shared" si="0"/>
        <v>0</v>
      </c>
      <c r="J9" s="59">
        <f t="shared" si="0"/>
        <v>0</v>
      </c>
      <c r="K9" s="59">
        <f t="shared" si="0"/>
        <v>1.7000000000000015</v>
      </c>
      <c r="L9" s="59">
        <f t="shared" si="0"/>
        <v>1.9000000000000017</v>
      </c>
      <c r="M9" s="59">
        <f t="shared" si="0"/>
        <v>1.1199999999999988</v>
      </c>
      <c r="N9" s="59">
        <f t="shared" si="0"/>
        <v>1.21</v>
      </c>
      <c r="O9" s="60">
        <f t="shared" si="0"/>
        <v>2.0599999999999952</v>
      </c>
    </row>
    <row r="10" spans="1:15" x14ac:dyDescent="0.3">
      <c r="A10" s="18" t="s">
        <v>30</v>
      </c>
      <c r="B10" s="58">
        <f t="shared" ref="B10:O10" si="1">(B8-B7)/B4*1000</f>
        <v>0</v>
      </c>
      <c r="C10" s="59">
        <f t="shared" si="1"/>
        <v>0</v>
      </c>
      <c r="D10" s="59">
        <f t="shared" si="1"/>
        <v>4.0299999999994895</v>
      </c>
      <c r="E10" s="59">
        <f t="shared" si="1"/>
        <v>3.0500000000003524</v>
      </c>
      <c r="F10" s="59">
        <f t="shared" si="1"/>
        <v>2.1099999999989905</v>
      </c>
      <c r="G10" s="59">
        <f t="shared" si="1"/>
        <v>1.3199999999997658</v>
      </c>
      <c r="H10" s="59">
        <f t="shared" si="1"/>
        <v>0.92999999999960892</v>
      </c>
      <c r="I10" s="58">
        <f t="shared" si="1"/>
        <v>0</v>
      </c>
      <c r="J10" s="59">
        <f t="shared" si="1"/>
        <v>0</v>
      </c>
      <c r="K10" s="59">
        <f t="shared" si="1"/>
        <v>0.4199999999997317</v>
      </c>
      <c r="L10" s="59">
        <f t="shared" si="1"/>
        <v>0.66000000000059345</v>
      </c>
      <c r="M10" s="59">
        <f t="shared" si="1"/>
        <v>0.46999999999997044</v>
      </c>
      <c r="N10" s="59">
        <f t="shared" si="1"/>
        <v>0.70000000000050022</v>
      </c>
      <c r="O10" s="60">
        <f t="shared" si="1"/>
        <v>0.82000000000022055</v>
      </c>
    </row>
    <row r="11" spans="1:15" x14ac:dyDescent="0.3">
      <c r="A11" s="18" t="s">
        <v>29</v>
      </c>
      <c r="B11" s="61" t="e">
        <f t="shared" ref="B11:O11" si="2">B10/B9</f>
        <v>#DIV/0!</v>
      </c>
      <c r="C11" s="62" t="e">
        <f t="shared" si="2"/>
        <v>#DIV/0!</v>
      </c>
      <c r="D11" s="62">
        <f t="shared" si="2"/>
        <v>0.56128133704728289</v>
      </c>
      <c r="E11" s="62">
        <f t="shared" si="2"/>
        <v>0.47730829420975895</v>
      </c>
      <c r="F11" s="62">
        <f t="shared" si="2"/>
        <v>0.3829401088927385</v>
      </c>
      <c r="G11" s="62">
        <f t="shared" si="2"/>
        <v>0.26883910386960591</v>
      </c>
      <c r="H11" s="62">
        <f t="shared" si="2"/>
        <v>0.233082706766819</v>
      </c>
      <c r="I11" s="61" t="e">
        <f t="shared" si="2"/>
        <v>#DIV/0!</v>
      </c>
      <c r="J11" s="62" t="e">
        <f t="shared" si="2"/>
        <v>#DIV/0!</v>
      </c>
      <c r="K11" s="62">
        <f t="shared" si="2"/>
        <v>0.24705882352925373</v>
      </c>
      <c r="L11" s="62">
        <f t="shared" si="2"/>
        <v>0.34736842105294363</v>
      </c>
      <c r="M11" s="62">
        <f t="shared" si="2"/>
        <v>0.41964285714283123</v>
      </c>
      <c r="N11" s="62">
        <f t="shared" si="2"/>
        <v>0.57851239669462828</v>
      </c>
      <c r="O11" s="63">
        <f t="shared" si="2"/>
        <v>0.39805825242729248</v>
      </c>
    </row>
    <row r="12" spans="1:15" x14ac:dyDescent="0.3">
      <c r="A12" s="1" t="s">
        <v>27</v>
      </c>
      <c r="B12" s="52">
        <v>10</v>
      </c>
      <c r="C12" s="53">
        <v>10</v>
      </c>
      <c r="D12" s="53">
        <v>10</v>
      </c>
      <c r="E12" s="53">
        <v>10</v>
      </c>
      <c r="F12" s="53">
        <v>10</v>
      </c>
      <c r="G12" s="53">
        <v>10</v>
      </c>
      <c r="H12" s="53">
        <v>10</v>
      </c>
      <c r="I12" s="52">
        <v>10</v>
      </c>
      <c r="J12" s="53">
        <v>10</v>
      </c>
      <c r="K12" s="53">
        <v>10</v>
      </c>
      <c r="L12" s="53">
        <v>10</v>
      </c>
      <c r="M12" s="53">
        <v>10</v>
      </c>
      <c r="N12" s="53">
        <v>10</v>
      </c>
      <c r="O12" s="54">
        <v>10</v>
      </c>
    </row>
    <row r="13" spans="1:15" x14ac:dyDescent="0.3">
      <c r="A13" s="11" t="s">
        <v>0</v>
      </c>
      <c r="B13" s="52"/>
      <c r="C13" s="55"/>
      <c r="D13" s="55">
        <v>0.99850000000000005</v>
      </c>
      <c r="E13" s="55">
        <v>0.98760000000000003</v>
      </c>
      <c r="F13" s="55">
        <v>0.99129999999999996</v>
      </c>
      <c r="G13" s="55">
        <v>0.99550000000000005</v>
      </c>
      <c r="H13" s="55">
        <v>0.99180000000000001</v>
      </c>
      <c r="I13" s="52"/>
      <c r="J13" s="55"/>
      <c r="K13" s="55">
        <v>0.9798</v>
      </c>
      <c r="L13" s="55">
        <v>0.97399999999999998</v>
      </c>
      <c r="M13" s="55">
        <v>0.9748</v>
      </c>
      <c r="N13" s="55">
        <v>0.98050000000000004</v>
      </c>
      <c r="O13" s="57">
        <v>0.97670000000000001</v>
      </c>
    </row>
    <row r="14" spans="1:15" x14ac:dyDescent="0.3">
      <c r="A14" s="11" t="s">
        <v>1</v>
      </c>
      <c r="B14" s="52"/>
      <c r="C14" s="55"/>
      <c r="D14" s="55">
        <v>1.1309</v>
      </c>
      <c r="E14" s="55">
        <v>1.1732</v>
      </c>
      <c r="F14" s="55">
        <v>1.1931</v>
      </c>
      <c r="G14" s="55">
        <v>1.2358</v>
      </c>
      <c r="H14" s="55">
        <v>1.2554000000000001</v>
      </c>
      <c r="I14" s="52"/>
      <c r="J14" s="55"/>
      <c r="K14" s="55">
        <v>1.1733</v>
      </c>
      <c r="L14" s="55">
        <v>1.1813</v>
      </c>
      <c r="M14" s="55">
        <v>1.1807000000000001</v>
      </c>
      <c r="N14" s="55">
        <v>1.1866000000000001</v>
      </c>
      <c r="O14" s="57">
        <v>1.1679999999999999</v>
      </c>
    </row>
    <row r="15" spans="1:15" x14ac:dyDescent="0.3">
      <c r="A15" s="11" t="s">
        <v>2</v>
      </c>
      <c r="B15" s="52"/>
      <c r="C15" s="50"/>
      <c r="D15" s="9">
        <v>72.609899999999996</v>
      </c>
      <c r="E15" s="9">
        <v>67.442999999999998</v>
      </c>
      <c r="F15" s="9">
        <v>63.891199999999998</v>
      </c>
      <c r="G15" s="9">
        <v>69.406099999999995</v>
      </c>
      <c r="H15" s="64">
        <v>63.142800000000001</v>
      </c>
      <c r="I15" s="52"/>
      <c r="J15" s="50"/>
      <c r="K15" s="9">
        <v>72.609899999999996</v>
      </c>
      <c r="L15" s="9">
        <v>67.444000000000003</v>
      </c>
      <c r="M15" s="9">
        <v>69.401899999999998</v>
      </c>
      <c r="N15" s="9">
        <v>63.147799999999997</v>
      </c>
      <c r="O15" s="10">
        <v>63.8947</v>
      </c>
    </row>
    <row r="16" spans="1:15" x14ac:dyDescent="0.3">
      <c r="A16" s="11" t="s">
        <v>3</v>
      </c>
      <c r="B16" s="56"/>
      <c r="C16" s="55"/>
      <c r="D16" s="55">
        <v>72.6601</v>
      </c>
      <c r="E16" s="55">
        <v>67.516000000000005</v>
      </c>
      <c r="F16" s="55">
        <v>63.974600000000002</v>
      </c>
      <c r="G16" s="55">
        <v>69.508399999999995</v>
      </c>
      <c r="H16" s="55">
        <v>63.258499999999998</v>
      </c>
      <c r="I16" s="56"/>
      <c r="J16" s="55"/>
      <c r="K16" s="55">
        <v>72.654600000000002</v>
      </c>
      <c r="L16" s="55">
        <v>67.492000000000004</v>
      </c>
      <c r="M16" s="55">
        <v>69.450900000000004</v>
      </c>
      <c r="N16" s="55">
        <v>63.195900000000002</v>
      </c>
      <c r="O16" s="57">
        <v>63.936999999999998</v>
      </c>
    </row>
    <row r="17" spans="1:15" x14ac:dyDescent="0.3">
      <c r="A17" s="18" t="s">
        <v>28</v>
      </c>
      <c r="B17" s="58">
        <f t="shared" ref="B17:C17" si="3">(B14-B13)/B12*1000</f>
        <v>0</v>
      </c>
      <c r="C17" s="59">
        <f t="shared" si="3"/>
        <v>0</v>
      </c>
      <c r="D17" s="59">
        <f>(D14-D13)/D12*1000</f>
        <v>13.239999999999997</v>
      </c>
      <c r="E17" s="59">
        <f t="shared" ref="E17:J17" si="4">(E14-E13)/E12*1000</f>
        <v>18.559999999999999</v>
      </c>
      <c r="F17" s="59">
        <f t="shared" si="4"/>
        <v>20.18000000000001</v>
      </c>
      <c r="G17" s="59">
        <f t="shared" si="4"/>
        <v>24.029999999999994</v>
      </c>
      <c r="H17" s="59">
        <f t="shared" si="4"/>
        <v>26.360000000000007</v>
      </c>
      <c r="I17" s="58">
        <f t="shared" si="4"/>
        <v>0</v>
      </c>
      <c r="J17" s="59">
        <f t="shared" si="4"/>
        <v>0</v>
      </c>
      <c r="K17" s="59">
        <f>(K14-K13)/K12*1000</f>
        <v>19.349999999999998</v>
      </c>
      <c r="L17" s="59">
        <f t="shared" ref="L17:O17" si="5">(L14-L13)/L12*1000</f>
        <v>20.730000000000004</v>
      </c>
      <c r="M17" s="59">
        <f t="shared" si="5"/>
        <v>20.590000000000007</v>
      </c>
      <c r="N17" s="59">
        <f t="shared" si="5"/>
        <v>20.610000000000007</v>
      </c>
      <c r="O17" s="60">
        <f t="shared" si="5"/>
        <v>19.129999999999992</v>
      </c>
    </row>
    <row r="18" spans="1:15" x14ac:dyDescent="0.3">
      <c r="A18" s="18" t="s">
        <v>32</v>
      </c>
      <c r="B18" s="58">
        <f t="shared" ref="B18:O18" si="6">(B16-B15)/B12*1000</f>
        <v>0</v>
      </c>
      <c r="C18" s="59">
        <f t="shared" si="6"/>
        <v>0</v>
      </c>
      <c r="D18" s="59">
        <f t="shared" si="6"/>
        <v>5.0200000000003797</v>
      </c>
      <c r="E18" s="59">
        <f t="shared" si="6"/>
        <v>7.3000000000007503</v>
      </c>
      <c r="F18" s="59">
        <f t="shared" si="6"/>
        <v>8.3400000000004582</v>
      </c>
      <c r="G18" s="59">
        <f t="shared" si="6"/>
        <v>10.229999999999961</v>
      </c>
      <c r="H18" s="59">
        <f t="shared" si="6"/>
        <v>11.569999999999681</v>
      </c>
      <c r="I18" s="58">
        <f t="shared" si="6"/>
        <v>0</v>
      </c>
      <c r="J18" s="59">
        <f t="shared" si="6"/>
        <v>0</v>
      </c>
      <c r="K18" s="59">
        <f t="shared" si="6"/>
        <v>4.4700000000005957</v>
      </c>
      <c r="L18" s="59">
        <f t="shared" si="6"/>
        <v>4.8000000000001819</v>
      </c>
      <c r="M18" s="59">
        <f t="shared" si="6"/>
        <v>4.9000000000006594</v>
      </c>
      <c r="N18" s="59">
        <f t="shared" si="6"/>
        <v>4.8100000000005139</v>
      </c>
      <c r="O18" s="60">
        <f t="shared" si="6"/>
        <v>4.229999999999734</v>
      </c>
    </row>
    <row r="19" spans="1:15" x14ac:dyDescent="0.3">
      <c r="A19" s="18" t="s">
        <v>33</v>
      </c>
      <c r="B19" s="61" t="e">
        <f t="shared" ref="B19:O19" si="7">B18/B17</f>
        <v>#DIV/0!</v>
      </c>
      <c r="C19" s="62" t="e">
        <f t="shared" si="7"/>
        <v>#DIV/0!</v>
      </c>
      <c r="D19" s="62">
        <f t="shared" si="7"/>
        <v>0.3791540785498777</v>
      </c>
      <c r="E19" s="62">
        <f t="shared" si="7"/>
        <v>0.39331896551728185</v>
      </c>
      <c r="F19" s="62">
        <f t="shared" si="7"/>
        <v>0.4132804757185557</v>
      </c>
      <c r="G19" s="62">
        <f t="shared" si="7"/>
        <v>0.42571785268414331</v>
      </c>
      <c r="H19" s="62">
        <f t="shared" si="7"/>
        <v>0.43892261001516225</v>
      </c>
      <c r="I19" s="61" t="e">
        <f t="shared" si="7"/>
        <v>#DIV/0!</v>
      </c>
      <c r="J19" s="62" t="e">
        <f t="shared" si="7"/>
        <v>#DIV/0!</v>
      </c>
      <c r="K19" s="62">
        <f t="shared" si="7"/>
        <v>0.23100775193801532</v>
      </c>
      <c r="L19" s="62">
        <f t="shared" si="7"/>
        <v>0.23154848046310569</v>
      </c>
      <c r="M19" s="62">
        <f t="shared" si="7"/>
        <v>0.23797960174845351</v>
      </c>
      <c r="N19" s="62">
        <f t="shared" si="7"/>
        <v>0.23338185346921458</v>
      </c>
      <c r="O19" s="63">
        <f t="shared" si="7"/>
        <v>0.22111866178775408</v>
      </c>
    </row>
    <row r="20" spans="1:15" x14ac:dyDescent="0.3">
      <c r="A20" s="1" t="s">
        <v>34</v>
      </c>
      <c r="B20" s="52">
        <v>10</v>
      </c>
      <c r="C20" s="53">
        <v>10</v>
      </c>
      <c r="D20" s="53">
        <v>10</v>
      </c>
      <c r="E20" s="53">
        <v>10</v>
      </c>
      <c r="F20" s="53">
        <v>10</v>
      </c>
      <c r="G20" s="53">
        <v>10</v>
      </c>
      <c r="H20" s="53">
        <v>10</v>
      </c>
      <c r="I20" s="52">
        <v>10</v>
      </c>
      <c r="J20" s="53">
        <v>10</v>
      </c>
      <c r="K20" s="53">
        <v>10</v>
      </c>
      <c r="L20" s="53">
        <v>10</v>
      </c>
      <c r="M20" s="53">
        <v>10</v>
      </c>
      <c r="N20" s="53">
        <v>10</v>
      </c>
      <c r="O20" s="54">
        <v>10</v>
      </c>
    </row>
    <row r="21" spans="1:15" x14ac:dyDescent="0.3">
      <c r="A21" s="11" t="s">
        <v>0</v>
      </c>
      <c r="B21" s="50">
        <v>0.98750000000000004</v>
      </c>
      <c r="C21" s="55">
        <v>0.99639999999999995</v>
      </c>
      <c r="D21" s="50"/>
      <c r="E21" s="50"/>
      <c r="F21" s="50"/>
      <c r="G21" s="50"/>
      <c r="H21" s="50"/>
      <c r="I21" s="49">
        <v>0.98170000000000002</v>
      </c>
      <c r="J21" s="55">
        <v>0.99890000000000001</v>
      </c>
      <c r="K21" s="50"/>
      <c r="L21" s="50"/>
      <c r="M21" s="50"/>
      <c r="N21" s="50"/>
      <c r="O21" s="51"/>
    </row>
    <row r="22" spans="1:15" x14ac:dyDescent="0.3">
      <c r="A22" s="11" t="s">
        <v>1</v>
      </c>
      <c r="B22" s="55">
        <v>1.2968</v>
      </c>
      <c r="C22" s="55">
        <v>1.1698999999999999</v>
      </c>
      <c r="D22" s="50"/>
      <c r="E22" s="50"/>
      <c r="F22" s="50"/>
      <c r="G22" s="50"/>
      <c r="H22" s="50"/>
      <c r="I22" s="56">
        <v>1.4175</v>
      </c>
      <c r="J22" s="55">
        <v>1.2068000000000001</v>
      </c>
      <c r="K22" s="50"/>
      <c r="L22" s="50"/>
      <c r="M22" s="50"/>
      <c r="N22" s="50"/>
      <c r="O22" s="51"/>
    </row>
    <row r="23" spans="1:15" x14ac:dyDescent="0.3">
      <c r="A23" s="11" t="s">
        <v>2</v>
      </c>
      <c r="B23" s="9">
        <v>70.680199999999999</v>
      </c>
      <c r="C23" s="9">
        <v>64.9114</v>
      </c>
      <c r="D23" s="50"/>
      <c r="E23" s="50"/>
      <c r="F23" s="50"/>
      <c r="G23" s="50"/>
      <c r="H23" s="50"/>
      <c r="I23" s="8">
        <v>70.706699999999998</v>
      </c>
      <c r="J23" s="9">
        <v>64.906000000000006</v>
      </c>
      <c r="K23" s="50"/>
      <c r="L23" s="50"/>
      <c r="M23" s="50"/>
      <c r="N23" s="50"/>
      <c r="O23" s="51"/>
    </row>
    <row r="24" spans="1:15" x14ac:dyDescent="0.3">
      <c r="A24" s="11" t="s">
        <v>3</v>
      </c>
      <c r="B24" s="56">
        <v>70.762100000000004</v>
      </c>
      <c r="C24" s="55">
        <v>64.945899999999995</v>
      </c>
      <c r="D24" s="55"/>
      <c r="E24" s="55"/>
      <c r="F24" s="55"/>
      <c r="G24" s="55"/>
      <c r="H24" s="55"/>
      <c r="I24" s="56">
        <v>70.809399999999997</v>
      </c>
      <c r="J24" s="55">
        <v>64.957700000000003</v>
      </c>
      <c r="K24" s="55"/>
      <c r="L24" s="55"/>
      <c r="M24" s="55"/>
      <c r="N24" s="55"/>
      <c r="O24" s="57"/>
    </row>
    <row r="25" spans="1:15" x14ac:dyDescent="0.3">
      <c r="A25" s="18" t="s">
        <v>4</v>
      </c>
      <c r="B25" s="58">
        <f>(B22-B21)/B20*1000</f>
        <v>30.929999999999993</v>
      </c>
      <c r="C25" s="59">
        <f>(C22-C21)/C20*1000</f>
        <v>17.349999999999998</v>
      </c>
      <c r="D25" s="59">
        <f t="shared" ref="D25:H26" si="8">SUM(D9+D17)</f>
        <v>20.419999999999995</v>
      </c>
      <c r="E25" s="59">
        <f t="shared" si="8"/>
        <v>24.949999999999982</v>
      </c>
      <c r="F25" s="59">
        <f t="shared" si="8"/>
        <v>25.690000000000012</v>
      </c>
      <c r="G25" s="59">
        <f t="shared" si="8"/>
        <v>28.939999999999998</v>
      </c>
      <c r="H25" s="59">
        <f t="shared" si="8"/>
        <v>30.350000000000012</v>
      </c>
      <c r="I25" s="58">
        <f>(I22-I21)/I20*1000</f>
        <v>43.579999999999991</v>
      </c>
      <c r="J25" s="59">
        <f>(J22-J21)/J20*1000</f>
        <v>20.79000000000001</v>
      </c>
      <c r="K25" s="59">
        <f t="shared" ref="K25:O26" si="9">SUM(K9+K17)</f>
        <v>21.05</v>
      </c>
      <c r="L25" s="59">
        <f t="shared" si="9"/>
        <v>22.630000000000006</v>
      </c>
      <c r="M25" s="59">
        <f t="shared" si="9"/>
        <v>21.710000000000004</v>
      </c>
      <c r="N25" s="59">
        <f t="shared" si="9"/>
        <v>21.820000000000007</v>
      </c>
      <c r="O25" s="60">
        <f t="shared" si="9"/>
        <v>21.189999999999987</v>
      </c>
    </row>
    <row r="26" spans="1:15" x14ac:dyDescent="0.3">
      <c r="A26" s="18" t="s">
        <v>5</v>
      </c>
      <c r="B26" s="58">
        <f>(B24-B23)/B20*1000</f>
        <v>8.1900000000004525</v>
      </c>
      <c r="C26" s="59">
        <f>(C24-C23)/C20*1000</f>
        <v>3.4499999999994202</v>
      </c>
      <c r="D26" s="59">
        <f t="shared" si="8"/>
        <v>9.0499999999998693</v>
      </c>
      <c r="E26" s="59">
        <f t="shared" si="8"/>
        <v>10.350000000001103</v>
      </c>
      <c r="F26" s="59">
        <f t="shared" si="8"/>
        <v>10.449999999999449</v>
      </c>
      <c r="G26" s="59">
        <f t="shared" si="8"/>
        <v>11.549999999999727</v>
      </c>
      <c r="H26" s="59">
        <f t="shared" si="8"/>
        <v>12.499999999999289</v>
      </c>
      <c r="I26" s="58">
        <f>(I24-I23)/I20*1000</f>
        <v>10.269999999999868</v>
      </c>
      <c r="J26" s="59">
        <f>(J24-J23)/J20*1000</f>
        <v>5.1699999999996749</v>
      </c>
      <c r="K26" s="59">
        <f t="shared" si="9"/>
        <v>4.8900000000003274</v>
      </c>
      <c r="L26" s="59">
        <f t="shared" si="9"/>
        <v>5.4600000000007753</v>
      </c>
      <c r="M26" s="59">
        <f t="shared" si="9"/>
        <v>5.3700000000006298</v>
      </c>
      <c r="N26" s="59">
        <f t="shared" si="9"/>
        <v>5.5100000000010141</v>
      </c>
      <c r="O26" s="60">
        <f t="shared" si="9"/>
        <v>5.0499999999999545</v>
      </c>
    </row>
    <row r="27" spans="1:15" x14ac:dyDescent="0.3">
      <c r="A27" s="18" t="s">
        <v>6</v>
      </c>
      <c r="B27" s="61">
        <f>B26/B25</f>
        <v>0.26479146459749286</v>
      </c>
      <c r="C27" s="62">
        <f>C26/C25</f>
        <v>0.19884726224780522</v>
      </c>
      <c r="D27" s="62">
        <f t="shared" ref="D27:H27" si="10">D26/D25</f>
        <v>0.44319294809010146</v>
      </c>
      <c r="E27" s="62">
        <f t="shared" si="10"/>
        <v>0.41482965931868176</v>
      </c>
      <c r="F27" s="62">
        <f t="shared" si="10"/>
        <v>0.40677306344879111</v>
      </c>
      <c r="G27" s="62">
        <f t="shared" si="10"/>
        <v>0.39910158949549857</v>
      </c>
      <c r="H27" s="62">
        <f t="shared" si="10"/>
        <v>0.41186161449750525</v>
      </c>
      <c r="I27" s="61">
        <f>I26/I25</f>
        <v>0.23565855897200252</v>
      </c>
      <c r="J27" s="62">
        <f>J26/J25</f>
        <v>0.24867724867723293</v>
      </c>
      <c r="K27" s="62">
        <f t="shared" ref="K27:O27" si="11">K26/K25</f>
        <v>0.23230403800476615</v>
      </c>
      <c r="L27" s="62">
        <f t="shared" si="11"/>
        <v>0.24127264692888969</v>
      </c>
      <c r="M27" s="62">
        <f t="shared" si="11"/>
        <v>0.24735145094429428</v>
      </c>
      <c r="N27" s="62">
        <f t="shared" si="11"/>
        <v>0.25252062328143959</v>
      </c>
      <c r="O27" s="63">
        <f t="shared" si="11"/>
        <v>0.23831996224634061</v>
      </c>
    </row>
    <row r="28" spans="1:15" x14ac:dyDescent="0.3">
      <c r="A28" s="27" t="s">
        <v>7</v>
      </c>
      <c r="B28" s="65"/>
      <c r="C28" s="66"/>
      <c r="D28" s="66">
        <f t="shared" ref="D28:F28" si="12">D9/D25</f>
        <v>0.35161606268364343</v>
      </c>
      <c r="E28" s="66">
        <f t="shared" si="12"/>
        <v>0.25611222444889736</v>
      </c>
      <c r="F28" s="66">
        <f t="shared" si="12"/>
        <v>0.21448034254573767</v>
      </c>
      <c r="G28" s="66">
        <f>G9/G25</f>
        <v>0.16966136834830695</v>
      </c>
      <c r="H28" s="66">
        <f t="shared" ref="H28" si="13">H9/H25</f>
        <v>0.13146622734761129</v>
      </c>
      <c r="I28" s="65"/>
      <c r="J28" s="66"/>
      <c r="K28" s="66">
        <f t="shared" ref="K28:L28" si="14">K9/K25</f>
        <v>8.0760095011876559E-2</v>
      </c>
      <c r="L28" s="66">
        <f t="shared" si="14"/>
        <v>8.3959346000883839E-2</v>
      </c>
      <c r="M28" s="66">
        <f>M9/M25</f>
        <v>5.1589129433440746E-2</v>
      </c>
      <c r="N28" s="66">
        <f t="shared" ref="N28:O28" si="15">N9/N25</f>
        <v>5.5453712190650761E-2</v>
      </c>
      <c r="O28" s="67">
        <f t="shared" si="15"/>
        <v>9.7215667767814845E-2</v>
      </c>
    </row>
    <row r="29" spans="1:15" x14ac:dyDescent="0.3">
      <c r="A29" s="27" t="s">
        <v>8</v>
      </c>
      <c r="B29" s="68"/>
      <c r="C29" s="69"/>
      <c r="D29" s="66">
        <f t="shared" ref="D29:H29" si="16">D17/D25</f>
        <v>0.64838393731635657</v>
      </c>
      <c r="E29" s="66">
        <f t="shared" si="16"/>
        <v>0.74388777555110275</v>
      </c>
      <c r="F29" s="66">
        <f t="shared" si="16"/>
        <v>0.78551965745426244</v>
      </c>
      <c r="G29" s="66">
        <f t="shared" si="16"/>
        <v>0.83033863165169297</v>
      </c>
      <c r="H29" s="66">
        <f t="shared" si="16"/>
        <v>0.86853377265238862</v>
      </c>
      <c r="I29" s="68"/>
      <c r="J29" s="69"/>
      <c r="K29" s="66">
        <f t="shared" ref="K29:O29" si="17">K17/K25</f>
        <v>0.91923990498812336</v>
      </c>
      <c r="L29" s="66">
        <f t="shared" si="17"/>
        <v>0.91604065399911616</v>
      </c>
      <c r="M29" s="66">
        <f t="shared" si="17"/>
        <v>0.94841087056655937</v>
      </c>
      <c r="N29" s="66">
        <f t="shared" si="17"/>
        <v>0.94454628780934924</v>
      </c>
      <c r="O29" s="67">
        <f t="shared" si="17"/>
        <v>0.90278433223218513</v>
      </c>
    </row>
    <row r="30" spans="1:15" x14ac:dyDescent="0.3">
      <c r="A30" s="34" t="s">
        <v>9</v>
      </c>
      <c r="B30" s="70"/>
      <c r="C30" s="71"/>
      <c r="D30" s="71">
        <f>D10/D26</f>
        <v>0.44530386740326494</v>
      </c>
      <c r="E30" s="71">
        <f>E10/E26</f>
        <v>0.29468599033816689</v>
      </c>
      <c r="F30" s="71">
        <f>F10/F26</f>
        <v>0.20191387559800017</v>
      </c>
      <c r="G30" s="71">
        <f>G10/G26</f>
        <v>0.11428571428569671</v>
      </c>
      <c r="H30" s="71">
        <f>H10/H26</f>
        <v>7.4399999999972946E-2</v>
      </c>
      <c r="I30" s="70"/>
      <c r="J30" s="71"/>
      <c r="K30" s="71">
        <f>K10/K26</f>
        <v>8.5889570552086625E-2</v>
      </c>
      <c r="L30" s="71">
        <f>L10/L26</f>
        <v>0.1208791208792124</v>
      </c>
      <c r="M30" s="71">
        <f>M10/M26</f>
        <v>8.7523277467395771E-2</v>
      </c>
      <c r="N30" s="71">
        <f>N10/N26</f>
        <v>0.12704174228681878</v>
      </c>
      <c r="O30" s="72">
        <f>O10/O26</f>
        <v>0.16237623762380751</v>
      </c>
    </row>
    <row r="31" spans="1:15" x14ac:dyDescent="0.3">
      <c r="A31" s="38" t="s">
        <v>10</v>
      </c>
      <c r="B31" s="73"/>
      <c r="C31" s="74"/>
      <c r="D31" s="71">
        <f>D18/D26</f>
        <v>0.554696132596735</v>
      </c>
      <c r="E31" s="71">
        <f>E18/E26</f>
        <v>0.70531400966183311</v>
      </c>
      <c r="F31" s="71">
        <f>F18/F26</f>
        <v>0.79808612440199977</v>
      </c>
      <c r="G31" s="71">
        <f>G18/G26</f>
        <v>0.88571428571430333</v>
      </c>
      <c r="H31" s="71">
        <f>H18/H26</f>
        <v>0.92560000000002707</v>
      </c>
      <c r="I31" s="73"/>
      <c r="J31" s="74"/>
      <c r="K31" s="71">
        <f>K18/K26</f>
        <v>0.91411042944791343</v>
      </c>
      <c r="L31" s="71">
        <f>L18/L26</f>
        <v>0.87912087912078762</v>
      </c>
      <c r="M31" s="71">
        <f>M18/M26</f>
        <v>0.91247672253260426</v>
      </c>
      <c r="N31" s="71">
        <f>N18/N26</f>
        <v>0.87295825771318125</v>
      </c>
      <c r="O31" s="72">
        <f>O18/O26</f>
        <v>0.83762376237619252</v>
      </c>
    </row>
    <row r="32" spans="1:15" x14ac:dyDescent="0.3">
      <c r="A32" s="1"/>
      <c r="B32" s="8"/>
      <c r="C32" s="9"/>
      <c r="D32" s="41"/>
      <c r="E32" s="41"/>
      <c r="F32" s="41"/>
      <c r="G32" s="41"/>
      <c r="H32" s="41"/>
      <c r="I32" s="8"/>
      <c r="J32" s="9"/>
      <c r="K32" s="41"/>
      <c r="L32" s="41"/>
      <c r="M32" s="41"/>
      <c r="N32" s="41"/>
      <c r="O32" s="42"/>
    </row>
    <row r="33" spans="1:15" x14ac:dyDescent="0.3">
      <c r="A33" s="1" t="s">
        <v>11</v>
      </c>
      <c r="B33" s="43"/>
      <c r="C33" s="44">
        <f>C25/B25</f>
        <v>0.560944067248626</v>
      </c>
      <c r="D33" s="44">
        <f>D25-$C25</f>
        <v>3.0699999999999967</v>
      </c>
      <c r="E33" s="44">
        <f t="shared" ref="E33:H33" si="18">E25-$C25</f>
        <v>7.5999999999999837</v>
      </c>
      <c r="F33" s="44">
        <f t="shared" si="18"/>
        <v>8.3400000000000141</v>
      </c>
      <c r="G33" s="44">
        <f t="shared" si="18"/>
        <v>11.59</v>
      </c>
      <c r="H33" s="44">
        <f t="shared" si="18"/>
        <v>13.000000000000014</v>
      </c>
      <c r="I33" s="43"/>
      <c r="J33" s="44">
        <f>J25/I25</f>
        <v>0.47705369435520911</v>
      </c>
      <c r="K33" s="44">
        <f>K25-$J25</f>
        <v>0.25999999999999091</v>
      </c>
      <c r="L33" s="44">
        <f>L25-$J25</f>
        <v>1.8399999999999963</v>
      </c>
      <c r="M33" s="44">
        <f>M25-$J25</f>
        <v>0.9199999999999946</v>
      </c>
      <c r="N33" s="44">
        <f>N25-$J25</f>
        <v>1.0299999999999976</v>
      </c>
      <c r="O33" s="45">
        <f>O25-$J25</f>
        <v>0.39999999999997726</v>
      </c>
    </row>
    <row r="34" spans="1:15" x14ac:dyDescent="0.3">
      <c r="A34" s="1"/>
      <c r="B34" s="43"/>
      <c r="C34" s="44"/>
      <c r="D34" s="44"/>
      <c r="E34" s="44"/>
      <c r="F34" s="44"/>
      <c r="G34" s="44"/>
      <c r="H34" s="44"/>
      <c r="I34" s="43"/>
      <c r="J34" s="44"/>
      <c r="K34" s="44"/>
      <c r="L34" s="44"/>
      <c r="M34" s="44"/>
      <c r="N34" s="44"/>
      <c r="O34" s="45"/>
    </row>
    <row r="35" spans="1:15" x14ac:dyDescent="0.3">
      <c r="A35" s="1" t="s">
        <v>12</v>
      </c>
      <c r="B35" s="43"/>
      <c r="C35" s="44"/>
      <c r="D35" s="44"/>
      <c r="E35" s="44"/>
      <c r="F35" s="44"/>
      <c r="G35" s="44"/>
      <c r="H35" s="44">
        <f>AVERAGE(D11:H11)</f>
        <v>0.38469031015724103</v>
      </c>
      <c r="I35" s="43"/>
      <c r="J35" s="44"/>
      <c r="K35" s="44"/>
      <c r="L35" s="44"/>
      <c r="M35" s="44"/>
      <c r="N35" s="44"/>
      <c r="O35" s="45">
        <f>AVERAGE(K11:O11)</f>
        <v>0.39812815016938985</v>
      </c>
    </row>
    <row r="36" spans="1:15" x14ac:dyDescent="0.3">
      <c r="A36" s="1" t="s">
        <v>13</v>
      </c>
      <c r="B36" s="43"/>
      <c r="C36" s="44"/>
      <c r="D36" s="44"/>
      <c r="E36" s="44"/>
      <c r="F36" s="44"/>
      <c r="G36" s="44"/>
      <c r="H36" s="44">
        <f>_xlfn.STDEV.P(D11:H11)</f>
        <v>0.12342764062930645</v>
      </c>
      <c r="I36" s="43"/>
      <c r="J36" s="44"/>
      <c r="K36" s="44"/>
      <c r="L36" s="44"/>
      <c r="M36" s="44"/>
      <c r="N36" s="44"/>
      <c r="O36" s="45">
        <f>_xlfn.STDEV.P(K11:O11)</f>
        <v>0.10807391493584821</v>
      </c>
    </row>
    <row r="37" spans="1:15" x14ac:dyDescent="0.3">
      <c r="A37" s="1" t="s">
        <v>14</v>
      </c>
      <c r="B37" s="43"/>
      <c r="C37" s="44"/>
      <c r="D37" s="44"/>
      <c r="E37" s="44"/>
      <c r="F37" s="44"/>
      <c r="G37" s="44"/>
      <c r="H37" s="44">
        <f>AVERAGE(D19:H19)</f>
        <v>0.41007879649700413</v>
      </c>
      <c r="I37" s="43"/>
      <c r="J37" s="44"/>
      <c r="K37" s="44"/>
      <c r="L37" s="44"/>
      <c r="M37" s="44"/>
      <c r="N37" s="44"/>
      <c r="O37" s="45">
        <f>AVERAGE(K19:O19)</f>
        <v>0.23100726988130865</v>
      </c>
    </row>
    <row r="38" spans="1:15" x14ac:dyDescent="0.3">
      <c r="A38" s="1" t="s">
        <v>15</v>
      </c>
      <c r="B38" s="43"/>
      <c r="C38" s="44"/>
      <c r="D38" s="44"/>
      <c r="E38" s="44"/>
      <c r="F38" s="44"/>
      <c r="G38" s="44"/>
      <c r="H38" s="44">
        <f>_xlfn.STDEV.P(D19:H19)</f>
        <v>2.1559343779951532E-2</v>
      </c>
      <c r="I38" s="43"/>
      <c r="J38" s="44"/>
      <c r="K38" s="44"/>
      <c r="L38" s="44"/>
      <c r="M38" s="44"/>
      <c r="N38" s="44"/>
      <c r="O38" s="45">
        <f>_xlfn.STDEV.P(K19:O19)</f>
        <v>5.5195930653572037E-3</v>
      </c>
    </row>
    <row r="39" spans="1:15" x14ac:dyDescent="0.3">
      <c r="A39" s="1"/>
      <c r="B39" s="43"/>
      <c r="C39" s="44"/>
      <c r="D39" s="44"/>
      <c r="E39" s="44"/>
      <c r="F39" s="44"/>
      <c r="G39" s="44"/>
      <c r="H39" s="44"/>
      <c r="I39" s="43"/>
      <c r="J39" s="44"/>
      <c r="K39" s="44"/>
      <c r="L39" s="44"/>
      <c r="M39" s="44"/>
      <c r="N39" s="44"/>
      <c r="O39" s="45"/>
    </row>
    <row r="40" spans="1:15" x14ac:dyDescent="0.3">
      <c r="A40" s="1" t="s">
        <v>16</v>
      </c>
      <c r="B40" s="43"/>
      <c r="C40" s="44"/>
      <c r="D40" s="44">
        <f t="shared" ref="D40:H40" si="19">D11-D19</f>
        <v>0.18212725849740519</v>
      </c>
      <c r="E40" s="44">
        <f t="shared" si="19"/>
        <v>8.3989328692477105E-2</v>
      </c>
      <c r="F40" s="44">
        <f t="shared" si="19"/>
        <v>-3.03403668258172E-2</v>
      </c>
      <c r="G40" s="44">
        <f t="shared" si="19"/>
        <v>-0.15687874881453739</v>
      </c>
      <c r="H40" s="44">
        <f t="shared" si="19"/>
        <v>-0.20583990324834325</v>
      </c>
      <c r="I40" s="43"/>
      <c r="J40" s="44"/>
      <c r="K40" s="44">
        <f t="shared" ref="K40:O40" si="20">K11-K19</f>
        <v>1.6051071591238419E-2</v>
      </c>
      <c r="L40" s="44">
        <f t="shared" si="20"/>
        <v>0.11581994058983794</v>
      </c>
      <c r="M40" s="44">
        <f t="shared" si="20"/>
        <v>0.18166325539437772</v>
      </c>
      <c r="N40" s="44">
        <f t="shared" si="20"/>
        <v>0.3451305432254137</v>
      </c>
      <c r="O40" s="45">
        <f t="shared" si="20"/>
        <v>0.1769395906395384</v>
      </c>
    </row>
    <row r="41" spans="1:15" x14ac:dyDescent="0.3">
      <c r="A41" s="1" t="s">
        <v>17</v>
      </c>
      <c r="B41" s="43"/>
      <c r="C41" s="44"/>
      <c r="D41" s="44"/>
      <c r="E41" s="44"/>
      <c r="F41" s="44"/>
      <c r="G41" s="44"/>
      <c r="H41" s="44">
        <f>AVERAGE(D40:H40)</f>
        <v>-2.5388486339763112E-2</v>
      </c>
      <c r="I41" s="43"/>
      <c r="J41" s="44"/>
      <c r="K41" s="44"/>
      <c r="L41" s="44"/>
      <c r="M41" s="44"/>
      <c r="N41" s="44"/>
      <c r="O41" s="45">
        <f>AVERAGE(K40:O40)</f>
        <v>0.16712088028808125</v>
      </c>
    </row>
    <row r="42" spans="1:15" x14ac:dyDescent="0.3">
      <c r="A42" s="1" t="s">
        <v>18</v>
      </c>
      <c r="B42" s="43"/>
      <c r="C42" s="44"/>
      <c r="D42" s="44"/>
      <c r="E42" s="44"/>
      <c r="F42" s="44"/>
      <c r="G42" s="44"/>
      <c r="H42" s="44">
        <f>_xlfn.STDEV.P(D40:H40)</f>
        <v>0.14484696399089564</v>
      </c>
      <c r="I42" s="43"/>
      <c r="J42" s="44"/>
      <c r="K42" s="44"/>
      <c r="L42" s="44"/>
      <c r="M42" s="44"/>
      <c r="N42" s="44"/>
      <c r="O42" s="45">
        <f>_xlfn.STDEV.P(K40:O40)</f>
        <v>0.10719067250407958</v>
      </c>
    </row>
    <row r="43" spans="1:15" x14ac:dyDescent="0.3">
      <c r="A43" s="1"/>
      <c r="B43" s="43"/>
      <c r="C43" s="44"/>
      <c r="D43" s="44"/>
      <c r="E43" s="44"/>
      <c r="F43" s="44"/>
      <c r="G43" s="44"/>
      <c r="H43" s="44"/>
      <c r="I43" s="43"/>
      <c r="J43" s="44"/>
      <c r="K43" s="44"/>
      <c r="L43" s="44"/>
      <c r="M43" s="44"/>
      <c r="N43" s="44"/>
      <c r="O43" s="45"/>
    </row>
    <row r="44" spans="1:15" x14ac:dyDescent="0.3">
      <c r="A44" s="1" t="s">
        <v>19</v>
      </c>
      <c r="B44" s="8"/>
      <c r="C44" s="9"/>
      <c r="D44" s="9"/>
      <c r="E44" s="9"/>
      <c r="F44" s="9"/>
      <c r="G44" s="9"/>
      <c r="H44" s="44">
        <f>AVERAGE(D27:H27)</f>
        <v>0.41515177497011563</v>
      </c>
      <c r="I44" s="8"/>
      <c r="J44" s="9"/>
      <c r="K44" s="9"/>
      <c r="L44" s="9"/>
      <c r="M44" s="9"/>
      <c r="N44" s="9"/>
      <c r="O44" s="45">
        <f>AVERAGE(K27:O27)</f>
        <v>0.24235374428114603</v>
      </c>
    </row>
    <row r="45" spans="1:15" x14ac:dyDescent="0.3">
      <c r="A45" s="1" t="s">
        <v>20</v>
      </c>
      <c r="B45" s="8"/>
      <c r="C45" s="9"/>
      <c r="D45" s="9"/>
      <c r="E45" s="9"/>
      <c r="F45" s="9"/>
      <c r="G45" s="9"/>
      <c r="H45" s="44">
        <f>_xlfn.STDEV.P(D27:H27)</f>
        <v>1.5000317095985852E-2</v>
      </c>
      <c r="I45" s="8"/>
      <c r="J45" s="9"/>
      <c r="K45" s="9"/>
      <c r="L45" s="9"/>
      <c r="M45" s="9"/>
      <c r="N45" s="9"/>
      <c r="O45" s="45">
        <f>_xlfn.STDEV.P(K27:O27)</f>
        <v>7.0253721001576914E-3</v>
      </c>
    </row>
    <row r="46" spans="1:15" x14ac:dyDescent="0.3">
      <c r="A46" s="1" t="s">
        <v>21</v>
      </c>
      <c r="B46" s="8"/>
      <c r="C46" s="9"/>
      <c r="D46" s="44">
        <f>D27-$C$27</f>
        <v>0.24434568584229624</v>
      </c>
      <c r="E46" s="44">
        <f t="shared" ref="E46:H46" si="21">E27-$C$27</f>
        <v>0.21598239707087655</v>
      </c>
      <c r="F46" s="44">
        <f>F27-$C$27</f>
        <v>0.20792580120098589</v>
      </c>
      <c r="G46" s="44">
        <f t="shared" si="21"/>
        <v>0.20025432724769335</v>
      </c>
      <c r="H46" s="44">
        <f t="shared" si="21"/>
        <v>0.21301435224970003</v>
      </c>
      <c r="I46" s="8"/>
      <c r="J46" s="9"/>
      <c r="K46" s="44">
        <f>K27-$J$27</f>
        <v>-1.6373210672466776E-2</v>
      </c>
      <c r="L46" s="44">
        <f>L27-$J$27</f>
        <v>-7.4046017483432314E-3</v>
      </c>
      <c r="M46" s="44">
        <f>M27-$J$27</f>
        <v>-1.3257977329386439E-3</v>
      </c>
      <c r="N46" s="44">
        <f>N27-$J$27</f>
        <v>3.8433746042066674E-3</v>
      </c>
      <c r="O46" s="45">
        <f>O27-$J$27</f>
        <v>-1.0357286430892315E-2</v>
      </c>
    </row>
    <row r="47" spans="1:15" x14ac:dyDescent="0.3">
      <c r="A47" s="9"/>
      <c r="B47" s="8"/>
      <c r="C47" s="9"/>
      <c r="D47" s="9"/>
      <c r="E47" s="9"/>
      <c r="F47" s="9"/>
      <c r="G47" s="9"/>
      <c r="H47" s="44">
        <f>AVERAGE(D46:H46)</f>
        <v>0.21630451272231038</v>
      </c>
      <c r="I47" s="8"/>
      <c r="J47" s="9"/>
      <c r="K47" s="9"/>
      <c r="L47" s="9"/>
      <c r="M47" s="9"/>
      <c r="N47" s="9"/>
      <c r="O47" s="45">
        <f>AVERAGE(K46:O46)</f>
        <v>-6.3235043960868601E-3</v>
      </c>
    </row>
    <row r="48" spans="1:15" x14ac:dyDescent="0.3">
      <c r="A48" s="9"/>
      <c r="B48" s="8"/>
      <c r="C48" s="9"/>
      <c r="D48" s="9"/>
      <c r="E48" s="9"/>
      <c r="F48" s="9"/>
      <c r="G48" s="9"/>
      <c r="H48" s="44">
        <f>_xlfn.STDEV.P(D46:H46)</f>
        <v>1.5000317095985852E-2</v>
      </c>
      <c r="I48" s="8"/>
      <c r="J48" s="9"/>
      <c r="K48" s="9"/>
      <c r="L48" s="9"/>
      <c r="M48" s="9"/>
      <c r="N48" s="9"/>
      <c r="O48" s="45">
        <f>_xlfn.STDEV.P(K46:O46)</f>
        <v>7.0253721001576905E-3</v>
      </c>
    </row>
  </sheetData>
  <mergeCells count="2">
    <mergeCell ref="B1:H1"/>
    <mergeCell ref="I1:O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98A1-E2A2-4460-84B9-A5F1C8F551A9}">
  <dimension ref="A2:BF53"/>
  <sheetViews>
    <sheetView workbookViewId="0">
      <selection activeCell="A17" sqref="A17:A20"/>
    </sheetView>
  </sheetViews>
  <sheetFormatPr defaultRowHeight="14" x14ac:dyDescent="0.3"/>
  <cols>
    <col min="1" max="1" width="35.5" customWidth="1"/>
  </cols>
  <sheetData>
    <row r="2" spans="1:58" x14ac:dyDescent="0.3">
      <c r="A2" s="5" t="s">
        <v>24</v>
      </c>
      <c r="B2" s="8">
        <v>0</v>
      </c>
      <c r="C2" s="9">
        <v>1</v>
      </c>
      <c r="D2" s="50">
        <v>0</v>
      </c>
      <c r="E2" s="50">
        <v>1</v>
      </c>
      <c r="F2" s="50">
        <v>0</v>
      </c>
      <c r="G2" s="50">
        <v>1</v>
      </c>
      <c r="H2" s="50">
        <v>0</v>
      </c>
      <c r="I2" s="50">
        <v>1</v>
      </c>
      <c r="J2" s="50">
        <v>0</v>
      </c>
      <c r="K2" s="50">
        <v>1</v>
      </c>
      <c r="L2" s="50">
        <v>0</v>
      </c>
      <c r="M2" s="50">
        <v>1</v>
      </c>
      <c r="N2" s="50">
        <v>0</v>
      </c>
      <c r="O2" s="50">
        <v>1</v>
      </c>
      <c r="P2" s="50">
        <v>0</v>
      </c>
      <c r="Q2" s="51">
        <v>1</v>
      </c>
      <c r="R2" s="8">
        <v>1</v>
      </c>
      <c r="S2" s="50">
        <v>1</v>
      </c>
      <c r="T2" s="51">
        <v>1</v>
      </c>
      <c r="U2" s="9">
        <v>1</v>
      </c>
      <c r="V2" s="50">
        <v>1</v>
      </c>
      <c r="W2" s="50">
        <v>1</v>
      </c>
      <c r="X2" s="8">
        <v>1</v>
      </c>
      <c r="Y2" s="50">
        <v>1</v>
      </c>
      <c r="Z2" s="51">
        <v>1</v>
      </c>
      <c r="AA2" s="8">
        <v>1</v>
      </c>
      <c r="AB2" s="50">
        <v>1</v>
      </c>
      <c r="AC2" s="51">
        <v>1</v>
      </c>
      <c r="AD2" s="9">
        <v>1</v>
      </c>
      <c r="AE2" s="50">
        <v>1</v>
      </c>
      <c r="AF2" s="50">
        <v>1</v>
      </c>
      <c r="AG2" s="50">
        <v>1</v>
      </c>
      <c r="AH2" s="50">
        <v>1</v>
      </c>
      <c r="AI2" s="50">
        <v>1</v>
      </c>
      <c r="AJ2" s="50">
        <v>1</v>
      </c>
      <c r="AK2" s="51">
        <v>1</v>
      </c>
      <c r="AL2" s="8">
        <v>1</v>
      </c>
      <c r="AM2" s="50">
        <v>1</v>
      </c>
      <c r="AN2" s="50">
        <v>1</v>
      </c>
      <c r="AO2" s="50">
        <v>1</v>
      </c>
      <c r="AP2" s="50">
        <v>1</v>
      </c>
      <c r="AQ2" s="51">
        <v>1</v>
      </c>
      <c r="AR2" s="49">
        <v>1</v>
      </c>
      <c r="AS2" s="50">
        <v>1</v>
      </c>
      <c r="AT2" s="50">
        <v>1</v>
      </c>
      <c r="AU2" s="50">
        <v>1</v>
      </c>
      <c r="AV2" s="51">
        <v>1</v>
      </c>
      <c r="AW2" s="49">
        <v>1</v>
      </c>
      <c r="AX2" s="50">
        <v>1</v>
      </c>
      <c r="AY2" s="50">
        <v>1</v>
      </c>
      <c r="AZ2" s="50">
        <v>1</v>
      </c>
      <c r="BA2" s="51">
        <v>1</v>
      </c>
      <c r="BB2" s="49">
        <v>1</v>
      </c>
      <c r="BC2" s="50">
        <v>1</v>
      </c>
      <c r="BD2" s="50">
        <v>1</v>
      </c>
      <c r="BE2" s="50">
        <v>1</v>
      </c>
      <c r="BF2" s="51">
        <v>1</v>
      </c>
    </row>
    <row r="3" spans="1:58" x14ac:dyDescent="0.3">
      <c r="A3" s="5" t="s">
        <v>25</v>
      </c>
      <c r="B3" s="76">
        <v>0</v>
      </c>
      <c r="C3" s="75">
        <v>0</v>
      </c>
      <c r="D3" s="77">
        <v>0</v>
      </c>
      <c r="E3" s="77">
        <v>0</v>
      </c>
      <c r="F3" s="77">
        <v>0</v>
      </c>
      <c r="G3" s="77">
        <v>0</v>
      </c>
      <c r="H3" s="77">
        <v>0</v>
      </c>
      <c r="I3" s="77">
        <v>0</v>
      </c>
      <c r="J3" s="77">
        <v>0</v>
      </c>
      <c r="K3" s="77">
        <v>0</v>
      </c>
      <c r="L3" s="77">
        <v>0</v>
      </c>
      <c r="M3" s="77">
        <v>0</v>
      </c>
      <c r="N3" s="77">
        <v>0</v>
      </c>
      <c r="O3" s="77">
        <v>0</v>
      </c>
      <c r="P3" s="77">
        <v>0</v>
      </c>
      <c r="Q3" s="78">
        <v>0</v>
      </c>
      <c r="R3" s="76">
        <v>1</v>
      </c>
      <c r="S3" s="77">
        <v>1</v>
      </c>
      <c r="T3" s="78">
        <v>1</v>
      </c>
      <c r="U3" s="75">
        <v>2</v>
      </c>
      <c r="V3" s="77">
        <v>2</v>
      </c>
      <c r="W3" s="77">
        <v>2</v>
      </c>
      <c r="X3" s="76">
        <v>3</v>
      </c>
      <c r="Y3" s="77">
        <v>3</v>
      </c>
      <c r="Z3" s="78">
        <v>3</v>
      </c>
      <c r="AA3" s="76">
        <v>4</v>
      </c>
      <c r="AB3" s="77">
        <v>4</v>
      </c>
      <c r="AC3" s="78">
        <v>4</v>
      </c>
      <c r="AD3" s="75">
        <v>5</v>
      </c>
      <c r="AE3" s="77">
        <v>5</v>
      </c>
      <c r="AF3" s="77">
        <v>5</v>
      </c>
      <c r="AG3" s="77">
        <v>5</v>
      </c>
      <c r="AH3" s="77">
        <v>5</v>
      </c>
      <c r="AI3" s="77">
        <v>5</v>
      </c>
      <c r="AJ3" s="77">
        <v>5</v>
      </c>
      <c r="AK3" s="78">
        <v>5</v>
      </c>
      <c r="AL3" s="76">
        <v>10</v>
      </c>
      <c r="AM3" s="77">
        <v>10</v>
      </c>
      <c r="AN3" s="77">
        <v>10</v>
      </c>
      <c r="AO3" s="77">
        <v>10</v>
      </c>
      <c r="AP3" s="77">
        <v>10</v>
      </c>
      <c r="AQ3" s="78">
        <v>10</v>
      </c>
      <c r="AR3" s="79">
        <v>20</v>
      </c>
      <c r="AS3" s="77">
        <v>20</v>
      </c>
      <c r="AT3" s="77">
        <v>20</v>
      </c>
      <c r="AU3" s="77">
        <v>20</v>
      </c>
      <c r="AV3" s="78">
        <v>20</v>
      </c>
      <c r="AW3" s="79">
        <v>30</v>
      </c>
      <c r="AX3" s="77">
        <v>30</v>
      </c>
      <c r="AY3" s="77">
        <v>30</v>
      </c>
      <c r="AZ3" s="77">
        <v>30</v>
      </c>
      <c r="BA3" s="78">
        <v>30</v>
      </c>
      <c r="BB3" s="79">
        <v>60</v>
      </c>
      <c r="BC3" s="77">
        <v>60</v>
      </c>
      <c r="BD3" s="77">
        <v>60</v>
      </c>
      <c r="BE3" s="77">
        <v>60</v>
      </c>
      <c r="BF3" s="78">
        <v>60</v>
      </c>
    </row>
    <row r="4" spans="1:58" x14ac:dyDescent="0.3">
      <c r="A4" s="11" t="s">
        <v>26</v>
      </c>
      <c r="B4" s="12">
        <v>10</v>
      </c>
      <c r="C4" s="13">
        <v>10</v>
      </c>
      <c r="D4" s="53">
        <v>3</v>
      </c>
      <c r="E4" s="53">
        <v>3</v>
      </c>
      <c r="F4" s="53">
        <v>3</v>
      </c>
      <c r="G4" s="53">
        <v>3</v>
      </c>
      <c r="H4" s="53">
        <v>20</v>
      </c>
      <c r="I4" s="53">
        <v>20</v>
      </c>
      <c r="J4" s="53">
        <v>10</v>
      </c>
      <c r="K4" s="53">
        <v>10</v>
      </c>
      <c r="L4" s="53">
        <v>10</v>
      </c>
      <c r="M4" s="53">
        <v>10</v>
      </c>
      <c r="N4" s="53">
        <v>10</v>
      </c>
      <c r="O4" s="53">
        <v>10</v>
      </c>
      <c r="P4" s="53">
        <v>10</v>
      </c>
      <c r="Q4" s="54">
        <v>10</v>
      </c>
      <c r="R4" s="12">
        <v>10</v>
      </c>
      <c r="S4" s="53">
        <v>3</v>
      </c>
      <c r="T4" s="54">
        <v>3</v>
      </c>
      <c r="U4" s="13">
        <v>10</v>
      </c>
      <c r="V4" s="53">
        <v>3</v>
      </c>
      <c r="W4" s="53">
        <v>3</v>
      </c>
      <c r="X4" s="12">
        <v>10</v>
      </c>
      <c r="Y4" s="53">
        <v>3</v>
      </c>
      <c r="Z4" s="54">
        <v>3</v>
      </c>
      <c r="AA4" s="12">
        <v>10</v>
      </c>
      <c r="AB4" s="53">
        <v>3</v>
      </c>
      <c r="AC4" s="54">
        <v>3</v>
      </c>
      <c r="AD4" s="13">
        <v>10</v>
      </c>
      <c r="AE4" s="53">
        <v>3</v>
      </c>
      <c r="AF4" s="53">
        <v>3</v>
      </c>
      <c r="AG4" s="53">
        <v>20</v>
      </c>
      <c r="AH4" s="53">
        <v>10</v>
      </c>
      <c r="AI4" s="53">
        <v>10</v>
      </c>
      <c r="AJ4" s="53">
        <v>10</v>
      </c>
      <c r="AK4" s="54">
        <v>10</v>
      </c>
      <c r="AL4" s="12">
        <v>10</v>
      </c>
      <c r="AM4" s="53">
        <v>20</v>
      </c>
      <c r="AN4" s="53">
        <v>10</v>
      </c>
      <c r="AO4" s="53">
        <v>10</v>
      </c>
      <c r="AP4" s="53">
        <v>10</v>
      </c>
      <c r="AQ4" s="54">
        <v>10</v>
      </c>
      <c r="AR4" s="52">
        <v>20</v>
      </c>
      <c r="AS4" s="53">
        <v>10</v>
      </c>
      <c r="AT4" s="53">
        <v>10</v>
      </c>
      <c r="AU4" s="53">
        <v>10</v>
      </c>
      <c r="AV4" s="54">
        <v>10</v>
      </c>
      <c r="AW4" s="52">
        <v>20</v>
      </c>
      <c r="AX4" s="53">
        <v>10</v>
      </c>
      <c r="AY4" s="53">
        <v>10</v>
      </c>
      <c r="AZ4" s="53">
        <v>10</v>
      </c>
      <c r="BA4" s="54">
        <v>10</v>
      </c>
      <c r="BB4" s="52">
        <v>20</v>
      </c>
      <c r="BC4" s="53">
        <v>10</v>
      </c>
      <c r="BD4" s="53">
        <v>10</v>
      </c>
      <c r="BE4" s="53">
        <v>10</v>
      </c>
      <c r="BF4" s="54">
        <v>10</v>
      </c>
    </row>
    <row r="5" spans="1:58" x14ac:dyDescent="0.3">
      <c r="A5" s="11" t="s">
        <v>0</v>
      </c>
      <c r="B5" s="12"/>
      <c r="C5" s="15"/>
      <c r="D5" s="53"/>
      <c r="E5" s="55"/>
      <c r="F5" s="53"/>
      <c r="G5" s="55"/>
      <c r="H5" s="53"/>
      <c r="I5" s="55"/>
      <c r="J5" s="53"/>
      <c r="K5" s="55"/>
      <c r="L5" s="53"/>
      <c r="M5" s="55"/>
      <c r="N5" s="53"/>
      <c r="O5" s="55"/>
      <c r="P5" s="53"/>
      <c r="Q5" s="57"/>
      <c r="R5" s="17">
        <v>0.99980000000000002</v>
      </c>
      <c r="S5" s="50">
        <v>0.99650000000000005</v>
      </c>
      <c r="T5" s="51">
        <v>0.99639999999999995</v>
      </c>
      <c r="U5" s="15">
        <v>1.0132000000000001</v>
      </c>
      <c r="V5" s="55">
        <v>0.99590000000000001</v>
      </c>
      <c r="W5" s="55">
        <v>1.0009999999999999</v>
      </c>
      <c r="X5" s="17">
        <v>1.0112000000000001</v>
      </c>
      <c r="Y5" s="50">
        <v>1.0025999999999999</v>
      </c>
      <c r="Z5" s="51">
        <v>0.99939999999999996</v>
      </c>
      <c r="AA5" s="17">
        <v>1.0051000000000001</v>
      </c>
      <c r="AB5" s="55">
        <v>1.0065999999999999</v>
      </c>
      <c r="AC5" s="57">
        <v>1.0042</v>
      </c>
      <c r="AD5" s="15">
        <v>0.99450000000000005</v>
      </c>
      <c r="AE5" s="50">
        <v>0.99850000000000005</v>
      </c>
      <c r="AF5" s="50">
        <v>1.0085999999999999</v>
      </c>
      <c r="AG5" s="50">
        <v>1.004</v>
      </c>
      <c r="AH5" s="50">
        <v>0.99929999999999997</v>
      </c>
      <c r="AI5" s="50">
        <v>0.99080000000000001</v>
      </c>
      <c r="AJ5" s="50">
        <v>1.0032000000000001</v>
      </c>
      <c r="AK5" s="51">
        <v>0.98199999999999998</v>
      </c>
      <c r="AL5" s="17">
        <v>1.0113000000000001</v>
      </c>
      <c r="AM5" s="55">
        <v>1.0071000000000001</v>
      </c>
      <c r="AN5" s="55">
        <v>0.99880000000000002</v>
      </c>
      <c r="AO5" s="55">
        <v>0.97719999999999996</v>
      </c>
      <c r="AP5" s="55">
        <v>0.99309999999999998</v>
      </c>
      <c r="AQ5" s="57">
        <v>0.9738</v>
      </c>
      <c r="AR5" s="49">
        <v>1.0084</v>
      </c>
      <c r="AS5" s="50">
        <v>1.0063</v>
      </c>
      <c r="AT5" s="50">
        <v>0.98619999999999997</v>
      </c>
      <c r="AU5" s="50">
        <v>0.99319999999999997</v>
      </c>
      <c r="AV5" s="51">
        <v>0.9788</v>
      </c>
      <c r="AW5" s="56">
        <v>1.0057</v>
      </c>
      <c r="AX5" s="55">
        <v>1.0041</v>
      </c>
      <c r="AY5" s="55">
        <v>0.98450000000000004</v>
      </c>
      <c r="AZ5" s="55">
        <v>1.0044</v>
      </c>
      <c r="BA5" s="57">
        <v>0.98529999999999995</v>
      </c>
      <c r="BB5" s="49">
        <v>1.0088999999999999</v>
      </c>
      <c r="BC5" s="50">
        <v>1.0199</v>
      </c>
      <c r="BD5" s="50">
        <v>0.96030000000000004</v>
      </c>
      <c r="BE5" s="50">
        <v>1.0322</v>
      </c>
      <c r="BF5" s="51">
        <v>0.97570000000000001</v>
      </c>
    </row>
    <row r="6" spans="1:58" x14ac:dyDescent="0.3">
      <c r="A6" s="11" t="s">
        <v>1</v>
      </c>
      <c r="B6" s="12"/>
      <c r="C6" s="15"/>
      <c r="D6" s="53"/>
      <c r="E6" s="55"/>
      <c r="F6" s="53"/>
      <c r="G6" s="55"/>
      <c r="H6" s="53"/>
      <c r="I6" s="55"/>
      <c r="J6" s="53"/>
      <c r="K6" s="55"/>
      <c r="L6" s="53"/>
      <c r="M6" s="55"/>
      <c r="N6" s="53"/>
      <c r="O6" s="55"/>
      <c r="P6" s="53"/>
      <c r="Q6" s="57"/>
      <c r="R6" s="17">
        <v>1.0617000000000001</v>
      </c>
      <c r="S6" s="55">
        <v>1.0233000000000001</v>
      </c>
      <c r="T6" s="57">
        <v>1.0245</v>
      </c>
      <c r="U6" s="15">
        <v>1.0667</v>
      </c>
      <c r="V6" s="55">
        <v>1.0117</v>
      </c>
      <c r="W6" s="55">
        <v>1.0213000000000001</v>
      </c>
      <c r="X6" s="17">
        <v>1.0876999999999999</v>
      </c>
      <c r="Y6" s="50">
        <v>1.0256000000000001</v>
      </c>
      <c r="Z6" s="51">
        <v>1.0296000000000001</v>
      </c>
      <c r="AA6" s="17">
        <v>1.0671999999999999</v>
      </c>
      <c r="AB6" s="55">
        <v>1.0265</v>
      </c>
      <c r="AC6" s="57">
        <v>1.0347999999999999</v>
      </c>
      <c r="AD6" s="15">
        <v>1.0356000000000001</v>
      </c>
      <c r="AE6" s="50">
        <v>1.0159</v>
      </c>
      <c r="AF6" s="50">
        <v>1.0387999999999999</v>
      </c>
      <c r="AG6" s="55">
        <v>1.1617999999999999</v>
      </c>
      <c r="AH6" s="55">
        <v>1.0459000000000001</v>
      </c>
      <c r="AI6" s="55">
        <v>1.0078</v>
      </c>
      <c r="AJ6" s="55">
        <v>1.0489999999999999</v>
      </c>
      <c r="AK6" s="57">
        <v>1.018</v>
      </c>
      <c r="AL6" s="17">
        <v>1.0459000000000001</v>
      </c>
      <c r="AM6" s="55">
        <v>1.1798999999999999</v>
      </c>
      <c r="AN6" s="55">
        <v>1.0885</v>
      </c>
      <c r="AO6" s="55">
        <v>0.99619999999999997</v>
      </c>
      <c r="AP6" s="55">
        <v>1.0251999999999999</v>
      </c>
      <c r="AQ6" s="57">
        <v>1.0009999999999999</v>
      </c>
      <c r="AR6" s="49">
        <v>1.1895</v>
      </c>
      <c r="AS6" s="50">
        <v>1.0347999999999999</v>
      </c>
      <c r="AT6" s="50">
        <v>0.99739999999999995</v>
      </c>
      <c r="AU6" s="50">
        <v>1.0230999999999999</v>
      </c>
      <c r="AV6" s="57">
        <v>1.0047999999999999</v>
      </c>
      <c r="AW6" s="56">
        <v>1.1457999999999999</v>
      </c>
      <c r="AX6" s="55">
        <v>1.0354000000000001</v>
      </c>
      <c r="AY6" s="55">
        <v>0.99660000000000004</v>
      </c>
      <c r="AZ6" s="55">
        <v>1.0197000000000001</v>
      </c>
      <c r="BA6" s="51">
        <v>1.0112000000000001</v>
      </c>
      <c r="BB6" s="49">
        <v>1.0562</v>
      </c>
      <c r="BC6" s="50">
        <v>1.054</v>
      </c>
      <c r="BD6" s="50">
        <v>0.98089999999999999</v>
      </c>
      <c r="BE6" s="50">
        <v>1.0274000000000001</v>
      </c>
      <c r="BF6" s="57">
        <v>0.99870000000000003</v>
      </c>
    </row>
    <row r="7" spans="1:58" x14ac:dyDescent="0.3">
      <c r="A7" s="11" t="s">
        <v>2</v>
      </c>
      <c r="B7" s="8"/>
      <c r="C7" s="1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7"/>
      <c r="R7" s="8">
        <v>72.611199999999997</v>
      </c>
      <c r="S7" s="9">
        <v>58.820099999999996</v>
      </c>
      <c r="T7" s="10">
        <v>58.820099999999996</v>
      </c>
      <c r="U7" s="9">
        <v>67.433499999999995</v>
      </c>
      <c r="V7" s="9">
        <v>69.496700000000004</v>
      </c>
      <c r="W7" s="9">
        <v>69.496700000000004</v>
      </c>
      <c r="X7" s="8">
        <v>69.396600000000007</v>
      </c>
      <c r="Y7" s="9">
        <v>69.704899999999995</v>
      </c>
      <c r="Z7" s="10">
        <v>69.704899999999995</v>
      </c>
      <c r="AA7" s="8">
        <v>63.142800000000001</v>
      </c>
      <c r="AB7" s="9">
        <v>72.073499999999996</v>
      </c>
      <c r="AC7" s="10">
        <v>72.073499999999996</v>
      </c>
      <c r="AD7" s="9">
        <v>63.887500000000003</v>
      </c>
      <c r="AE7" s="9">
        <v>64.195099999999996</v>
      </c>
      <c r="AF7" s="9">
        <v>64.195099999999996</v>
      </c>
      <c r="AG7" s="9">
        <v>58.820099999999996</v>
      </c>
      <c r="AH7" s="9">
        <v>58.819200000000002</v>
      </c>
      <c r="AI7" s="9">
        <v>58.821800000000003</v>
      </c>
      <c r="AJ7" s="9">
        <v>58.819200000000002</v>
      </c>
      <c r="AK7" s="10">
        <v>58.819200000000002</v>
      </c>
      <c r="AL7" s="8">
        <v>66.0077</v>
      </c>
      <c r="AM7" s="9">
        <v>69.496700000000004</v>
      </c>
      <c r="AN7" s="9">
        <v>69.494500000000002</v>
      </c>
      <c r="AO7" s="9">
        <v>69.493099999999998</v>
      </c>
      <c r="AP7" s="9">
        <v>69.494500000000002</v>
      </c>
      <c r="AQ7" s="10">
        <v>69.494500000000002</v>
      </c>
      <c r="AR7" s="8">
        <v>69.704899999999995</v>
      </c>
      <c r="AS7" s="9">
        <v>69.703100000000006</v>
      </c>
      <c r="AT7" s="9">
        <v>69.704899999999995</v>
      </c>
      <c r="AU7" s="9">
        <v>69.703100000000006</v>
      </c>
      <c r="AV7" s="10">
        <v>69.703100000000006</v>
      </c>
      <c r="AW7" s="8">
        <v>72.073499999999996</v>
      </c>
      <c r="AX7" s="9">
        <v>72.071299999999994</v>
      </c>
      <c r="AY7" s="9">
        <v>72.071299999999994</v>
      </c>
      <c r="AZ7" s="9">
        <v>72.071299999999994</v>
      </c>
      <c r="BA7" s="10">
        <v>72.071299999999994</v>
      </c>
      <c r="BB7" s="8">
        <v>64.195099999999996</v>
      </c>
      <c r="BC7" s="9">
        <v>64.197599999999994</v>
      </c>
      <c r="BD7" s="9">
        <v>64.197599999999994</v>
      </c>
      <c r="BE7" s="9">
        <v>64.197599999999994</v>
      </c>
      <c r="BF7" s="10">
        <v>64.197599999999994</v>
      </c>
    </row>
    <row r="8" spans="1:58" x14ac:dyDescent="0.3">
      <c r="A8" s="11" t="s">
        <v>3</v>
      </c>
      <c r="B8" s="17"/>
      <c r="C8" s="1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7"/>
      <c r="R8" s="17">
        <v>72.633899999999997</v>
      </c>
      <c r="S8" s="55">
        <v>58.827100000000002</v>
      </c>
      <c r="T8" s="57">
        <v>58.827800000000003</v>
      </c>
      <c r="U8" s="15">
        <v>67.453500000000005</v>
      </c>
      <c r="V8" s="55">
        <v>69.502499999999998</v>
      </c>
      <c r="W8" s="55">
        <v>69.503699999999995</v>
      </c>
      <c r="X8" s="17">
        <v>69.428700000000006</v>
      </c>
      <c r="Y8" s="55">
        <v>69.713300000000004</v>
      </c>
      <c r="Z8" s="57">
        <v>69.714699999999993</v>
      </c>
      <c r="AA8" s="17">
        <v>63.166499999999999</v>
      </c>
      <c r="AB8" s="55">
        <v>72.080100000000002</v>
      </c>
      <c r="AC8" s="57">
        <v>72.081100000000006</v>
      </c>
      <c r="AD8" s="15">
        <v>63.904800000000002</v>
      </c>
      <c r="AE8" s="55">
        <v>64.201800000000006</v>
      </c>
      <c r="AF8" s="55">
        <v>64.209100000000007</v>
      </c>
      <c r="AG8" s="55">
        <v>58.876300000000001</v>
      </c>
      <c r="AH8" s="55">
        <v>58.832000000000001</v>
      </c>
      <c r="AI8" s="55">
        <v>58.826000000000001</v>
      </c>
      <c r="AJ8" s="55">
        <v>58.831200000000003</v>
      </c>
      <c r="AK8" s="10">
        <v>58.829500000000003</v>
      </c>
      <c r="AL8" s="17">
        <v>66.018799999999999</v>
      </c>
      <c r="AM8" s="55">
        <v>69.570599999999999</v>
      </c>
      <c r="AN8" s="55">
        <v>69.513800000000003</v>
      </c>
      <c r="AO8" s="55">
        <v>69.499700000000004</v>
      </c>
      <c r="AP8" s="55">
        <v>69.498000000000005</v>
      </c>
      <c r="AQ8" s="10">
        <v>69.501900000000006</v>
      </c>
      <c r="AR8" s="56">
        <v>69.777500000000003</v>
      </c>
      <c r="AS8" s="55">
        <v>69.712999999999994</v>
      </c>
      <c r="AT8" s="55">
        <v>69.709599999999995</v>
      </c>
      <c r="AU8" s="55">
        <v>69.708600000000004</v>
      </c>
      <c r="AV8" s="10">
        <v>69.709400000000002</v>
      </c>
      <c r="AW8" s="56">
        <v>72.138199999999998</v>
      </c>
      <c r="AX8" s="55">
        <v>72.088200000000001</v>
      </c>
      <c r="AY8" s="55">
        <v>72.078299999999999</v>
      </c>
      <c r="AZ8" s="55">
        <v>72.078299999999999</v>
      </c>
      <c r="BA8" s="10">
        <v>72.084900000000005</v>
      </c>
      <c r="BB8" s="56">
        <v>64.223500000000001</v>
      </c>
      <c r="BC8" s="55">
        <v>64.209699999999998</v>
      </c>
      <c r="BD8" s="55">
        <v>64.205799999999996</v>
      </c>
      <c r="BE8" s="55">
        <v>64.203400000000002</v>
      </c>
      <c r="BF8" s="10">
        <v>64.205299999999994</v>
      </c>
    </row>
    <row r="9" spans="1:58" x14ac:dyDescent="0.3">
      <c r="A9" s="18" t="s">
        <v>31</v>
      </c>
      <c r="B9" s="19">
        <f t="shared" ref="B9:BF9" si="0">(B6-B5)/B4*1000</f>
        <v>0</v>
      </c>
      <c r="C9" s="20">
        <f t="shared" si="0"/>
        <v>0</v>
      </c>
      <c r="D9" s="59">
        <f t="shared" si="0"/>
        <v>0</v>
      </c>
      <c r="E9" s="59">
        <f t="shared" si="0"/>
        <v>0</v>
      </c>
      <c r="F9" s="59">
        <f t="shared" si="0"/>
        <v>0</v>
      </c>
      <c r="G9" s="59">
        <f t="shared" si="0"/>
        <v>0</v>
      </c>
      <c r="H9" s="59">
        <f t="shared" si="0"/>
        <v>0</v>
      </c>
      <c r="I9" s="59">
        <f t="shared" si="0"/>
        <v>0</v>
      </c>
      <c r="J9" s="59">
        <f t="shared" si="0"/>
        <v>0</v>
      </c>
      <c r="K9" s="59">
        <f t="shared" si="0"/>
        <v>0</v>
      </c>
      <c r="L9" s="59">
        <f t="shared" si="0"/>
        <v>0</v>
      </c>
      <c r="M9" s="59">
        <f t="shared" si="0"/>
        <v>0</v>
      </c>
      <c r="N9" s="59">
        <f t="shared" si="0"/>
        <v>0</v>
      </c>
      <c r="O9" s="59">
        <f t="shared" si="0"/>
        <v>0</v>
      </c>
      <c r="P9" s="59">
        <f>(P6-P5)/P4*1000</f>
        <v>0</v>
      </c>
      <c r="Q9" s="60">
        <f>(Q6-Q5)/Q4*1000</f>
        <v>0</v>
      </c>
      <c r="R9" s="19">
        <f>(R6-R5)/R4*1000</f>
        <v>6.1900000000000066</v>
      </c>
      <c r="S9" s="59">
        <f t="shared" si="0"/>
        <v>8.9333333333333478</v>
      </c>
      <c r="T9" s="60">
        <f>(T6-T5)/T4*1000</f>
        <v>9.3666666666666707</v>
      </c>
      <c r="U9" s="20">
        <f>(U6-U5)/U4*1000</f>
        <v>5.3499999999999881</v>
      </c>
      <c r="V9" s="59">
        <f t="shared" si="0"/>
        <v>5.266666666666679</v>
      </c>
      <c r="W9" s="59">
        <f>(W6-W5)/W4*1000</f>
        <v>6.7666666666667359</v>
      </c>
      <c r="X9" s="19">
        <f>(X6-X5)/X4*1000</f>
        <v>7.649999999999979</v>
      </c>
      <c r="Y9" s="59">
        <f t="shared" si="0"/>
        <v>7.6666666666667105</v>
      </c>
      <c r="Z9" s="60">
        <f>(Z6-Z5)/Z4*1000</f>
        <v>10.066666666666706</v>
      </c>
      <c r="AA9" s="19">
        <f>(AA6-AA5)/AA4*1000</f>
        <v>6.2099999999999822</v>
      </c>
      <c r="AB9" s="59">
        <f t="shared" si="0"/>
        <v>6.6333333333333426</v>
      </c>
      <c r="AC9" s="60">
        <f t="shared" si="0"/>
        <v>10.199999999999987</v>
      </c>
      <c r="AD9" s="20">
        <f t="shared" si="0"/>
        <v>4.110000000000003</v>
      </c>
      <c r="AE9" s="59">
        <f t="shared" si="0"/>
        <v>5.7999999999999901</v>
      </c>
      <c r="AF9" s="59">
        <f t="shared" si="0"/>
        <v>10.066666666666668</v>
      </c>
      <c r="AG9" s="59">
        <f t="shared" si="0"/>
        <v>7.8899999999999979</v>
      </c>
      <c r="AH9" s="59">
        <f t="shared" si="0"/>
        <v>4.660000000000009</v>
      </c>
      <c r="AI9" s="59">
        <f t="shared" si="0"/>
        <v>1.7000000000000015</v>
      </c>
      <c r="AJ9" s="59">
        <f t="shared" si="0"/>
        <v>4.5799999999999841</v>
      </c>
      <c r="AK9" s="60">
        <f t="shared" si="0"/>
        <v>3.6000000000000032</v>
      </c>
      <c r="AL9" s="19">
        <f>(AL6-AL5)/AL4*1000</f>
        <v>3.4599999999999964</v>
      </c>
      <c r="AM9" s="59">
        <f>(AM6-AM5)/AM4*1000</f>
        <v>8.6399999999999917</v>
      </c>
      <c r="AN9" s="59">
        <f>(AN6-AN5)/AN4*1000</f>
        <v>8.9700000000000006</v>
      </c>
      <c r="AO9" s="59">
        <f>(AO6-AO5)/AO4*1000</f>
        <v>1.9000000000000017</v>
      </c>
      <c r="AP9" s="59">
        <f>(AP6-AP5)/AP4*1000</f>
        <v>3.2099999999999906</v>
      </c>
      <c r="AQ9" s="60">
        <f t="shared" si="0"/>
        <v>2.7199999999999891</v>
      </c>
      <c r="AR9" s="58">
        <f>(AR6-AR5)/AR4*1000</f>
        <v>9.0550000000000015</v>
      </c>
      <c r="AS9" s="59">
        <f>(AS6-AS5)/AS4*1000</f>
        <v>2.849999999999997</v>
      </c>
      <c r="AT9" s="59">
        <f>(AT6-AT5)/AT4*1000</f>
        <v>1.1199999999999988</v>
      </c>
      <c r="AU9" s="59">
        <f>(AU6-AU5)/AU4*1000</f>
        <v>2.9899999999999927</v>
      </c>
      <c r="AV9" s="60">
        <f t="shared" si="0"/>
        <v>2.5999999999999912</v>
      </c>
      <c r="AW9" s="58">
        <f>(AW6-AW5)/AW4*1000</f>
        <v>7.0049999999999946</v>
      </c>
      <c r="AX9" s="59">
        <f>(AX6-AX5)/AX4*1000</f>
        <v>3.1300000000000106</v>
      </c>
      <c r="AY9" s="59">
        <f>(AY6-AY5)/AY4*1000</f>
        <v>1.21</v>
      </c>
      <c r="AZ9" s="59">
        <f>(AZ6-AZ5)/AZ4*1000</f>
        <v>1.5300000000000091</v>
      </c>
      <c r="BA9" s="60">
        <f t="shared" si="0"/>
        <v>2.5900000000000145</v>
      </c>
      <c r="BB9" s="58">
        <f>(BB6-BB5)/BB4*1000</f>
        <v>2.365000000000006</v>
      </c>
      <c r="BC9" s="59">
        <f>(BC6-BC5)/BC4*1000</f>
        <v>3.4100000000000019</v>
      </c>
      <c r="BD9" s="59">
        <f>(BD6-BD5)/BD4*1000</f>
        <v>2.0599999999999952</v>
      </c>
      <c r="BE9" s="59">
        <f>(BE6-BE5)/BE4*1000</f>
        <v>-0.47999999999999154</v>
      </c>
      <c r="BF9" s="60">
        <f t="shared" si="0"/>
        <v>2.300000000000002</v>
      </c>
    </row>
    <row r="10" spans="1:58" x14ac:dyDescent="0.3">
      <c r="A10" s="18" t="s">
        <v>30</v>
      </c>
      <c r="B10" s="19">
        <f t="shared" ref="B10:BF10" si="1">(B8-B7)/B4*1000</f>
        <v>0</v>
      </c>
      <c r="C10" s="20">
        <f t="shared" si="1"/>
        <v>0</v>
      </c>
      <c r="D10" s="59">
        <f t="shared" si="1"/>
        <v>0</v>
      </c>
      <c r="E10" s="59">
        <f t="shared" si="1"/>
        <v>0</v>
      </c>
      <c r="F10" s="59">
        <f t="shared" si="1"/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 t="shared" si="1"/>
        <v>0</v>
      </c>
      <c r="L10" s="59">
        <f t="shared" si="1"/>
        <v>0</v>
      </c>
      <c r="M10" s="59">
        <f t="shared" si="1"/>
        <v>0</v>
      </c>
      <c r="N10" s="59">
        <f t="shared" si="1"/>
        <v>0</v>
      </c>
      <c r="O10" s="59">
        <f t="shared" si="1"/>
        <v>0</v>
      </c>
      <c r="P10" s="59">
        <f>(P8-P7)/P4*1000</f>
        <v>0</v>
      </c>
      <c r="Q10" s="60">
        <f>(Q8-Q7)/Q4*1000</f>
        <v>0</v>
      </c>
      <c r="R10" s="19">
        <f>(R8-R7)/R4*1000</f>
        <v>2.2700000000000387</v>
      </c>
      <c r="S10" s="59">
        <f t="shared" si="1"/>
        <v>2.3333333333350006</v>
      </c>
      <c r="T10" s="60">
        <f>(T8-T7)/T4*1000</f>
        <v>2.5666666666689744</v>
      </c>
      <c r="U10" s="20">
        <f>(U8-U7)/U4*1000</f>
        <v>2.0000000000010232</v>
      </c>
      <c r="V10" s="59">
        <f t="shared" si="1"/>
        <v>1.9333333333311959</v>
      </c>
      <c r="W10" s="59">
        <f>(W8-W7)/W4*1000</f>
        <v>2.3333333333302639</v>
      </c>
      <c r="X10" s="19">
        <f>(X8-X7)/X4*1000</f>
        <v>3.2099999999999795</v>
      </c>
      <c r="Y10" s="59">
        <f t="shared" si="1"/>
        <v>2.8000000000029481</v>
      </c>
      <c r="Z10" s="60">
        <f>(Z8-Z7)/Z4*1000</f>
        <v>3.266666666666159</v>
      </c>
      <c r="AA10" s="19">
        <f>(AA8-AA7)/AA4*1000</f>
        <v>2.3699999999998056</v>
      </c>
      <c r="AB10" s="59">
        <f t="shared" si="1"/>
        <v>2.2000000000019782</v>
      </c>
      <c r="AC10" s="60">
        <f t="shared" si="1"/>
        <v>2.5333333333369032</v>
      </c>
      <c r="AD10" s="20">
        <f t="shared" si="1"/>
        <v>1.7299999999998761</v>
      </c>
      <c r="AE10" s="59">
        <f t="shared" si="1"/>
        <v>2.233333333336418</v>
      </c>
      <c r="AF10" s="59">
        <f t="shared" si="1"/>
        <v>4.6666666666700012</v>
      </c>
      <c r="AG10" s="59">
        <f t="shared" si="1"/>
        <v>2.8100000000002012</v>
      </c>
      <c r="AH10" s="59">
        <f t="shared" si="1"/>
        <v>1.279999999999859</v>
      </c>
      <c r="AI10" s="59">
        <f t="shared" si="1"/>
        <v>0.4199999999997317</v>
      </c>
      <c r="AJ10" s="59">
        <f t="shared" si="1"/>
        <v>1.2000000000000455</v>
      </c>
      <c r="AK10" s="60">
        <f t="shared" si="1"/>
        <v>1.0300000000000864</v>
      </c>
      <c r="AL10" s="19">
        <f>(AL8-AL7)/AL4*1000</f>
        <v>1.1099999999999</v>
      </c>
      <c r="AM10" s="59">
        <f>(AM8-AM7)/AM4*1000</f>
        <v>3.6949999999997374</v>
      </c>
      <c r="AN10" s="59">
        <f>(AN8-AN7)/AN4*1000</f>
        <v>1.9300000000001205</v>
      </c>
      <c r="AO10" s="59">
        <f>(AO8-AO7)/AO4*1000</f>
        <v>0.66000000000059345</v>
      </c>
      <c r="AP10" s="59">
        <f>(AP8-AP7)/AP4*1000</f>
        <v>0.35000000000025011</v>
      </c>
      <c r="AQ10" s="60">
        <f t="shared" si="1"/>
        <v>0.740000000000407</v>
      </c>
      <c r="AR10" s="58">
        <f>(AR8-AR7)/AR4*1000</f>
        <v>3.6300000000004218</v>
      </c>
      <c r="AS10" s="59">
        <f>(AS8-AS7)/AS4*1000</f>
        <v>0.98999999999875854</v>
      </c>
      <c r="AT10" s="59">
        <f>(AT8-AT7)/AT4*1000</f>
        <v>0.46999999999997044</v>
      </c>
      <c r="AU10" s="59">
        <f>(AU8-AU7)/AU4*1000</f>
        <v>0.549999999999784</v>
      </c>
      <c r="AV10" s="60">
        <f t="shared" si="1"/>
        <v>0.62999999999959755</v>
      </c>
      <c r="AW10" s="58">
        <f>(AW8-AW7)/AW4*1000</f>
        <v>3.2350000000000989</v>
      </c>
      <c r="AX10" s="59">
        <f>(AX8-AX7)/AX4*1000</f>
        <v>1.6900000000006798</v>
      </c>
      <c r="AY10" s="59">
        <f>(AY8-AY7)/AY4*1000</f>
        <v>0.70000000000050022</v>
      </c>
      <c r="AZ10" s="59">
        <f>(AZ8-AZ7)/AZ4*1000</f>
        <v>0.70000000000050022</v>
      </c>
      <c r="BA10" s="60">
        <f t="shared" si="1"/>
        <v>1.3600000000010937</v>
      </c>
      <c r="BB10" s="58">
        <f>(BB8-BB7)/BB4*1000</f>
        <v>1.4200000000002433</v>
      </c>
      <c r="BC10" s="59">
        <f>(BC8-BC7)/BC4*1000</f>
        <v>1.2100000000003774</v>
      </c>
      <c r="BD10" s="59">
        <f>(BD8-BD7)/BD4*1000</f>
        <v>0.82000000000022055</v>
      </c>
      <c r="BE10" s="59">
        <f>(BE8-BE7)/BE4*1000</f>
        <v>0.58000000000077989</v>
      </c>
      <c r="BF10" s="60">
        <f t="shared" si="1"/>
        <v>0.76999999999998181</v>
      </c>
    </row>
    <row r="11" spans="1:58" x14ac:dyDescent="0.3">
      <c r="A11" s="18" t="s">
        <v>29</v>
      </c>
      <c r="B11" s="22" t="e">
        <f t="shared" ref="B11:BF11" si="2">B10/B9</f>
        <v>#DIV/0!</v>
      </c>
      <c r="C11" s="23" t="e">
        <f t="shared" si="2"/>
        <v>#DIV/0!</v>
      </c>
      <c r="D11" s="62" t="e">
        <f t="shared" si="2"/>
        <v>#DIV/0!</v>
      </c>
      <c r="E11" s="62" t="e">
        <f t="shared" si="2"/>
        <v>#DIV/0!</v>
      </c>
      <c r="F11" s="62" t="e">
        <f t="shared" si="2"/>
        <v>#DIV/0!</v>
      </c>
      <c r="G11" s="62" t="e">
        <f t="shared" si="2"/>
        <v>#DIV/0!</v>
      </c>
      <c r="H11" s="62" t="e">
        <f t="shared" si="2"/>
        <v>#DIV/0!</v>
      </c>
      <c r="I11" s="62" t="e">
        <f t="shared" si="2"/>
        <v>#DIV/0!</v>
      </c>
      <c r="J11" s="62" t="e">
        <f t="shared" si="2"/>
        <v>#DIV/0!</v>
      </c>
      <c r="K11" s="62" t="e">
        <f t="shared" si="2"/>
        <v>#DIV/0!</v>
      </c>
      <c r="L11" s="62" t="e">
        <f t="shared" si="2"/>
        <v>#DIV/0!</v>
      </c>
      <c r="M11" s="62" t="e">
        <f t="shared" si="2"/>
        <v>#DIV/0!</v>
      </c>
      <c r="N11" s="62" t="e">
        <f t="shared" si="2"/>
        <v>#DIV/0!</v>
      </c>
      <c r="O11" s="62" t="e">
        <f t="shared" si="2"/>
        <v>#DIV/0!</v>
      </c>
      <c r="P11" s="62" t="e">
        <f>P10/P9</f>
        <v>#DIV/0!</v>
      </c>
      <c r="Q11" s="63" t="e">
        <f>Q10/Q9</f>
        <v>#DIV/0!</v>
      </c>
      <c r="R11" s="22">
        <f>R10/R9</f>
        <v>0.36672051696284913</v>
      </c>
      <c r="S11" s="62">
        <f t="shared" si="2"/>
        <v>0.26119402985093249</v>
      </c>
      <c r="T11" s="63">
        <f>T10/T9</f>
        <v>0.27402135231341351</v>
      </c>
      <c r="U11" s="23">
        <f>U10/U9</f>
        <v>0.37383177570112663</v>
      </c>
      <c r="V11" s="62">
        <f t="shared" si="2"/>
        <v>0.36708860759452999</v>
      </c>
      <c r="W11" s="62">
        <f>W10/W9</f>
        <v>0.34482758620643944</v>
      </c>
      <c r="X11" s="22">
        <f>X10/X9</f>
        <v>0.41960784313725336</v>
      </c>
      <c r="Y11" s="62">
        <f t="shared" si="2"/>
        <v>0.3652173913047303</v>
      </c>
      <c r="Z11" s="63">
        <f>Z10/Z9</f>
        <v>0.32450331125822646</v>
      </c>
      <c r="AA11" s="22">
        <f>AA10/AA9</f>
        <v>0.38164251207726446</v>
      </c>
      <c r="AB11" s="62">
        <f t="shared" si="2"/>
        <v>0.33165829145758419</v>
      </c>
      <c r="AC11" s="63">
        <f t="shared" si="2"/>
        <v>0.24836601307224573</v>
      </c>
      <c r="AD11" s="23">
        <f t="shared" si="2"/>
        <v>0.42092457420921531</v>
      </c>
      <c r="AE11" s="62">
        <f t="shared" si="2"/>
        <v>0.38505747126490031</v>
      </c>
      <c r="AF11" s="62">
        <f t="shared" si="2"/>
        <v>0.46357615894072851</v>
      </c>
      <c r="AG11" s="62">
        <f t="shared" si="2"/>
        <v>0.35614702154628669</v>
      </c>
      <c r="AH11" s="62">
        <f t="shared" si="2"/>
        <v>0.27467811158795202</v>
      </c>
      <c r="AI11" s="62">
        <f t="shared" si="2"/>
        <v>0.24705882352925373</v>
      </c>
      <c r="AJ11" s="62">
        <f t="shared" si="2"/>
        <v>0.26200873362446497</v>
      </c>
      <c r="AK11" s="63">
        <f t="shared" si="2"/>
        <v>0.28611111111113485</v>
      </c>
      <c r="AL11" s="22">
        <f>AL10/AL9</f>
        <v>0.32080924855488474</v>
      </c>
      <c r="AM11" s="62">
        <f>AM10/AM9</f>
        <v>0.42766203703700706</v>
      </c>
      <c r="AN11" s="62">
        <f>AN10/AN9</f>
        <v>0.21516164994427206</v>
      </c>
      <c r="AO11" s="62">
        <f>AO10/AO9</f>
        <v>0.34736842105294363</v>
      </c>
      <c r="AP11" s="62">
        <f>AP10/AP9</f>
        <v>0.10903426791285081</v>
      </c>
      <c r="AQ11" s="63">
        <f t="shared" si="2"/>
        <v>0.27205882352956251</v>
      </c>
      <c r="AR11" s="61">
        <f>AR10/AR9</f>
        <v>0.4008834897846959</v>
      </c>
      <c r="AS11" s="62">
        <f>AS10/AS9</f>
        <v>0.34736842105219634</v>
      </c>
      <c r="AT11" s="62">
        <f>AT10/AT9</f>
        <v>0.41964285714283123</v>
      </c>
      <c r="AU11" s="62">
        <f>AU10/AU9</f>
        <v>0.18394648829424259</v>
      </c>
      <c r="AV11" s="63">
        <f t="shared" si="2"/>
        <v>0.24230769230753835</v>
      </c>
      <c r="AW11" s="61">
        <f>AW10/AW9</f>
        <v>0.46181299072092813</v>
      </c>
      <c r="AX11" s="62">
        <f>AX10/AX9</f>
        <v>0.53993610223663713</v>
      </c>
      <c r="AY11" s="62">
        <f>AY10/AY9</f>
        <v>0.57851239669462828</v>
      </c>
      <c r="AZ11" s="62">
        <f>AZ10/AZ9</f>
        <v>0.45751633986960527</v>
      </c>
      <c r="BA11" s="63">
        <f t="shared" si="2"/>
        <v>0.52509652509694438</v>
      </c>
      <c r="BB11" s="61">
        <f>BB10/BB9</f>
        <v>0.60042283298107391</v>
      </c>
      <c r="BC11" s="62">
        <f>BC10/BC9</f>
        <v>0.35483870967752984</v>
      </c>
      <c r="BD11" s="62">
        <f>BD10/BD9</f>
        <v>0.39805825242729248</v>
      </c>
      <c r="BE11" s="62">
        <f>BE10/BE9</f>
        <v>-1.2083333333349795</v>
      </c>
      <c r="BF11" s="63">
        <f t="shared" si="2"/>
        <v>0.33478260869564397</v>
      </c>
    </row>
    <row r="12" spans="1:58" x14ac:dyDescent="0.3">
      <c r="A12" s="1" t="s">
        <v>27</v>
      </c>
      <c r="B12" s="12">
        <v>10</v>
      </c>
      <c r="C12" s="13">
        <v>10</v>
      </c>
      <c r="D12" s="53">
        <v>3</v>
      </c>
      <c r="E12" s="53">
        <v>3</v>
      </c>
      <c r="F12" s="53">
        <v>3</v>
      </c>
      <c r="G12" s="53">
        <v>3</v>
      </c>
      <c r="H12" s="53">
        <v>20</v>
      </c>
      <c r="I12" s="53">
        <v>20</v>
      </c>
      <c r="J12" s="53">
        <v>10</v>
      </c>
      <c r="K12" s="53">
        <v>10</v>
      </c>
      <c r="L12" s="53">
        <v>10</v>
      </c>
      <c r="M12" s="53">
        <v>10</v>
      </c>
      <c r="N12" s="53">
        <v>10</v>
      </c>
      <c r="O12" s="53">
        <v>10</v>
      </c>
      <c r="P12" s="53">
        <v>10</v>
      </c>
      <c r="Q12" s="54">
        <v>10</v>
      </c>
      <c r="R12" s="12">
        <v>10</v>
      </c>
      <c r="S12" s="53">
        <v>3</v>
      </c>
      <c r="T12" s="54">
        <v>3</v>
      </c>
      <c r="U12" s="13">
        <v>10</v>
      </c>
      <c r="V12" s="53">
        <v>3</v>
      </c>
      <c r="W12" s="53">
        <v>3</v>
      </c>
      <c r="X12" s="12">
        <v>10</v>
      </c>
      <c r="Y12" s="53">
        <v>3</v>
      </c>
      <c r="Z12" s="54">
        <v>3</v>
      </c>
      <c r="AA12" s="12">
        <v>10</v>
      </c>
      <c r="AB12" s="53">
        <v>3</v>
      </c>
      <c r="AC12" s="54">
        <v>3</v>
      </c>
      <c r="AD12" s="13">
        <v>10</v>
      </c>
      <c r="AE12" s="53">
        <v>3</v>
      </c>
      <c r="AF12" s="53">
        <v>3</v>
      </c>
      <c r="AG12" s="53">
        <v>20</v>
      </c>
      <c r="AH12" s="53">
        <v>10</v>
      </c>
      <c r="AI12" s="53">
        <v>10</v>
      </c>
      <c r="AJ12" s="53">
        <v>10</v>
      </c>
      <c r="AK12" s="54">
        <v>10</v>
      </c>
      <c r="AL12" s="12">
        <v>10</v>
      </c>
      <c r="AM12" s="53">
        <v>20</v>
      </c>
      <c r="AN12" s="53">
        <v>10</v>
      </c>
      <c r="AO12" s="53">
        <v>10</v>
      </c>
      <c r="AP12" s="53">
        <v>10</v>
      </c>
      <c r="AQ12" s="54">
        <v>10</v>
      </c>
      <c r="AR12" s="52">
        <v>20</v>
      </c>
      <c r="AS12" s="53">
        <v>10</v>
      </c>
      <c r="AT12" s="53">
        <v>10</v>
      </c>
      <c r="AU12" s="53">
        <v>10</v>
      </c>
      <c r="AV12" s="54">
        <v>10</v>
      </c>
      <c r="AW12" s="52">
        <v>20</v>
      </c>
      <c r="AX12" s="53">
        <v>10</v>
      </c>
      <c r="AY12" s="53">
        <v>10</v>
      </c>
      <c r="AZ12" s="53">
        <v>10</v>
      </c>
      <c r="BA12" s="54">
        <v>10</v>
      </c>
      <c r="BB12" s="52">
        <v>20</v>
      </c>
      <c r="BC12" s="53">
        <v>10</v>
      </c>
      <c r="BD12" s="53">
        <v>10</v>
      </c>
      <c r="BE12" s="53">
        <v>10</v>
      </c>
      <c r="BF12" s="54">
        <v>10</v>
      </c>
    </row>
    <row r="13" spans="1:58" x14ac:dyDescent="0.3">
      <c r="A13" s="11" t="s">
        <v>0</v>
      </c>
      <c r="B13" s="12"/>
      <c r="C13" s="15"/>
      <c r="D13" s="53"/>
      <c r="E13" s="55"/>
      <c r="F13" s="53"/>
      <c r="G13" s="55"/>
      <c r="H13" s="53"/>
      <c r="I13" s="55"/>
      <c r="J13" s="53"/>
      <c r="K13" s="55"/>
      <c r="L13" s="53"/>
      <c r="M13" s="55"/>
      <c r="N13" s="53"/>
      <c r="O13" s="55"/>
      <c r="P13" s="53"/>
      <c r="Q13" s="57"/>
      <c r="R13" s="17">
        <v>1.002</v>
      </c>
      <c r="S13" s="55">
        <v>1.0087999999999999</v>
      </c>
      <c r="T13" s="57">
        <v>1.0124</v>
      </c>
      <c r="U13" s="15">
        <v>0.99429999999999996</v>
      </c>
      <c r="V13" s="55">
        <v>1.0093000000000001</v>
      </c>
      <c r="W13" s="55">
        <v>1.0173000000000001</v>
      </c>
      <c r="X13" s="17">
        <v>0.98380000000000001</v>
      </c>
      <c r="Y13" s="55">
        <v>1.0101</v>
      </c>
      <c r="Z13" s="57">
        <v>1.0073000000000001</v>
      </c>
      <c r="AA13" s="17">
        <v>0.997</v>
      </c>
      <c r="AB13" s="55">
        <v>1.0187999999999999</v>
      </c>
      <c r="AC13" s="57">
        <v>1.0066999999999999</v>
      </c>
      <c r="AD13" s="15">
        <v>1.0003</v>
      </c>
      <c r="AE13" s="55">
        <v>1.0113000000000001</v>
      </c>
      <c r="AF13" s="55">
        <v>1.0159</v>
      </c>
      <c r="AG13" s="55">
        <v>1.0094000000000001</v>
      </c>
      <c r="AH13" s="55">
        <v>0.97889999999999999</v>
      </c>
      <c r="AI13" s="55">
        <v>0.9798</v>
      </c>
      <c r="AJ13" s="55">
        <v>0.99229999999999996</v>
      </c>
      <c r="AK13" s="57">
        <v>0.97689999999999999</v>
      </c>
      <c r="AL13" s="17">
        <v>0.99460000000000004</v>
      </c>
      <c r="AM13" s="55">
        <v>1.0130999999999999</v>
      </c>
      <c r="AN13" s="55">
        <v>0.9919</v>
      </c>
      <c r="AO13" s="55">
        <v>0.97399999999999998</v>
      </c>
      <c r="AP13" s="55">
        <v>1.0098</v>
      </c>
      <c r="AQ13" s="57">
        <v>0.97519999999999996</v>
      </c>
      <c r="AR13" s="56">
        <v>1.0085999999999999</v>
      </c>
      <c r="AS13" s="55">
        <v>0.99309999999999998</v>
      </c>
      <c r="AT13" s="55">
        <v>0.9748</v>
      </c>
      <c r="AU13" s="55">
        <v>0.99229999999999996</v>
      </c>
      <c r="AV13" s="57">
        <v>0.96919999999999995</v>
      </c>
      <c r="AW13" s="56">
        <v>1.0039</v>
      </c>
      <c r="AX13" s="55">
        <v>0.99080000000000001</v>
      </c>
      <c r="AY13" s="55">
        <v>0.98050000000000004</v>
      </c>
      <c r="AZ13" s="55">
        <v>1.0143</v>
      </c>
      <c r="BA13" s="57">
        <v>0.96760000000000002</v>
      </c>
      <c r="BB13" s="56">
        <v>1.0105</v>
      </c>
      <c r="BC13" s="55">
        <v>0.99109999999999998</v>
      </c>
      <c r="BD13" s="55">
        <v>0.97670000000000001</v>
      </c>
      <c r="BE13" s="55">
        <v>1.0318000000000001</v>
      </c>
      <c r="BF13" s="57">
        <v>0.99760000000000004</v>
      </c>
    </row>
    <row r="14" spans="1:58" x14ac:dyDescent="0.3">
      <c r="A14" s="11" t="s">
        <v>1</v>
      </c>
      <c r="B14" s="12"/>
      <c r="C14" s="15"/>
      <c r="D14" s="53"/>
      <c r="E14" s="55"/>
      <c r="F14" s="53"/>
      <c r="G14" s="55"/>
      <c r="H14" s="53"/>
      <c r="I14" s="55"/>
      <c r="J14" s="53"/>
      <c r="K14" s="55"/>
      <c r="L14" s="53"/>
      <c r="M14" s="55"/>
      <c r="N14" s="53"/>
      <c r="O14" s="55"/>
      <c r="P14" s="53"/>
      <c r="Q14" s="57"/>
      <c r="R14" s="17">
        <v>1.1307</v>
      </c>
      <c r="S14" s="55">
        <v>1.0499000000000001</v>
      </c>
      <c r="T14" s="57">
        <v>1.0599000000000001</v>
      </c>
      <c r="U14" s="15">
        <v>1.1281000000000001</v>
      </c>
      <c r="V14" s="55">
        <v>1.0581</v>
      </c>
      <c r="W14" s="55">
        <v>1.0632999999999999</v>
      </c>
      <c r="X14" s="17">
        <v>1.1313</v>
      </c>
      <c r="Y14" s="55">
        <v>1.07</v>
      </c>
      <c r="Z14" s="57">
        <v>1.0445</v>
      </c>
      <c r="AA14" s="17">
        <v>1.1247</v>
      </c>
      <c r="AB14" s="55">
        <v>1.0811999999999999</v>
      </c>
      <c r="AC14" s="57">
        <v>1.054</v>
      </c>
      <c r="AD14" s="15">
        <v>1.1533</v>
      </c>
      <c r="AE14" s="55">
        <v>1.0782</v>
      </c>
      <c r="AF14" s="55">
        <v>1.0671999999999999</v>
      </c>
      <c r="AG14" s="55">
        <v>1.3268</v>
      </c>
      <c r="AH14" s="55">
        <v>1.2064999999999999</v>
      </c>
      <c r="AI14" s="55">
        <v>1.1733</v>
      </c>
      <c r="AJ14" s="55">
        <v>1.22</v>
      </c>
      <c r="AK14" s="57">
        <v>1.2726999999999999</v>
      </c>
      <c r="AL14" s="17">
        <v>1.1591</v>
      </c>
      <c r="AM14" s="55">
        <v>1.3666</v>
      </c>
      <c r="AN14" s="55">
        <v>1.1767000000000001</v>
      </c>
      <c r="AO14" s="55">
        <v>1.1813</v>
      </c>
      <c r="AP14" s="55">
        <v>1.2397</v>
      </c>
      <c r="AQ14" s="57">
        <v>1.2823</v>
      </c>
      <c r="AR14" s="56">
        <v>1.3911</v>
      </c>
      <c r="AS14" s="55">
        <v>1.2352000000000001</v>
      </c>
      <c r="AT14" s="55">
        <v>1.1807000000000001</v>
      </c>
      <c r="AU14" s="55">
        <v>1.2608999999999999</v>
      </c>
      <c r="AV14" s="57">
        <v>1.3047</v>
      </c>
      <c r="AW14" s="56">
        <v>1.3756999999999999</v>
      </c>
      <c r="AX14" s="55">
        <v>1.2346999999999999</v>
      </c>
      <c r="AY14" s="55">
        <v>1.1866000000000001</v>
      </c>
      <c r="AZ14" s="55">
        <v>1.2759</v>
      </c>
      <c r="BA14" s="57">
        <v>1.3282</v>
      </c>
      <c r="BB14" s="56">
        <v>1.4431</v>
      </c>
      <c r="BC14" s="55">
        <v>1.248</v>
      </c>
      <c r="BD14" s="55">
        <v>1.1679999999999999</v>
      </c>
      <c r="BE14" s="55">
        <v>1.2612000000000001</v>
      </c>
      <c r="BF14" s="57">
        <v>1.3495999999999999</v>
      </c>
    </row>
    <row r="15" spans="1:58" x14ac:dyDescent="0.3">
      <c r="A15" s="11" t="s">
        <v>2</v>
      </c>
      <c r="B15" s="12"/>
      <c r="C15" s="9"/>
      <c r="D15" s="53"/>
      <c r="E15" s="50"/>
      <c r="F15" s="53"/>
      <c r="G15" s="50"/>
      <c r="H15" s="53"/>
      <c r="I15" s="50"/>
      <c r="J15" s="53"/>
      <c r="K15" s="50"/>
      <c r="L15" s="53"/>
      <c r="M15" s="50"/>
      <c r="N15" s="53"/>
      <c r="O15" s="50"/>
      <c r="P15" s="53"/>
      <c r="Q15" s="51"/>
      <c r="R15" s="8">
        <v>72.344999999999999</v>
      </c>
      <c r="S15" s="9">
        <v>72.621899999999997</v>
      </c>
      <c r="T15" s="10">
        <v>72.621899999999997</v>
      </c>
      <c r="U15" s="9">
        <v>70.632800000000003</v>
      </c>
      <c r="V15" s="9">
        <v>67.443799999999996</v>
      </c>
      <c r="W15" s="9">
        <v>67.443799999999996</v>
      </c>
      <c r="X15" s="80">
        <v>70.004599999999996</v>
      </c>
      <c r="Y15" s="9">
        <v>69.401300000000006</v>
      </c>
      <c r="Z15" s="10">
        <v>69.401300000000006</v>
      </c>
      <c r="AA15" s="8">
        <v>72.386399999999995</v>
      </c>
      <c r="AB15" s="9">
        <v>63.149799999999999</v>
      </c>
      <c r="AC15" s="10">
        <v>63.149799999999999</v>
      </c>
      <c r="AD15" s="9">
        <v>70.706699999999998</v>
      </c>
      <c r="AE15" s="9">
        <v>63.896799999999999</v>
      </c>
      <c r="AF15" s="9">
        <v>63.896799999999999</v>
      </c>
      <c r="AG15" s="9">
        <v>72.621899999999997</v>
      </c>
      <c r="AH15" s="9">
        <v>72.621399999999994</v>
      </c>
      <c r="AI15" s="9">
        <v>72.609899999999996</v>
      </c>
      <c r="AJ15" s="9">
        <v>72.621399999999994</v>
      </c>
      <c r="AK15" s="10">
        <v>72.621399999999994</v>
      </c>
      <c r="AL15" s="8">
        <v>64.912899999999993</v>
      </c>
      <c r="AM15" s="9">
        <v>67.443799999999996</v>
      </c>
      <c r="AN15" s="9">
        <v>67.444000000000003</v>
      </c>
      <c r="AO15" s="9">
        <v>67.444000000000003</v>
      </c>
      <c r="AP15" s="9">
        <v>67.444000000000003</v>
      </c>
      <c r="AQ15" s="10">
        <v>67.444000000000003</v>
      </c>
      <c r="AR15" s="8">
        <v>69.401300000000006</v>
      </c>
      <c r="AS15" s="9">
        <v>69.401899999999998</v>
      </c>
      <c r="AT15" s="9">
        <v>69.401899999999998</v>
      </c>
      <c r="AU15" s="9">
        <v>69.401899999999998</v>
      </c>
      <c r="AV15" s="10">
        <v>69.401899999999998</v>
      </c>
      <c r="AW15" s="8">
        <v>63.149799999999999</v>
      </c>
      <c r="AX15" s="9">
        <v>63.147799999999997</v>
      </c>
      <c r="AY15" s="9">
        <v>63.147799999999997</v>
      </c>
      <c r="AZ15" s="9">
        <v>63.147799999999997</v>
      </c>
      <c r="BA15" s="10">
        <v>63.147799999999997</v>
      </c>
      <c r="BB15" s="8">
        <v>63.896799999999999</v>
      </c>
      <c r="BC15" s="9">
        <v>63.8947</v>
      </c>
      <c r="BD15" s="9">
        <v>63.8947</v>
      </c>
      <c r="BE15" s="9">
        <v>63.8947</v>
      </c>
      <c r="BF15" s="10">
        <v>63.8947</v>
      </c>
    </row>
    <row r="16" spans="1:58" x14ac:dyDescent="0.3">
      <c r="A16" s="11" t="s">
        <v>3</v>
      </c>
      <c r="B16" s="17"/>
      <c r="C16" s="1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7"/>
      <c r="R16" s="17">
        <v>72.355099999999993</v>
      </c>
      <c r="S16" s="55">
        <v>72.631399999999999</v>
      </c>
      <c r="T16" s="57">
        <v>72.634100000000004</v>
      </c>
      <c r="U16" s="15">
        <v>70.645600000000002</v>
      </c>
      <c r="V16" s="55">
        <v>67.455799999999996</v>
      </c>
      <c r="W16" s="55">
        <v>67.458200000000005</v>
      </c>
      <c r="X16" s="17">
        <v>70.017600000000002</v>
      </c>
      <c r="Y16" s="55">
        <v>69.4148</v>
      </c>
      <c r="Z16" s="57">
        <v>69.411799999999999</v>
      </c>
      <c r="AA16" s="17">
        <v>72.398799999999994</v>
      </c>
      <c r="AB16" s="55">
        <v>63.162799999999997</v>
      </c>
      <c r="AC16" s="57">
        <v>63.162399999999998</v>
      </c>
      <c r="AD16" s="15">
        <v>70.725200000000001</v>
      </c>
      <c r="AE16" s="55">
        <v>63.909500000000001</v>
      </c>
      <c r="AF16" s="55">
        <v>63.909399999999998</v>
      </c>
      <c r="AG16" s="55">
        <v>72.6995</v>
      </c>
      <c r="AH16" s="55">
        <v>72.665099999999995</v>
      </c>
      <c r="AI16" s="55">
        <v>72.654600000000002</v>
      </c>
      <c r="AJ16" s="55">
        <v>72.66</v>
      </c>
      <c r="AK16" s="57">
        <v>72.675899999999999</v>
      </c>
      <c r="AL16" s="17">
        <v>64.935100000000006</v>
      </c>
      <c r="AM16" s="55">
        <v>67.545599999999993</v>
      </c>
      <c r="AN16" s="55">
        <v>67.477999999999994</v>
      </c>
      <c r="AO16" s="55">
        <v>67.492000000000004</v>
      </c>
      <c r="AP16" s="55">
        <v>67.493700000000004</v>
      </c>
      <c r="AQ16" s="57">
        <v>67.506100000000004</v>
      </c>
      <c r="AR16" s="56">
        <v>69.512799999999999</v>
      </c>
      <c r="AS16" s="55">
        <v>69.447299999999998</v>
      </c>
      <c r="AT16" s="55">
        <v>69.450900000000004</v>
      </c>
      <c r="AU16" s="55">
        <v>69.462299999999999</v>
      </c>
      <c r="AV16" s="57">
        <v>69.4679</v>
      </c>
      <c r="AW16" s="56">
        <v>63.256799999999998</v>
      </c>
      <c r="AX16" s="55">
        <v>63.195300000000003</v>
      </c>
      <c r="AY16" s="55">
        <v>63.195900000000002</v>
      </c>
      <c r="AZ16" s="55">
        <v>63.207000000000001</v>
      </c>
      <c r="BA16" s="57">
        <v>63.218200000000003</v>
      </c>
      <c r="BB16" s="56">
        <v>64.003399999999999</v>
      </c>
      <c r="BC16" s="55">
        <v>63.944699999999997</v>
      </c>
      <c r="BD16" s="55">
        <v>63.936999999999998</v>
      </c>
      <c r="BE16" s="55">
        <v>63.9514</v>
      </c>
      <c r="BF16" s="57">
        <v>63.965600000000002</v>
      </c>
    </row>
    <row r="17" spans="1:58" x14ac:dyDescent="0.3">
      <c r="A17" s="18" t="s">
        <v>28</v>
      </c>
      <c r="B17" s="19">
        <f t="shared" ref="B17:Q17" si="3">(B14-B13)/B12*1000</f>
        <v>0</v>
      </c>
      <c r="C17" s="20">
        <f t="shared" si="3"/>
        <v>0</v>
      </c>
      <c r="D17" s="59">
        <f t="shared" si="3"/>
        <v>0</v>
      </c>
      <c r="E17" s="59">
        <f t="shared" si="3"/>
        <v>0</v>
      </c>
      <c r="F17" s="59">
        <f t="shared" si="3"/>
        <v>0</v>
      </c>
      <c r="G17" s="59">
        <f t="shared" si="3"/>
        <v>0</v>
      </c>
      <c r="H17" s="59">
        <f t="shared" si="3"/>
        <v>0</v>
      </c>
      <c r="I17" s="59">
        <f t="shared" si="3"/>
        <v>0</v>
      </c>
      <c r="J17" s="59">
        <f t="shared" si="3"/>
        <v>0</v>
      </c>
      <c r="K17" s="59">
        <f t="shared" si="3"/>
        <v>0</v>
      </c>
      <c r="L17" s="59">
        <f t="shared" si="3"/>
        <v>0</v>
      </c>
      <c r="M17" s="59">
        <f t="shared" si="3"/>
        <v>0</v>
      </c>
      <c r="N17" s="59">
        <f t="shared" si="3"/>
        <v>0</v>
      </c>
      <c r="O17" s="59">
        <f t="shared" si="3"/>
        <v>0</v>
      </c>
      <c r="P17" s="59">
        <f t="shared" si="3"/>
        <v>0</v>
      </c>
      <c r="Q17" s="60">
        <f t="shared" si="3"/>
        <v>0</v>
      </c>
      <c r="R17" s="19">
        <f>(R14-R13)/R12*1000</f>
        <v>12.870000000000003</v>
      </c>
      <c r="S17" s="59">
        <f>(S14-S13)/S12*1000</f>
        <v>13.700000000000045</v>
      </c>
      <c r="T17" s="60">
        <f>(T14-T13)/T12*1000</f>
        <v>15.833333333333366</v>
      </c>
      <c r="U17" s="20">
        <f t="shared" ref="U17:AB17" si="4">(U14-U13)/U12*1000</f>
        <v>13.380000000000013</v>
      </c>
      <c r="V17" s="59">
        <f t="shared" si="4"/>
        <v>16.266666666666652</v>
      </c>
      <c r="W17" s="59">
        <f>(W14-W13)/W12*1000</f>
        <v>15.333333333333274</v>
      </c>
      <c r="X17" s="19">
        <f>(X14-X13)/X12*1000</f>
        <v>14.749999999999996</v>
      </c>
      <c r="Y17" s="59">
        <f t="shared" si="4"/>
        <v>19.96666666666669</v>
      </c>
      <c r="Z17" s="60">
        <f>(Z14-Z13)/Z12*1000</f>
        <v>12.399999999999967</v>
      </c>
      <c r="AA17" s="19">
        <f>(AA14-AA13)/AA12*1000</f>
        <v>12.770000000000003</v>
      </c>
      <c r="AB17" s="59">
        <f t="shared" si="4"/>
        <v>20.800000000000004</v>
      </c>
      <c r="AC17" s="60">
        <f>(AC14-AC13)/AC12*1000</f>
        <v>15.766666666666707</v>
      </c>
      <c r="AD17" s="20">
        <f>(AD14-AD13)/AD12*1000</f>
        <v>15.300000000000002</v>
      </c>
      <c r="AE17" s="59">
        <f>(AE14-AE13)/AE12*1000</f>
        <v>22.299999999999986</v>
      </c>
      <c r="AF17" s="59">
        <f t="shared" ref="AF17:BF17" si="5">(AF14-AF13)/AF12*1000</f>
        <v>17.099999999999966</v>
      </c>
      <c r="AG17" s="59">
        <f t="shared" si="5"/>
        <v>15.869999999999996</v>
      </c>
      <c r="AH17" s="59">
        <f t="shared" si="5"/>
        <v>22.759999999999991</v>
      </c>
      <c r="AI17" s="59">
        <f t="shared" si="5"/>
        <v>19.349999999999998</v>
      </c>
      <c r="AJ17" s="59">
        <f t="shared" si="5"/>
        <v>22.770000000000003</v>
      </c>
      <c r="AK17" s="60">
        <f t="shared" si="5"/>
        <v>29.579999999999995</v>
      </c>
      <c r="AL17" s="19">
        <f t="shared" si="5"/>
        <v>16.45</v>
      </c>
      <c r="AM17" s="59">
        <f t="shared" si="5"/>
        <v>17.675000000000008</v>
      </c>
      <c r="AN17" s="59">
        <f t="shared" si="5"/>
        <v>18.480000000000008</v>
      </c>
      <c r="AO17" s="59">
        <f t="shared" si="5"/>
        <v>20.730000000000004</v>
      </c>
      <c r="AP17" s="59">
        <f t="shared" si="5"/>
        <v>22.99</v>
      </c>
      <c r="AQ17" s="60">
        <f t="shared" si="5"/>
        <v>30.710000000000004</v>
      </c>
      <c r="AR17" s="58">
        <f>(AR14-AR13)/AR12*1000</f>
        <v>19.125000000000004</v>
      </c>
      <c r="AS17" s="59">
        <f>(AS14-AS13)/AS12*1000</f>
        <v>24.210000000000008</v>
      </c>
      <c r="AT17" s="59">
        <f>(AT14-AT13)/AT12*1000</f>
        <v>20.590000000000007</v>
      </c>
      <c r="AU17" s="59">
        <f>(AU14-AU13)/AU12*1000</f>
        <v>26.859999999999996</v>
      </c>
      <c r="AV17" s="60">
        <f t="shared" si="5"/>
        <v>33.550000000000004</v>
      </c>
      <c r="AW17" s="58">
        <f>(AW14-AW13)/AW12*1000</f>
        <v>18.589999999999996</v>
      </c>
      <c r="AX17" s="59">
        <f>(AX14-AX13)/AX12*1000</f>
        <v>24.389999999999986</v>
      </c>
      <c r="AY17" s="59">
        <f>(AY14-AY13)/AY12*1000</f>
        <v>20.610000000000007</v>
      </c>
      <c r="AZ17" s="59">
        <f>(AZ14-AZ13)/AZ12*1000</f>
        <v>26.160000000000007</v>
      </c>
      <c r="BA17" s="60">
        <f t="shared" si="5"/>
        <v>36.06</v>
      </c>
      <c r="BB17" s="58">
        <f>(BB14-BB13)/BB12*1000</f>
        <v>21.630000000000003</v>
      </c>
      <c r="BC17" s="59">
        <f>(BC14-BC13)/BC12*1000</f>
        <v>25.69</v>
      </c>
      <c r="BD17" s="59">
        <f>(BD14-BD13)/BD12*1000</f>
        <v>19.129999999999992</v>
      </c>
      <c r="BE17" s="59">
        <f>(BE14-BE13)/BE12*1000</f>
        <v>22.940000000000005</v>
      </c>
      <c r="BF17" s="60">
        <f t="shared" si="5"/>
        <v>35.199999999999989</v>
      </c>
    </row>
    <row r="18" spans="1:58" x14ac:dyDescent="0.3">
      <c r="A18" s="18" t="s">
        <v>32</v>
      </c>
      <c r="B18" s="19">
        <f t="shared" ref="B18:BF18" si="6">(B16-B15)/B12*1000</f>
        <v>0</v>
      </c>
      <c r="C18" s="20">
        <f t="shared" si="6"/>
        <v>0</v>
      </c>
      <c r="D18" s="59">
        <f t="shared" si="6"/>
        <v>0</v>
      </c>
      <c r="E18" s="59">
        <f t="shared" si="6"/>
        <v>0</v>
      </c>
      <c r="F18" s="59">
        <f t="shared" si="6"/>
        <v>0</v>
      </c>
      <c r="G18" s="59">
        <f t="shared" si="6"/>
        <v>0</v>
      </c>
      <c r="H18" s="59">
        <f t="shared" si="6"/>
        <v>0</v>
      </c>
      <c r="I18" s="59">
        <f t="shared" si="6"/>
        <v>0</v>
      </c>
      <c r="J18" s="59">
        <f t="shared" si="6"/>
        <v>0</v>
      </c>
      <c r="K18" s="59">
        <f t="shared" si="6"/>
        <v>0</v>
      </c>
      <c r="L18" s="59">
        <f t="shared" si="6"/>
        <v>0</v>
      </c>
      <c r="M18" s="59">
        <f t="shared" si="6"/>
        <v>0</v>
      </c>
      <c r="N18" s="59">
        <f t="shared" si="6"/>
        <v>0</v>
      </c>
      <c r="O18" s="59">
        <f t="shared" si="6"/>
        <v>0</v>
      </c>
      <c r="P18" s="59">
        <f>(P16-P15)/P12*1000</f>
        <v>0</v>
      </c>
      <c r="Q18" s="60">
        <f>(Q16-Q15)/Q12*1000</f>
        <v>0</v>
      </c>
      <c r="R18" s="19">
        <f>(R16-R15)/R12*1000</f>
        <v>1.0099999999994225</v>
      </c>
      <c r="S18" s="59">
        <f t="shared" si="6"/>
        <v>3.166666666667576</v>
      </c>
      <c r="T18" s="60">
        <f>(T16-T15)/T12*1000</f>
        <v>4.0666666666690316</v>
      </c>
      <c r="U18" s="20">
        <f>(U16-U15)/U12*1000</f>
        <v>1.279999999999859</v>
      </c>
      <c r="V18" s="59">
        <f t="shared" si="6"/>
        <v>4.0000000000001519</v>
      </c>
      <c r="W18" s="59">
        <f>(W16-W15)/W12*1000</f>
        <v>4.8000000000030241</v>
      </c>
      <c r="X18" s="19">
        <f>(X16-X15)/X12*1000</f>
        <v>1.300000000000523</v>
      </c>
      <c r="Y18" s="59">
        <f t="shared" si="6"/>
        <v>4.4999999999978018</v>
      </c>
      <c r="Z18" s="60">
        <f>(Z16-Z15)/Z12*1000</f>
        <v>3.499999999997764</v>
      </c>
      <c r="AA18" s="19">
        <f>(AA16-AA15)/AA12*1000</f>
        <v>1.2399999999999523</v>
      </c>
      <c r="AB18" s="59">
        <f t="shared" si="6"/>
        <v>4.3333333333327078</v>
      </c>
      <c r="AC18" s="60">
        <f t="shared" si="6"/>
        <v>4.1999999999996858</v>
      </c>
      <c r="AD18" s="20">
        <f t="shared" si="6"/>
        <v>1.850000000000307</v>
      </c>
      <c r="AE18" s="59">
        <f t="shared" si="6"/>
        <v>4.2333333333341256</v>
      </c>
      <c r="AF18" s="59">
        <f t="shared" si="6"/>
        <v>4.1999999999996858</v>
      </c>
      <c r="AG18" s="59">
        <f t="shared" si="6"/>
        <v>3.8800000000001944</v>
      </c>
      <c r="AH18" s="59">
        <f t="shared" si="6"/>
        <v>4.3700000000001182</v>
      </c>
      <c r="AI18" s="59">
        <f t="shared" si="6"/>
        <v>4.4700000000005957</v>
      </c>
      <c r="AJ18" s="59">
        <f t="shared" si="6"/>
        <v>3.860000000000241</v>
      </c>
      <c r="AK18" s="60">
        <f t="shared" si="6"/>
        <v>5.4500000000004434</v>
      </c>
      <c r="AL18" s="19">
        <f>(AL16-AL15)/AL12*1000</f>
        <v>2.220000000001221</v>
      </c>
      <c r="AM18" s="59">
        <f>(AM16-AM15)/AM12*1000</f>
        <v>5.0899999999998613</v>
      </c>
      <c r="AN18" s="59">
        <f>(AN16-AN15)/AN12*1000</f>
        <v>3.3999999999991815</v>
      </c>
      <c r="AO18" s="59">
        <f>(AO16-AO15)/AO12*1000</f>
        <v>4.8000000000001819</v>
      </c>
      <c r="AP18" s="59">
        <f>(AP16-AP15)/AP12*1000</f>
        <v>4.970000000000141</v>
      </c>
      <c r="AQ18" s="60">
        <f t="shared" si="6"/>
        <v>6.2100000000000932</v>
      </c>
      <c r="AR18" s="58">
        <f>(AR16-AR15)/AR12*1000</f>
        <v>5.5749999999996191</v>
      </c>
      <c r="AS18" s="59">
        <f>(AS16-AS15)/AS12*1000</f>
        <v>4.5400000000000773</v>
      </c>
      <c r="AT18" s="59">
        <f>(AT16-AT15)/AT12*1000</f>
        <v>4.9000000000006594</v>
      </c>
      <c r="AU18" s="59">
        <f>(AU16-AU15)/AU12*1000</f>
        <v>6.0400000000001342</v>
      </c>
      <c r="AV18" s="60">
        <f t="shared" si="6"/>
        <v>6.6000000000002501</v>
      </c>
      <c r="AW18" s="58">
        <f>(AW16-AW15)/AW12*1000</f>
        <v>5.3499999999999659</v>
      </c>
      <c r="AX18" s="59">
        <f>(AX16-AX15)/AX12*1000</f>
        <v>4.7500000000006537</v>
      </c>
      <c r="AY18" s="59">
        <f>(AY16-AY15)/AY12*1000</f>
        <v>4.8100000000005139</v>
      </c>
      <c r="AZ18" s="59">
        <f>(AZ16-AZ15)/AZ12*1000</f>
        <v>5.9200000000004138</v>
      </c>
      <c r="BA18" s="60">
        <f t="shared" si="6"/>
        <v>7.0400000000006457</v>
      </c>
      <c r="BB18" s="58">
        <f>(BB16-BB15)/BB12*1000</f>
        <v>5.3300000000000125</v>
      </c>
      <c r="BC18" s="59">
        <f>(BC16-BC15)/BC12*1000</f>
        <v>4.9999999999997158</v>
      </c>
      <c r="BD18" s="59">
        <f>(BD16-BD15)/BD12*1000</f>
        <v>4.229999999999734</v>
      </c>
      <c r="BE18" s="59">
        <f>(BE16-BE15)/BE12*1000</f>
        <v>5.6699999999999307</v>
      </c>
      <c r="BF18" s="60">
        <f t="shared" si="6"/>
        <v>7.0900000000001739</v>
      </c>
    </row>
    <row r="19" spans="1:58" x14ac:dyDescent="0.3">
      <c r="A19" s="18" t="s">
        <v>33</v>
      </c>
      <c r="B19" s="22" t="e">
        <f t="shared" ref="B19:BF19" si="7">B18/B17</f>
        <v>#DIV/0!</v>
      </c>
      <c r="C19" s="23" t="e">
        <f t="shared" si="7"/>
        <v>#DIV/0!</v>
      </c>
      <c r="D19" s="62" t="e">
        <f t="shared" si="7"/>
        <v>#DIV/0!</v>
      </c>
      <c r="E19" s="62" t="e">
        <f t="shared" si="7"/>
        <v>#DIV/0!</v>
      </c>
      <c r="F19" s="62" t="e">
        <f t="shared" si="7"/>
        <v>#DIV/0!</v>
      </c>
      <c r="G19" s="62" t="e">
        <f t="shared" si="7"/>
        <v>#DIV/0!</v>
      </c>
      <c r="H19" s="62" t="e">
        <f t="shared" si="7"/>
        <v>#DIV/0!</v>
      </c>
      <c r="I19" s="62" t="e">
        <f t="shared" si="7"/>
        <v>#DIV/0!</v>
      </c>
      <c r="J19" s="62" t="e">
        <f t="shared" si="7"/>
        <v>#DIV/0!</v>
      </c>
      <c r="K19" s="62" t="e">
        <f t="shared" si="7"/>
        <v>#DIV/0!</v>
      </c>
      <c r="L19" s="62" t="e">
        <f t="shared" si="7"/>
        <v>#DIV/0!</v>
      </c>
      <c r="M19" s="62" t="e">
        <f t="shared" si="7"/>
        <v>#DIV/0!</v>
      </c>
      <c r="N19" s="62" t="e">
        <f t="shared" si="7"/>
        <v>#DIV/0!</v>
      </c>
      <c r="O19" s="62" t="e">
        <f t="shared" si="7"/>
        <v>#DIV/0!</v>
      </c>
      <c r="P19" s="62" t="e">
        <f>P18/P17</f>
        <v>#DIV/0!</v>
      </c>
      <c r="Q19" s="63" t="e">
        <f>Q18/Q17</f>
        <v>#DIV/0!</v>
      </c>
      <c r="R19" s="22">
        <f>R18/R17</f>
        <v>7.8477078477033585E-2</v>
      </c>
      <c r="S19" s="62">
        <f t="shared" si="7"/>
        <v>0.23114355231150113</v>
      </c>
      <c r="T19" s="63">
        <f>T18/T17</f>
        <v>0.25684210526330675</v>
      </c>
      <c r="U19" s="23">
        <f>U18/U17</f>
        <v>9.5665171898345128E-2</v>
      </c>
      <c r="V19" s="62">
        <f t="shared" si="7"/>
        <v>0.24590163934427187</v>
      </c>
      <c r="W19" s="62">
        <f>W18/W17</f>
        <v>0.31304347826106799</v>
      </c>
      <c r="X19" s="22">
        <f>X18/X17</f>
        <v>8.8135593220374453E-2</v>
      </c>
      <c r="Y19" s="62">
        <f t="shared" si="7"/>
        <v>0.22537562604329531</v>
      </c>
      <c r="Z19" s="63">
        <f>Z18/Z17</f>
        <v>0.28225806451594948</v>
      </c>
      <c r="AA19" s="22">
        <f>AA18/AA17</f>
        <v>9.7102584181672044E-2</v>
      </c>
      <c r="AB19" s="62">
        <f t="shared" si="7"/>
        <v>0.20833333333330323</v>
      </c>
      <c r="AC19" s="63">
        <f t="shared" si="7"/>
        <v>0.26638477801266436</v>
      </c>
      <c r="AD19" s="23">
        <f t="shared" si="7"/>
        <v>0.1209150326797586</v>
      </c>
      <c r="AE19" s="62">
        <f t="shared" si="7"/>
        <v>0.18983557548583535</v>
      </c>
      <c r="AF19" s="62">
        <f t="shared" si="7"/>
        <v>0.24561403508770141</v>
      </c>
      <c r="AG19" s="62">
        <f t="shared" si="7"/>
        <v>0.24448645242597325</v>
      </c>
      <c r="AH19" s="62">
        <f t="shared" si="7"/>
        <v>0.19200351493849385</v>
      </c>
      <c r="AI19" s="62">
        <f t="shared" si="7"/>
        <v>0.23100775193801532</v>
      </c>
      <c r="AJ19" s="62">
        <f t="shared" si="7"/>
        <v>0.16952129995609314</v>
      </c>
      <c r="AK19" s="63">
        <f t="shared" si="7"/>
        <v>0.18424611223801368</v>
      </c>
      <c r="AL19" s="22">
        <f>AL18/AL17</f>
        <v>0.13495440729490707</v>
      </c>
      <c r="AM19" s="62">
        <f>AM18/AM17</f>
        <v>0.28797736916548</v>
      </c>
      <c r="AN19" s="62">
        <f>AN18/AN17</f>
        <v>0.18398268398263962</v>
      </c>
      <c r="AO19" s="62">
        <f>AO18/AO17</f>
        <v>0.23154848046310569</v>
      </c>
      <c r="AP19" s="62">
        <f>AP18/AP17</f>
        <v>0.21618094823837064</v>
      </c>
      <c r="AQ19" s="63">
        <f t="shared" si="7"/>
        <v>0.2022142624552293</v>
      </c>
      <c r="AR19" s="61">
        <f>AR18/AR17</f>
        <v>0.29150326797383624</v>
      </c>
      <c r="AS19" s="62">
        <f>AS18/AS17</f>
        <v>0.18752581577860702</v>
      </c>
      <c r="AT19" s="62">
        <f>AT18/AT17</f>
        <v>0.23797960174845351</v>
      </c>
      <c r="AU19" s="62">
        <f>AU18/AU17</f>
        <v>0.2248696947133334</v>
      </c>
      <c r="AV19" s="63">
        <f t="shared" si="7"/>
        <v>0.19672131147541727</v>
      </c>
      <c r="AW19" s="61">
        <f>AW18/AW17</f>
        <v>0.28778913394297834</v>
      </c>
      <c r="AX19" s="62">
        <f>AX18/AX17</f>
        <v>0.19475194751950212</v>
      </c>
      <c r="AY19" s="62">
        <f>AY18/AY17</f>
        <v>0.23338185346921458</v>
      </c>
      <c r="AZ19" s="62">
        <f>AZ18/AZ17</f>
        <v>0.22629969418961821</v>
      </c>
      <c r="BA19" s="63">
        <f t="shared" si="7"/>
        <v>0.19523017193568068</v>
      </c>
      <c r="BB19" s="61">
        <f>BB18/BB17</f>
        <v>0.24641701340730521</v>
      </c>
      <c r="BC19" s="62">
        <f>BC18/BC17</f>
        <v>0.19462826002334432</v>
      </c>
      <c r="BD19" s="62">
        <f>BD18/BD17</f>
        <v>0.22111866178775408</v>
      </c>
      <c r="BE19" s="62">
        <f>BE18/BE17</f>
        <v>0.24716652136006667</v>
      </c>
      <c r="BF19" s="63">
        <f t="shared" si="7"/>
        <v>0.20142045454545957</v>
      </c>
    </row>
    <row r="20" spans="1:58" x14ac:dyDescent="0.3">
      <c r="A20" s="1" t="s">
        <v>34</v>
      </c>
      <c r="B20" s="12">
        <v>10</v>
      </c>
      <c r="C20" s="13">
        <v>10</v>
      </c>
      <c r="D20" s="53">
        <v>3</v>
      </c>
      <c r="E20" s="53">
        <v>3</v>
      </c>
      <c r="F20" s="53">
        <v>3</v>
      </c>
      <c r="G20" s="53">
        <v>3</v>
      </c>
      <c r="H20" s="53">
        <v>20</v>
      </c>
      <c r="I20" s="53">
        <v>20</v>
      </c>
      <c r="J20" s="53">
        <v>10</v>
      </c>
      <c r="K20" s="53">
        <v>10</v>
      </c>
      <c r="L20" s="53">
        <v>10</v>
      </c>
      <c r="M20" s="53">
        <v>10</v>
      </c>
      <c r="N20" s="53">
        <v>10</v>
      </c>
      <c r="O20" s="53">
        <v>10</v>
      </c>
      <c r="P20" s="53">
        <v>10</v>
      </c>
      <c r="Q20" s="54">
        <v>10</v>
      </c>
      <c r="R20" s="12">
        <v>10</v>
      </c>
      <c r="S20" s="53">
        <v>3</v>
      </c>
      <c r="T20" s="54">
        <v>3</v>
      </c>
      <c r="U20" s="13">
        <v>10</v>
      </c>
      <c r="V20" s="53">
        <v>3</v>
      </c>
      <c r="W20" s="53">
        <v>3</v>
      </c>
      <c r="X20" s="12">
        <v>10</v>
      </c>
      <c r="Y20" s="53">
        <v>3</v>
      </c>
      <c r="Z20" s="54">
        <v>3</v>
      </c>
      <c r="AA20" s="12">
        <v>10</v>
      </c>
      <c r="AB20" s="53">
        <v>3</v>
      </c>
      <c r="AC20" s="54">
        <v>3</v>
      </c>
      <c r="AD20" s="13">
        <v>10</v>
      </c>
      <c r="AE20" s="53">
        <v>3</v>
      </c>
      <c r="AF20" s="53">
        <v>3</v>
      </c>
      <c r="AG20" s="53">
        <v>20</v>
      </c>
      <c r="AH20" s="53">
        <v>10</v>
      </c>
      <c r="AI20" s="53">
        <v>10</v>
      </c>
      <c r="AJ20" s="53">
        <v>10</v>
      </c>
      <c r="AK20" s="54">
        <v>10</v>
      </c>
      <c r="AL20" s="12">
        <v>10</v>
      </c>
      <c r="AM20" s="53">
        <v>20</v>
      </c>
      <c r="AN20" s="53">
        <v>10</v>
      </c>
      <c r="AO20" s="53">
        <v>10</v>
      </c>
      <c r="AP20" s="53">
        <v>10</v>
      </c>
      <c r="AQ20" s="54">
        <v>10</v>
      </c>
      <c r="AR20" s="52">
        <v>20</v>
      </c>
      <c r="AS20" s="53">
        <v>10</v>
      </c>
      <c r="AT20" s="53">
        <v>10</v>
      </c>
      <c r="AU20" s="53">
        <v>10</v>
      </c>
      <c r="AV20" s="54">
        <v>10</v>
      </c>
      <c r="AW20" s="52">
        <v>20</v>
      </c>
      <c r="AX20" s="53">
        <v>10</v>
      </c>
      <c r="AY20" s="53">
        <v>10</v>
      </c>
      <c r="AZ20" s="53">
        <v>10</v>
      </c>
      <c r="BA20" s="54">
        <v>10</v>
      </c>
      <c r="BB20" s="52">
        <v>20</v>
      </c>
      <c r="BC20" s="53">
        <v>10</v>
      </c>
      <c r="BD20" s="53">
        <v>10</v>
      </c>
      <c r="BE20" s="53">
        <v>10</v>
      </c>
      <c r="BF20" s="54">
        <v>10</v>
      </c>
    </row>
    <row r="21" spans="1:58" x14ac:dyDescent="0.3">
      <c r="A21" s="11" t="s">
        <v>0</v>
      </c>
      <c r="B21" s="12">
        <v>1.0019</v>
      </c>
      <c r="C21" s="15">
        <v>1.0165999999999999</v>
      </c>
      <c r="D21" s="55">
        <v>0.99619999999999997</v>
      </c>
      <c r="E21" s="55">
        <v>1.0004</v>
      </c>
      <c r="F21" s="50">
        <v>1.0230999999999999</v>
      </c>
      <c r="G21" s="55">
        <v>1.0145</v>
      </c>
      <c r="H21" s="50">
        <v>1.0145999999999999</v>
      </c>
      <c r="I21" s="55">
        <v>1.0059</v>
      </c>
      <c r="J21" s="50">
        <v>1.0013000000000001</v>
      </c>
      <c r="K21" s="55">
        <v>0.99870000000000003</v>
      </c>
      <c r="L21" s="50">
        <v>0.98170000000000002</v>
      </c>
      <c r="M21" s="55">
        <v>0.99890000000000001</v>
      </c>
      <c r="N21" s="50">
        <v>0.99160000000000004</v>
      </c>
      <c r="O21" s="55">
        <v>1.048</v>
      </c>
      <c r="P21" s="50">
        <v>0.9677</v>
      </c>
      <c r="Q21" s="57">
        <v>0.98140000000000005</v>
      </c>
      <c r="R21" s="6"/>
      <c r="S21" s="50"/>
      <c r="T21" s="51"/>
      <c r="U21" s="5"/>
      <c r="V21" s="50"/>
      <c r="W21" s="50"/>
      <c r="X21" s="6"/>
      <c r="Y21" s="50"/>
      <c r="Z21" s="51"/>
      <c r="AA21" s="6"/>
      <c r="AB21" s="50"/>
      <c r="AC21" s="51"/>
      <c r="AD21" s="5"/>
      <c r="AE21" s="50"/>
      <c r="AF21" s="50"/>
      <c r="AG21" s="50"/>
      <c r="AH21" s="50"/>
      <c r="AI21" s="50"/>
      <c r="AJ21" s="50"/>
      <c r="AK21" s="51"/>
      <c r="AL21" s="6"/>
      <c r="AM21" s="50"/>
      <c r="AN21" s="50"/>
      <c r="AO21" s="50"/>
      <c r="AP21" s="50"/>
      <c r="AQ21" s="51"/>
      <c r="AR21" s="49"/>
      <c r="AS21" s="50"/>
      <c r="AT21" s="50"/>
      <c r="AU21" s="50"/>
      <c r="AV21" s="51"/>
      <c r="AW21" s="49"/>
      <c r="AX21" s="50"/>
      <c r="AY21" s="50"/>
      <c r="AZ21" s="50"/>
      <c r="BA21" s="51"/>
      <c r="BB21" s="49"/>
      <c r="BC21" s="50"/>
      <c r="BD21" s="50"/>
      <c r="BE21" s="50"/>
      <c r="BF21" s="51"/>
    </row>
    <row r="22" spans="1:58" x14ac:dyDescent="0.3">
      <c r="A22" s="11" t="s">
        <v>1</v>
      </c>
      <c r="B22" s="12">
        <v>1.3523000000000001</v>
      </c>
      <c r="C22" s="15">
        <v>1.2000999999999999</v>
      </c>
      <c r="D22" s="55">
        <v>1.1366000000000001</v>
      </c>
      <c r="E22" s="55">
        <v>1.0804</v>
      </c>
      <c r="F22" s="55">
        <v>1.1623000000000001</v>
      </c>
      <c r="G22" s="55">
        <v>1.0899000000000001</v>
      </c>
      <c r="H22" s="55">
        <v>1.9279999999999999</v>
      </c>
      <c r="I22" s="55">
        <v>1.5270999999999999</v>
      </c>
      <c r="J22" s="55">
        <v>1.482</v>
      </c>
      <c r="K22" s="55">
        <v>1.2696000000000001</v>
      </c>
      <c r="L22" s="55">
        <v>1.4175</v>
      </c>
      <c r="M22" s="55">
        <v>1.2068000000000001</v>
      </c>
      <c r="N22" s="55">
        <v>1.5002</v>
      </c>
      <c r="O22" s="55">
        <v>1.256</v>
      </c>
      <c r="P22" s="55">
        <v>1.6755</v>
      </c>
      <c r="Q22" s="57">
        <v>1.3188</v>
      </c>
      <c r="R22" s="6"/>
      <c r="S22" s="50"/>
      <c r="T22" s="51"/>
      <c r="U22" s="5"/>
      <c r="V22" s="50"/>
      <c r="W22" s="50"/>
      <c r="X22" s="6"/>
      <c r="Y22" s="50"/>
      <c r="Z22" s="51"/>
      <c r="AA22" s="6"/>
      <c r="AB22" s="50"/>
      <c r="AC22" s="51"/>
      <c r="AD22" s="5"/>
      <c r="AE22" s="50"/>
      <c r="AF22" s="50"/>
      <c r="AG22" s="50"/>
      <c r="AH22" s="50"/>
      <c r="AI22" s="50"/>
      <c r="AJ22" s="50"/>
      <c r="AK22" s="51"/>
      <c r="AL22" s="6"/>
      <c r="AM22" s="50"/>
      <c r="AN22" s="50"/>
      <c r="AO22" s="50"/>
      <c r="AP22" s="50"/>
      <c r="AQ22" s="51"/>
      <c r="AR22" s="49"/>
      <c r="AS22" s="50"/>
      <c r="AT22" s="50"/>
      <c r="AU22" s="50"/>
      <c r="AV22" s="51"/>
      <c r="AW22" s="49"/>
      <c r="AX22" s="50"/>
      <c r="AY22" s="50"/>
      <c r="AZ22" s="50"/>
      <c r="BA22" s="51"/>
      <c r="BB22" s="49"/>
      <c r="BC22" s="50"/>
      <c r="BD22" s="50"/>
      <c r="BE22" s="50"/>
      <c r="BF22" s="51"/>
    </row>
    <row r="23" spans="1:58" x14ac:dyDescent="0.3">
      <c r="A23" s="11" t="s">
        <v>2</v>
      </c>
      <c r="B23" s="8">
        <v>168.04349999999999</v>
      </c>
      <c r="C23" s="9">
        <v>165.6103</v>
      </c>
      <c r="D23" s="9">
        <v>70.698099999999997</v>
      </c>
      <c r="E23" s="9">
        <v>64.907200000000003</v>
      </c>
      <c r="F23" s="9">
        <v>70.698099999999997</v>
      </c>
      <c r="G23" s="9">
        <v>64.907200000000003</v>
      </c>
      <c r="H23" s="9">
        <v>70.698099999999997</v>
      </c>
      <c r="I23" s="9">
        <v>64.907200000000003</v>
      </c>
      <c r="J23" s="9">
        <v>70.706699999999998</v>
      </c>
      <c r="K23" s="9">
        <v>64.906000000000006</v>
      </c>
      <c r="L23" s="9">
        <v>70.706699999999998</v>
      </c>
      <c r="M23" s="9">
        <v>64.906000000000006</v>
      </c>
      <c r="N23" s="64">
        <v>70.706699999999998</v>
      </c>
      <c r="O23" s="64">
        <v>64.906000000000006</v>
      </c>
      <c r="P23" s="64">
        <v>70.706699999999998</v>
      </c>
      <c r="Q23" s="81">
        <v>64.906000000000006</v>
      </c>
      <c r="R23" s="6"/>
      <c r="S23" s="50"/>
      <c r="T23" s="51"/>
      <c r="U23" s="5"/>
      <c r="V23" s="50"/>
      <c r="W23" s="50"/>
      <c r="X23" s="6"/>
      <c r="Y23" s="50"/>
      <c r="Z23" s="51"/>
      <c r="AA23" s="6"/>
      <c r="AB23" s="50"/>
      <c r="AC23" s="51"/>
      <c r="AD23" s="5"/>
      <c r="AE23" s="50"/>
      <c r="AF23" s="50"/>
      <c r="AG23" s="50"/>
      <c r="AH23" s="50"/>
      <c r="AI23" s="50"/>
      <c r="AJ23" s="50"/>
      <c r="AK23" s="51"/>
      <c r="AL23" s="6"/>
      <c r="AM23" s="50"/>
      <c r="AN23" s="50"/>
      <c r="AO23" s="50"/>
      <c r="AP23" s="50"/>
      <c r="AQ23" s="51"/>
      <c r="AR23" s="49"/>
      <c r="AS23" s="50"/>
      <c r="AT23" s="50"/>
      <c r="AU23" s="50"/>
      <c r="AV23" s="51"/>
      <c r="AW23" s="49"/>
      <c r="AX23" s="50"/>
      <c r="AY23" s="50"/>
      <c r="AZ23" s="50"/>
      <c r="BA23" s="51"/>
      <c r="BB23" s="49"/>
      <c r="BC23" s="50"/>
      <c r="BD23" s="50"/>
      <c r="BE23" s="50"/>
      <c r="BF23" s="51"/>
    </row>
    <row r="24" spans="1:58" x14ac:dyDescent="0.3">
      <c r="A24" s="11" t="s">
        <v>3</v>
      </c>
      <c r="B24" s="17">
        <v>168.11510000000001</v>
      </c>
      <c r="C24" s="15">
        <v>165.64750000000001</v>
      </c>
      <c r="D24" s="55">
        <v>70.740200000000002</v>
      </c>
      <c r="E24" s="55">
        <v>64.930999999999997</v>
      </c>
      <c r="F24" s="55">
        <v>70.750500000000002</v>
      </c>
      <c r="G24" s="55">
        <v>64.934100000000001</v>
      </c>
      <c r="H24" s="55">
        <v>71.003600000000006</v>
      </c>
      <c r="I24" s="55">
        <v>65.055700000000002</v>
      </c>
      <c r="J24" s="55">
        <v>70.809799999999996</v>
      </c>
      <c r="K24" s="55">
        <v>64.962000000000003</v>
      </c>
      <c r="L24" s="55">
        <v>70.809399999999997</v>
      </c>
      <c r="M24" s="55">
        <v>64.957700000000003</v>
      </c>
      <c r="N24" s="55">
        <v>70.818100000000001</v>
      </c>
      <c r="O24" s="55">
        <v>64.959599999999995</v>
      </c>
      <c r="P24" s="55">
        <v>70.875299999999996</v>
      </c>
      <c r="Q24" s="57">
        <v>64.9863</v>
      </c>
      <c r="R24" s="17"/>
      <c r="S24" s="55"/>
      <c r="T24" s="57"/>
      <c r="U24" s="15"/>
      <c r="V24" s="55"/>
      <c r="W24" s="55"/>
      <c r="X24" s="17"/>
      <c r="Y24" s="55"/>
      <c r="Z24" s="57"/>
      <c r="AA24" s="17"/>
      <c r="AB24" s="55"/>
      <c r="AC24" s="57"/>
      <c r="AD24" s="15"/>
      <c r="AE24" s="55"/>
      <c r="AF24" s="55"/>
      <c r="AG24" s="55"/>
      <c r="AH24" s="55"/>
      <c r="AI24" s="55"/>
      <c r="AJ24" s="55"/>
      <c r="AK24" s="57"/>
      <c r="AL24" s="17"/>
      <c r="AM24" s="55"/>
      <c r="AN24" s="55"/>
      <c r="AO24" s="55"/>
      <c r="AP24" s="55"/>
      <c r="AQ24" s="57"/>
      <c r="AR24" s="56"/>
      <c r="AS24" s="55"/>
      <c r="AT24" s="55"/>
      <c r="AU24" s="55"/>
      <c r="AV24" s="57"/>
      <c r="AW24" s="56"/>
      <c r="AX24" s="55"/>
      <c r="AY24" s="55"/>
      <c r="AZ24" s="55"/>
      <c r="BA24" s="57"/>
      <c r="BB24" s="56"/>
      <c r="BC24" s="55"/>
      <c r="BD24" s="55"/>
      <c r="BE24" s="55"/>
      <c r="BF24" s="57"/>
    </row>
    <row r="25" spans="1:58" x14ac:dyDescent="0.3">
      <c r="A25" s="18" t="s">
        <v>4</v>
      </c>
      <c r="B25" s="19">
        <f t="shared" ref="B25:Q25" si="8">(B22-B21)/B20*1000</f>
        <v>35.04</v>
      </c>
      <c r="C25" s="20">
        <f t="shared" si="8"/>
        <v>18.349999999999998</v>
      </c>
      <c r="D25" s="59">
        <f t="shared" si="8"/>
        <v>46.800000000000026</v>
      </c>
      <c r="E25" s="59">
        <f t="shared" si="8"/>
        <v>26.666666666666689</v>
      </c>
      <c r="F25" s="59">
        <f t="shared" si="8"/>
        <v>46.40000000000007</v>
      </c>
      <c r="G25" s="59">
        <f t="shared" si="8"/>
        <v>25.133333333333379</v>
      </c>
      <c r="H25" s="59">
        <f t="shared" si="8"/>
        <v>45.67</v>
      </c>
      <c r="I25" s="59">
        <f t="shared" si="8"/>
        <v>26.059999999999992</v>
      </c>
      <c r="J25" s="59">
        <f t="shared" si="8"/>
        <v>48.069999999999986</v>
      </c>
      <c r="K25" s="59">
        <f t="shared" si="8"/>
        <v>27.090000000000003</v>
      </c>
      <c r="L25" s="59">
        <f t="shared" si="8"/>
        <v>43.579999999999991</v>
      </c>
      <c r="M25" s="59">
        <f t="shared" si="8"/>
        <v>20.79000000000001</v>
      </c>
      <c r="N25" s="59">
        <f t="shared" si="8"/>
        <v>50.859999999999992</v>
      </c>
      <c r="O25" s="59">
        <f t="shared" si="8"/>
        <v>20.799999999999997</v>
      </c>
      <c r="P25" s="59">
        <f t="shared" si="8"/>
        <v>70.78</v>
      </c>
      <c r="Q25" s="60">
        <f t="shared" si="8"/>
        <v>33.739999999999995</v>
      </c>
      <c r="R25" s="19">
        <f t="shared" ref="R25:R26" si="9">SUM(R9+R17)</f>
        <v>19.060000000000009</v>
      </c>
      <c r="S25" s="59">
        <f t="shared" ref="S25:AF26" si="10">SUM(S9+S17)</f>
        <v>22.633333333333393</v>
      </c>
      <c r="T25" s="60">
        <f>SUM(T9+T17)</f>
        <v>25.200000000000038</v>
      </c>
      <c r="U25" s="20">
        <f>SUM(U9+U17)</f>
        <v>18.73</v>
      </c>
      <c r="V25" s="59">
        <f t="shared" si="10"/>
        <v>21.533333333333331</v>
      </c>
      <c r="W25" s="59">
        <f>SUM(W9+W17)</f>
        <v>22.100000000000009</v>
      </c>
      <c r="X25" s="19">
        <f>SUM(X9+X17)</f>
        <v>22.399999999999977</v>
      </c>
      <c r="Y25" s="59">
        <f t="shared" si="10"/>
        <v>27.6333333333334</v>
      </c>
      <c r="Z25" s="60">
        <f>SUM(Z9+Z17)</f>
        <v>22.466666666666672</v>
      </c>
      <c r="AA25" s="19">
        <f>SUM(AA9+AA17)</f>
        <v>18.979999999999986</v>
      </c>
      <c r="AB25" s="59">
        <f t="shared" si="10"/>
        <v>27.433333333333348</v>
      </c>
      <c r="AC25" s="60">
        <f t="shared" si="10"/>
        <v>25.966666666666693</v>
      </c>
      <c r="AD25" s="20">
        <f t="shared" si="10"/>
        <v>19.410000000000004</v>
      </c>
      <c r="AE25" s="59">
        <f t="shared" si="10"/>
        <v>28.099999999999977</v>
      </c>
      <c r="AF25" s="59">
        <f t="shared" si="10"/>
        <v>27.166666666666636</v>
      </c>
      <c r="AG25" s="59">
        <f>SUM(AG9+AG17)</f>
        <v>23.759999999999994</v>
      </c>
      <c r="AH25" s="59">
        <f t="shared" ref="AH25:BF26" si="11">SUM(AH9+AH17)</f>
        <v>27.42</v>
      </c>
      <c r="AI25" s="59">
        <f t="shared" si="11"/>
        <v>21.05</v>
      </c>
      <c r="AJ25" s="59">
        <f t="shared" si="11"/>
        <v>27.349999999999987</v>
      </c>
      <c r="AK25" s="60">
        <f t="shared" si="11"/>
        <v>33.18</v>
      </c>
      <c r="AL25" s="19">
        <f t="shared" si="11"/>
        <v>19.909999999999997</v>
      </c>
      <c r="AM25" s="59">
        <f t="shared" si="11"/>
        <v>26.314999999999998</v>
      </c>
      <c r="AN25" s="59">
        <f t="shared" si="11"/>
        <v>27.45000000000001</v>
      </c>
      <c r="AO25" s="59">
        <f t="shared" si="11"/>
        <v>22.630000000000006</v>
      </c>
      <c r="AP25" s="59">
        <f t="shared" si="11"/>
        <v>26.199999999999989</v>
      </c>
      <c r="AQ25" s="60">
        <f t="shared" si="11"/>
        <v>33.429999999999993</v>
      </c>
      <c r="AR25" s="58">
        <f t="shared" si="11"/>
        <v>28.180000000000007</v>
      </c>
      <c r="AS25" s="59">
        <f t="shared" si="11"/>
        <v>27.060000000000006</v>
      </c>
      <c r="AT25" s="59">
        <f t="shared" si="11"/>
        <v>21.710000000000004</v>
      </c>
      <c r="AU25" s="59">
        <f t="shared" si="11"/>
        <v>29.849999999999987</v>
      </c>
      <c r="AV25" s="60">
        <f t="shared" si="11"/>
        <v>36.15</v>
      </c>
      <c r="AW25" s="58">
        <f t="shared" si="11"/>
        <v>25.594999999999992</v>
      </c>
      <c r="AX25" s="59">
        <f t="shared" si="11"/>
        <v>27.519999999999996</v>
      </c>
      <c r="AY25" s="59">
        <f t="shared" si="11"/>
        <v>21.820000000000007</v>
      </c>
      <c r="AZ25" s="59">
        <f t="shared" si="11"/>
        <v>27.690000000000015</v>
      </c>
      <c r="BA25" s="60">
        <f t="shared" si="11"/>
        <v>38.65000000000002</v>
      </c>
      <c r="BB25" s="58">
        <f t="shared" si="11"/>
        <v>23.995000000000008</v>
      </c>
      <c r="BC25" s="59">
        <f t="shared" si="11"/>
        <v>29.1</v>
      </c>
      <c r="BD25" s="59">
        <f t="shared" si="11"/>
        <v>21.189999999999987</v>
      </c>
      <c r="BE25" s="59">
        <f t="shared" si="11"/>
        <v>22.460000000000015</v>
      </c>
      <c r="BF25" s="60">
        <f t="shared" si="11"/>
        <v>37.499999999999993</v>
      </c>
    </row>
    <row r="26" spans="1:58" x14ac:dyDescent="0.3">
      <c r="A26" s="18" t="s">
        <v>5</v>
      </c>
      <c r="B26" s="19">
        <f t="shared" ref="B26:Q26" si="12">(B24-B23)/B20*1000</f>
        <v>7.1600000000017872</v>
      </c>
      <c r="C26" s="20">
        <f t="shared" si="12"/>
        <v>3.7200000000012778</v>
      </c>
      <c r="D26" s="59">
        <f t="shared" si="12"/>
        <v>14.033333333334971</v>
      </c>
      <c r="E26" s="59">
        <f t="shared" si="12"/>
        <v>7.933333333331424</v>
      </c>
      <c r="F26" s="59">
        <f t="shared" si="12"/>
        <v>17.466666666668591</v>
      </c>
      <c r="G26" s="59">
        <f t="shared" si="12"/>
        <v>8.9666666666659012</v>
      </c>
      <c r="H26" s="59">
        <f t="shared" si="12"/>
        <v>15.27500000000046</v>
      </c>
      <c r="I26" s="59">
        <f t="shared" si="12"/>
        <v>7.4249999999999261</v>
      </c>
      <c r="J26" s="59">
        <f t="shared" si="12"/>
        <v>10.309999999999775</v>
      </c>
      <c r="K26" s="59">
        <f t="shared" si="12"/>
        <v>5.5999999999997385</v>
      </c>
      <c r="L26" s="59">
        <f t="shared" si="12"/>
        <v>10.269999999999868</v>
      </c>
      <c r="M26" s="59">
        <f t="shared" si="12"/>
        <v>5.1699999999996749</v>
      </c>
      <c r="N26" s="59">
        <f t="shared" si="12"/>
        <v>11.140000000000327</v>
      </c>
      <c r="O26" s="59">
        <f t="shared" si="12"/>
        <v>5.3599999999988768</v>
      </c>
      <c r="P26" s="59">
        <f t="shared" si="12"/>
        <v>16.859999999999786</v>
      </c>
      <c r="Q26" s="60">
        <f t="shared" si="12"/>
        <v>8.0299999999994043</v>
      </c>
      <c r="R26" s="19">
        <f t="shared" si="9"/>
        <v>3.2799999999994611</v>
      </c>
      <c r="S26" s="59">
        <f t="shared" si="10"/>
        <v>5.5000000000025766</v>
      </c>
      <c r="T26" s="60">
        <f>SUM(T10+T18)</f>
        <v>6.6333333333380065</v>
      </c>
      <c r="U26" s="20">
        <f>SUM(U10+U18)</f>
        <v>3.2800000000008822</v>
      </c>
      <c r="V26" s="59">
        <f t="shared" si="10"/>
        <v>5.9333333333313476</v>
      </c>
      <c r="W26" s="59">
        <f>SUM(W10+W18)</f>
        <v>7.1333333333332885</v>
      </c>
      <c r="X26" s="19">
        <f>SUM(X10+X18)</f>
        <v>4.5100000000005025</v>
      </c>
      <c r="Y26" s="59">
        <f t="shared" si="10"/>
        <v>7.3000000000007503</v>
      </c>
      <c r="Z26" s="60">
        <f>SUM(Z10+Z18)</f>
        <v>6.766666666663923</v>
      </c>
      <c r="AA26" s="19">
        <f>SUM(AA10+AA18)</f>
        <v>3.6099999999997578</v>
      </c>
      <c r="AB26" s="59">
        <f t="shared" si="10"/>
        <v>6.5333333333346859</v>
      </c>
      <c r="AC26" s="60">
        <f t="shared" si="10"/>
        <v>6.7333333333365886</v>
      </c>
      <c r="AD26" s="20">
        <f t="shared" si="10"/>
        <v>3.580000000000183</v>
      </c>
      <c r="AE26" s="59">
        <f t="shared" si="10"/>
        <v>6.4666666666705437</v>
      </c>
      <c r="AF26" s="59">
        <f t="shared" si="10"/>
        <v>8.8666666666696869</v>
      </c>
      <c r="AG26" s="59">
        <f>SUM(AG10+AG18)</f>
        <v>6.6900000000003956</v>
      </c>
      <c r="AH26" s="59">
        <f t="shared" si="11"/>
        <v>5.6499999999999773</v>
      </c>
      <c r="AI26" s="59">
        <f t="shared" si="11"/>
        <v>4.8900000000003274</v>
      </c>
      <c r="AJ26" s="59">
        <f t="shared" si="11"/>
        <v>5.0600000000002865</v>
      </c>
      <c r="AK26" s="60">
        <f t="shared" si="11"/>
        <v>6.4800000000005298</v>
      </c>
      <c r="AL26" s="19">
        <f t="shared" si="11"/>
        <v>3.330000000001121</v>
      </c>
      <c r="AM26" s="59">
        <f t="shared" si="11"/>
        <v>8.7849999999995987</v>
      </c>
      <c r="AN26" s="59">
        <f t="shared" si="11"/>
        <v>5.329999999999302</v>
      </c>
      <c r="AO26" s="59">
        <f t="shared" si="11"/>
        <v>5.4600000000007753</v>
      </c>
      <c r="AP26" s="59">
        <f t="shared" si="11"/>
        <v>5.3200000000003911</v>
      </c>
      <c r="AQ26" s="60">
        <f t="shared" si="11"/>
        <v>6.9500000000005002</v>
      </c>
      <c r="AR26" s="58">
        <f t="shared" si="11"/>
        <v>9.2050000000000409</v>
      </c>
      <c r="AS26" s="59">
        <f t="shared" si="11"/>
        <v>5.5299999999988358</v>
      </c>
      <c r="AT26" s="59">
        <f t="shared" si="11"/>
        <v>5.3700000000006298</v>
      </c>
      <c r="AU26" s="59">
        <f t="shared" si="11"/>
        <v>6.5899999999999181</v>
      </c>
      <c r="AV26" s="60">
        <f t="shared" si="11"/>
        <v>7.2299999999998477</v>
      </c>
      <c r="AW26" s="58">
        <f t="shared" si="11"/>
        <v>8.5850000000000648</v>
      </c>
      <c r="AX26" s="59">
        <f t="shared" si="11"/>
        <v>6.4400000000013335</v>
      </c>
      <c r="AY26" s="59">
        <f t="shared" si="11"/>
        <v>5.5100000000010141</v>
      </c>
      <c r="AZ26" s="59">
        <f t="shared" si="11"/>
        <v>6.620000000000914</v>
      </c>
      <c r="BA26" s="60">
        <f t="shared" si="11"/>
        <v>8.4000000000017394</v>
      </c>
      <c r="BB26" s="58">
        <f t="shared" si="11"/>
        <v>6.7500000000002558</v>
      </c>
      <c r="BC26" s="59">
        <f t="shared" si="11"/>
        <v>6.2100000000000932</v>
      </c>
      <c r="BD26" s="59">
        <f t="shared" si="11"/>
        <v>5.0499999999999545</v>
      </c>
      <c r="BE26" s="59">
        <f t="shared" si="11"/>
        <v>6.2500000000007105</v>
      </c>
      <c r="BF26" s="60">
        <f t="shared" si="11"/>
        <v>7.8600000000001558</v>
      </c>
    </row>
    <row r="27" spans="1:58" x14ac:dyDescent="0.3">
      <c r="A27" s="18" t="s">
        <v>6</v>
      </c>
      <c r="B27" s="22">
        <f t="shared" ref="B27:AB27" si="13">B26/B25</f>
        <v>0.20433789954343001</v>
      </c>
      <c r="C27" s="23">
        <f t="shared" si="13"/>
        <v>0.20272479564039664</v>
      </c>
      <c r="D27" s="62">
        <f t="shared" si="13"/>
        <v>0.29985754985758467</v>
      </c>
      <c r="E27" s="62">
        <f t="shared" si="13"/>
        <v>0.29749999999992816</v>
      </c>
      <c r="F27" s="62">
        <f t="shared" si="13"/>
        <v>0.37643678160923633</v>
      </c>
      <c r="G27" s="62">
        <f t="shared" si="13"/>
        <v>0.35676392572941185</v>
      </c>
      <c r="H27" s="62">
        <f t="shared" si="13"/>
        <v>0.33446463761770223</v>
      </c>
      <c r="I27" s="62">
        <f t="shared" si="13"/>
        <v>0.28491941673061888</v>
      </c>
      <c r="J27" s="62">
        <f t="shared" si="13"/>
        <v>0.21447888495942954</v>
      </c>
      <c r="K27" s="62">
        <f t="shared" si="13"/>
        <v>0.2067183462532203</v>
      </c>
      <c r="L27" s="62">
        <f t="shared" si="13"/>
        <v>0.23565855897200252</v>
      </c>
      <c r="M27" s="62">
        <f t="shared" si="13"/>
        <v>0.24867724867723293</v>
      </c>
      <c r="N27" s="62">
        <f t="shared" si="13"/>
        <v>0.21903263861581457</v>
      </c>
      <c r="O27" s="62">
        <f t="shared" si="13"/>
        <v>0.25769230769225371</v>
      </c>
      <c r="P27" s="62">
        <f t="shared" si="13"/>
        <v>0.23820288217010152</v>
      </c>
      <c r="Q27" s="63">
        <f t="shared" si="13"/>
        <v>0.23799644339061665</v>
      </c>
      <c r="R27" s="22">
        <f t="shared" si="13"/>
        <v>0.17208814270721193</v>
      </c>
      <c r="S27" s="62">
        <f t="shared" si="13"/>
        <v>0.24300441826226341</v>
      </c>
      <c r="T27" s="63">
        <f>T26/T25</f>
        <v>0.26322751322769827</v>
      </c>
      <c r="U27" s="23">
        <f>U26/U25</f>
        <v>0.17512012813672623</v>
      </c>
      <c r="V27" s="62">
        <f t="shared" si="13"/>
        <v>0.27554179566554249</v>
      </c>
      <c r="W27" s="62">
        <f>W26/W25</f>
        <v>0.32277526395173239</v>
      </c>
      <c r="X27" s="22">
        <f>X26/X25</f>
        <v>0.20133928571430834</v>
      </c>
      <c r="Y27" s="62">
        <f t="shared" si="13"/>
        <v>0.2641737032569626</v>
      </c>
      <c r="Z27" s="63">
        <f>Z26/Z25</f>
        <v>0.30118694362005582</v>
      </c>
      <c r="AA27" s="22">
        <f>AA26/AA25</f>
        <v>0.19020021074814333</v>
      </c>
      <c r="AB27" s="62">
        <f t="shared" si="13"/>
        <v>0.23815309842046231</v>
      </c>
      <c r="AC27" s="63">
        <f>AC26/AC25</f>
        <v>0.25930680359447683</v>
      </c>
      <c r="AD27" s="23">
        <f>AD26/AD25</f>
        <v>0.18444100978877806</v>
      </c>
      <c r="AE27" s="62">
        <f>AE26/AE25</f>
        <v>0.23013048635838254</v>
      </c>
      <c r="AF27" s="62">
        <f t="shared" ref="AF27" si="14">AF26/AF25</f>
        <v>0.32638036809827103</v>
      </c>
      <c r="AG27" s="62">
        <f>AG26/AG25</f>
        <v>0.28156565656567328</v>
      </c>
      <c r="AH27" s="62">
        <f t="shared" ref="AH27:BF27" si="15">AH26/AH25</f>
        <v>0.20605397520058266</v>
      </c>
      <c r="AI27" s="62">
        <f t="shared" si="15"/>
        <v>0.23230403800476615</v>
      </c>
      <c r="AJ27" s="62">
        <f t="shared" si="15"/>
        <v>0.18500914076783506</v>
      </c>
      <c r="AK27" s="63">
        <f t="shared" si="15"/>
        <v>0.19529837251357834</v>
      </c>
      <c r="AL27" s="22">
        <f>AL26/AL25</f>
        <v>0.16725263686595288</v>
      </c>
      <c r="AM27" s="62">
        <f>AM26/AM25</f>
        <v>0.33384001520044077</v>
      </c>
      <c r="AN27" s="62">
        <f>AN26/AN25</f>
        <v>0.19417122040070309</v>
      </c>
      <c r="AO27" s="62">
        <f>AO26/AO25</f>
        <v>0.24127264692888969</v>
      </c>
      <c r="AP27" s="62">
        <f>AP26/AP25</f>
        <v>0.20305343511451884</v>
      </c>
      <c r="AQ27" s="63">
        <f t="shared" si="15"/>
        <v>0.20789709841461268</v>
      </c>
      <c r="AR27" s="61">
        <f>AR26/AR25</f>
        <v>0.32665010645848258</v>
      </c>
      <c r="AS27" s="62">
        <f>AS26/AS25</f>
        <v>0.20436067997039301</v>
      </c>
      <c r="AT27" s="62">
        <f>AT26/AT25</f>
        <v>0.24735145094429428</v>
      </c>
      <c r="AU27" s="62">
        <f>AU26/AU25</f>
        <v>0.22077051926297891</v>
      </c>
      <c r="AV27" s="63">
        <f t="shared" si="15"/>
        <v>0.19999999999999579</v>
      </c>
      <c r="AW27" s="61">
        <f>AW26/AW25</f>
        <v>0.33541707364719936</v>
      </c>
      <c r="AX27" s="62">
        <f>AX26/AX25</f>
        <v>0.23401162790702523</v>
      </c>
      <c r="AY27" s="62">
        <f>AY26/AY25</f>
        <v>0.25252062328143959</v>
      </c>
      <c r="AZ27" s="62">
        <f>AZ26/AZ25</f>
        <v>0.2390754785121311</v>
      </c>
      <c r="BA27" s="63">
        <f t="shared" si="15"/>
        <v>0.21733505821479263</v>
      </c>
      <c r="BB27" s="61">
        <f t="shared" si="15"/>
        <v>0.28130860595958546</v>
      </c>
      <c r="BC27" s="62">
        <f>BC26/BC25</f>
        <v>0.21340206185567329</v>
      </c>
      <c r="BD27" s="62">
        <f>BD26/BD25</f>
        <v>0.23831996224634061</v>
      </c>
      <c r="BE27" s="62">
        <f>BE26/BE25</f>
        <v>0.27827248441677233</v>
      </c>
      <c r="BF27" s="63">
        <f t="shared" si="15"/>
        <v>0.2096000000000042</v>
      </c>
    </row>
    <row r="28" spans="1:58" x14ac:dyDescent="0.3">
      <c r="A28" s="27" t="s">
        <v>7</v>
      </c>
      <c r="B28" s="28"/>
      <c r="C28" s="29"/>
      <c r="D28" s="82"/>
      <c r="E28" s="66"/>
      <c r="F28" s="82"/>
      <c r="G28" s="66"/>
      <c r="H28" s="82"/>
      <c r="I28" s="66"/>
      <c r="J28" s="82"/>
      <c r="K28" s="66"/>
      <c r="L28" s="82"/>
      <c r="M28" s="66"/>
      <c r="N28" s="82"/>
      <c r="O28" s="66"/>
      <c r="P28" s="82"/>
      <c r="Q28" s="67"/>
      <c r="R28" s="83">
        <f t="shared" ref="R28:W28" si="16">R9/R25</f>
        <v>0.32476390346274941</v>
      </c>
      <c r="S28" s="66">
        <f t="shared" si="16"/>
        <v>0.3946980854197345</v>
      </c>
      <c r="T28" s="67">
        <f>T9/T25</f>
        <v>0.3716931216931213</v>
      </c>
      <c r="U28" s="29">
        <f>U9/U25</f>
        <v>0.28563801388147292</v>
      </c>
      <c r="V28" s="66">
        <f t="shared" si="16"/>
        <v>0.24458204334365385</v>
      </c>
      <c r="W28" s="66">
        <f t="shared" si="16"/>
        <v>0.30618401206636803</v>
      </c>
      <c r="X28" s="83">
        <f>X9/X25</f>
        <v>0.34151785714285654</v>
      </c>
      <c r="Y28" s="66">
        <f>Y9/Y25</f>
        <v>0.27744270205066435</v>
      </c>
      <c r="Z28" s="67">
        <f>Z9/Z25</f>
        <v>0.44807121661721228</v>
      </c>
      <c r="AA28" s="83">
        <f t="shared" ref="AA28:AB28" si="17">AA9/AA25</f>
        <v>0.32718651211801825</v>
      </c>
      <c r="AB28" s="66">
        <f t="shared" si="17"/>
        <v>0.24179829890644006</v>
      </c>
      <c r="AC28" s="67">
        <f>AC9/AC25</f>
        <v>0.39281129653401708</v>
      </c>
      <c r="AD28" s="29">
        <f>AD9/AD25</f>
        <v>0.2117465224111284</v>
      </c>
      <c r="AE28" s="66">
        <f>AE9/AE25</f>
        <v>0.20640569395017774</v>
      </c>
      <c r="AF28" s="66">
        <f t="shared" ref="AF28" si="18">AF9/AF25</f>
        <v>0.37055214723926427</v>
      </c>
      <c r="AG28" s="66">
        <f>AG9/AG25</f>
        <v>0.33207070707070707</v>
      </c>
      <c r="AH28" s="66">
        <f t="shared" ref="AH28:AX28" si="19">AH9/AH25</f>
        <v>0.16994894237782673</v>
      </c>
      <c r="AI28" s="66">
        <f t="shared" si="19"/>
        <v>8.0760095011876559E-2</v>
      </c>
      <c r="AJ28" s="66">
        <f t="shared" si="19"/>
        <v>0.16745886654478925</v>
      </c>
      <c r="AK28" s="67">
        <f t="shared" si="19"/>
        <v>0.10849909584086809</v>
      </c>
      <c r="AL28" s="83">
        <f>AL9/AL25</f>
        <v>0.17378201908588634</v>
      </c>
      <c r="AM28" s="66">
        <f t="shared" ref="AM28" si="20">AM9/AM25</f>
        <v>0.32832984989549657</v>
      </c>
      <c r="AN28" s="66">
        <f>AN9/AN25</f>
        <v>0.3267759562841529</v>
      </c>
      <c r="AO28" s="66">
        <f>AO9/AO25</f>
        <v>8.3959346000883839E-2</v>
      </c>
      <c r="AP28" s="66">
        <f>AP9/AP25</f>
        <v>0.12251908396946534</v>
      </c>
      <c r="AQ28" s="67">
        <f t="shared" si="19"/>
        <v>8.1364044271612021E-2</v>
      </c>
      <c r="AR28" s="84">
        <f t="shared" si="19"/>
        <v>0.32132718239886443</v>
      </c>
      <c r="AS28" s="66">
        <f t="shared" si="19"/>
        <v>0.10532150776053202</v>
      </c>
      <c r="AT28" s="66">
        <f t="shared" si="19"/>
        <v>5.1589129433440746E-2</v>
      </c>
      <c r="AU28" s="66">
        <f t="shared" si="19"/>
        <v>0.10016750418760449</v>
      </c>
      <c r="AV28" s="67">
        <f t="shared" si="19"/>
        <v>7.1922544951590353E-2</v>
      </c>
      <c r="AW28" s="84">
        <f t="shared" si="19"/>
        <v>0.27368626684899383</v>
      </c>
      <c r="AX28" s="66">
        <f t="shared" si="19"/>
        <v>0.11373546511627947</v>
      </c>
      <c r="AY28" s="66">
        <f>AY9/AY25</f>
        <v>5.5453712190650761E-2</v>
      </c>
      <c r="AZ28" s="66">
        <f t="shared" ref="AZ28:BF28" si="21">AZ9/AZ25</f>
        <v>5.5254604550379498E-2</v>
      </c>
      <c r="BA28" s="67">
        <f t="shared" si="21"/>
        <v>6.7011642949547562E-2</v>
      </c>
      <c r="BB28" s="84">
        <f t="shared" si="21"/>
        <v>9.8562200458429061E-2</v>
      </c>
      <c r="BC28" s="66">
        <f>BC9/BC25</f>
        <v>0.1171821305841925</v>
      </c>
      <c r="BD28" s="66">
        <f>BD9/BD25</f>
        <v>9.7215667767814845E-2</v>
      </c>
      <c r="BE28" s="66">
        <f>BE9/BE25</f>
        <v>-2.1371326803205307E-2</v>
      </c>
      <c r="BF28" s="67">
        <f t="shared" si="21"/>
        <v>6.1333333333333399E-2</v>
      </c>
    </row>
    <row r="29" spans="1:58" x14ac:dyDescent="0.3">
      <c r="A29" s="27" t="s">
        <v>8</v>
      </c>
      <c r="B29" s="32"/>
      <c r="C29" s="33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85"/>
      <c r="R29" s="83">
        <f t="shared" ref="R29:AB29" si="22">R17/R25</f>
        <v>0.67523609653725059</v>
      </c>
      <c r="S29" s="66">
        <f t="shared" si="22"/>
        <v>0.6053019145802655</v>
      </c>
      <c r="T29" s="67">
        <f>T17/T25</f>
        <v>0.62830687830687859</v>
      </c>
      <c r="U29" s="29">
        <f>U17/U25</f>
        <v>0.71436198611852708</v>
      </c>
      <c r="V29" s="66">
        <f t="shared" si="22"/>
        <v>0.75541795665634615</v>
      </c>
      <c r="W29" s="66">
        <f>W17/W25</f>
        <v>0.69381598793363197</v>
      </c>
      <c r="X29" s="83">
        <f>X17/X25</f>
        <v>0.65848214285714335</v>
      </c>
      <c r="Y29" s="66">
        <f t="shared" si="22"/>
        <v>0.72255729794933565</v>
      </c>
      <c r="Z29" s="67">
        <f>Z17/Z25</f>
        <v>0.55192878338278772</v>
      </c>
      <c r="AA29" s="83">
        <f>AA17/AA25</f>
        <v>0.6728134878819817</v>
      </c>
      <c r="AB29" s="66">
        <f t="shared" si="22"/>
        <v>0.75820170109355989</v>
      </c>
      <c r="AC29" s="67">
        <f>AC17/AC25</f>
        <v>0.60718870346598297</v>
      </c>
      <c r="AD29" s="29">
        <f>AD17/AD25</f>
        <v>0.78825347758887165</v>
      </c>
      <c r="AE29" s="66">
        <f>AE17/AE25</f>
        <v>0.79359430604982228</v>
      </c>
      <c r="AF29" s="66">
        <f t="shared" ref="AF29" si="23">AF17/AF25</f>
        <v>0.62944785276073567</v>
      </c>
      <c r="AG29" s="66">
        <f>AG17/AG25</f>
        <v>0.66792929292929293</v>
      </c>
      <c r="AH29" s="66">
        <f t="shared" ref="AH29:BF29" si="24">AH17/AH25</f>
        <v>0.83005105762217324</v>
      </c>
      <c r="AI29" s="66">
        <f t="shared" si="24"/>
        <v>0.91923990498812336</v>
      </c>
      <c r="AJ29" s="66">
        <f t="shared" si="24"/>
        <v>0.83254113345521075</v>
      </c>
      <c r="AK29" s="67">
        <f t="shared" si="24"/>
        <v>0.89150090415913186</v>
      </c>
      <c r="AL29" s="83">
        <f>AL17/AL25</f>
        <v>0.82621798091411358</v>
      </c>
      <c r="AM29" s="66">
        <f>AM17/AM25</f>
        <v>0.67167015010450348</v>
      </c>
      <c r="AN29" s="66">
        <f>AN17/AN25</f>
        <v>0.67322404371584699</v>
      </c>
      <c r="AO29" s="66">
        <f>AO17/AO25</f>
        <v>0.91604065399911616</v>
      </c>
      <c r="AP29" s="66">
        <f>AP17/AP25</f>
        <v>0.87748091603053469</v>
      </c>
      <c r="AQ29" s="67">
        <f t="shared" si="24"/>
        <v>0.91863595572838797</v>
      </c>
      <c r="AR29" s="84">
        <f>AR17/AR25</f>
        <v>0.67867281760113551</v>
      </c>
      <c r="AS29" s="66">
        <f>AS17/AS25</f>
        <v>0.89467849223946794</v>
      </c>
      <c r="AT29" s="66">
        <f>AT17/AT25</f>
        <v>0.94841087056655937</v>
      </c>
      <c r="AU29" s="66">
        <f>AU17/AU25</f>
        <v>0.89983249581239555</v>
      </c>
      <c r="AV29" s="67">
        <f t="shared" si="24"/>
        <v>0.92807745504840955</v>
      </c>
      <c r="AW29" s="84">
        <f>AW17/AW25</f>
        <v>0.72631373315100611</v>
      </c>
      <c r="AX29" s="66">
        <f>AX17/AX25</f>
        <v>0.88626453488372059</v>
      </c>
      <c r="AY29" s="66">
        <f>AY17/AY25</f>
        <v>0.94454628780934924</v>
      </c>
      <c r="AZ29" s="66">
        <f>AZ17/AZ25</f>
        <v>0.94474539544962055</v>
      </c>
      <c r="BA29" s="67">
        <f t="shared" si="24"/>
        <v>0.93298835705045235</v>
      </c>
      <c r="BB29" s="84">
        <f t="shared" si="24"/>
        <v>0.90143779954157099</v>
      </c>
      <c r="BC29" s="66">
        <f>BC17/BC25</f>
        <v>0.88281786941580753</v>
      </c>
      <c r="BD29" s="66">
        <f>BD17/BD25</f>
        <v>0.90278433223218513</v>
      </c>
      <c r="BE29" s="66">
        <f>BE17/BE25</f>
        <v>1.0213713268032052</v>
      </c>
      <c r="BF29" s="67">
        <f t="shared" si="24"/>
        <v>0.93866666666666654</v>
      </c>
    </row>
    <row r="30" spans="1:58" x14ac:dyDescent="0.3">
      <c r="A30" s="34" t="s">
        <v>9</v>
      </c>
      <c r="B30" s="35"/>
      <c r="C30" s="36"/>
      <c r="D30" s="86"/>
      <c r="E30" s="71"/>
      <c r="F30" s="86"/>
      <c r="G30" s="71"/>
      <c r="H30" s="86"/>
      <c r="I30" s="71"/>
      <c r="J30" s="86"/>
      <c r="K30" s="71"/>
      <c r="L30" s="86"/>
      <c r="M30" s="71"/>
      <c r="N30" s="86"/>
      <c r="O30" s="71"/>
      <c r="P30" s="86"/>
      <c r="Q30" s="72"/>
      <c r="R30" s="87">
        <f t="shared" ref="R30:BF30" si="25">R10/R26</f>
        <v>0.69207317073183283</v>
      </c>
      <c r="S30" s="71">
        <f t="shared" si="25"/>
        <v>0.42424242424252862</v>
      </c>
      <c r="T30" s="72">
        <f t="shared" si="25"/>
        <v>0.38693467336690945</v>
      </c>
      <c r="U30" s="36">
        <f t="shared" si="25"/>
        <v>0.60975609756112359</v>
      </c>
      <c r="V30" s="71">
        <f t="shared" si="25"/>
        <v>0.32584269662896231</v>
      </c>
      <c r="W30" s="71">
        <f t="shared" si="25"/>
        <v>0.32710280373788952</v>
      </c>
      <c r="X30" s="87">
        <f t="shared" si="25"/>
        <v>0.71175166297109138</v>
      </c>
      <c r="Y30" s="71">
        <f t="shared" si="25"/>
        <v>0.38356164383598085</v>
      </c>
      <c r="Z30" s="72">
        <f t="shared" si="25"/>
        <v>0.48275862068977587</v>
      </c>
      <c r="AA30" s="87">
        <f t="shared" si="25"/>
        <v>0.6565096952908489</v>
      </c>
      <c r="AB30" s="71">
        <f t="shared" si="25"/>
        <v>0.3367346938777841</v>
      </c>
      <c r="AC30" s="72">
        <f t="shared" si="25"/>
        <v>0.37623762376272452</v>
      </c>
      <c r="AD30" s="36">
        <f t="shared" si="25"/>
        <v>0.48324022346362783</v>
      </c>
      <c r="AE30" s="71">
        <f t="shared" si="25"/>
        <v>0.34536082474253799</v>
      </c>
      <c r="AF30" s="71">
        <f t="shared" si="25"/>
        <v>0.52631578947388102</v>
      </c>
      <c r="AG30" s="71">
        <f t="shared" si="25"/>
        <v>0.42002989536622348</v>
      </c>
      <c r="AH30" s="71">
        <f t="shared" si="25"/>
        <v>0.22654867256634764</v>
      </c>
      <c r="AI30" s="71">
        <f t="shared" si="25"/>
        <v>8.5889570552086625E-2</v>
      </c>
      <c r="AJ30" s="71">
        <f t="shared" si="25"/>
        <v>0.23715415019762401</v>
      </c>
      <c r="AK30" s="72">
        <f t="shared" si="25"/>
        <v>0.15895061728395096</v>
      </c>
      <c r="AL30" s="87">
        <f t="shared" si="25"/>
        <v>0.3333333333331911</v>
      </c>
      <c r="AM30" s="71">
        <f t="shared" si="25"/>
        <v>0.42060330108137806</v>
      </c>
      <c r="AN30" s="71">
        <f t="shared" si="25"/>
        <v>0.36210131332089557</v>
      </c>
      <c r="AO30" s="71">
        <f t="shared" si="25"/>
        <v>0.1208791208792124</v>
      </c>
      <c r="AP30" s="71">
        <f t="shared" si="25"/>
        <v>6.5789473684252697E-2</v>
      </c>
      <c r="AQ30" s="72">
        <f t="shared" si="25"/>
        <v>0.10647482014393579</v>
      </c>
      <c r="AR30" s="88">
        <f t="shared" si="25"/>
        <v>0.39435089625208103</v>
      </c>
      <c r="AS30" s="71">
        <f t="shared" si="25"/>
        <v>0.17902350813724538</v>
      </c>
      <c r="AT30" s="71">
        <f t="shared" si="25"/>
        <v>8.7523277467395771E-2</v>
      </c>
      <c r="AU30" s="71">
        <f t="shared" si="25"/>
        <v>8.3459787556872653E-2</v>
      </c>
      <c r="AV30" s="72">
        <f t="shared" si="25"/>
        <v>8.7136929460527091E-2</v>
      </c>
      <c r="AW30" s="88">
        <f t="shared" si="25"/>
        <v>0.37682003494467964</v>
      </c>
      <c r="AX30" s="71">
        <f t="shared" si="25"/>
        <v>0.26242236024849841</v>
      </c>
      <c r="AY30" s="71">
        <f t="shared" si="25"/>
        <v>0.12704174228681878</v>
      </c>
      <c r="AZ30" s="71">
        <f t="shared" si="25"/>
        <v>0.10574018126894313</v>
      </c>
      <c r="BA30" s="72">
        <f t="shared" si="25"/>
        <v>0.16190476190485859</v>
      </c>
      <c r="BB30" s="88">
        <f t="shared" si="25"/>
        <v>0.21037037037039844</v>
      </c>
      <c r="BC30" s="71">
        <f t="shared" si="25"/>
        <v>0.1948470209340353</v>
      </c>
      <c r="BD30" s="71">
        <f t="shared" si="25"/>
        <v>0.16237623762380751</v>
      </c>
      <c r="BE30" s="71">
        <f t="shared" si="25"/>
        <v>9.2800000000114236E-2</v>
      </c>
      <c r="BF30" s="72">
        <f t="shared" si="25"/>
        <v>9.796437659032653E-2</v>
      </c>
    </row>
    <row r="31" spans="1:58" x14ac:dyDescent="0.3">
      <c r="A31" s="38" t="s">
        <v>10</v>
      </c>
      <c r="B31" s="39"/>
      <c r="C31" s="40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89"/>
      <c r="R31" s="87">
        <f t="shared" ref="R31:BF31" si="26">R18/R26</f>
        <v>0.30792682926816722</v>
      </c>
      <c r="S31" s="71">
        <f t="shared" si="26"/>
        <v>0.57575757575747133</v>
      </c>
      <c r="T31" s="72">
        <f t="shared" si="26"/>
        <v>0.61306532663309043</v>
      </c>
      <c r="U31" s="36">
        <f t="shared" si="26"/>
        <v>0.39024390243887647</v>
      </c>
      <c r="V31" s="71">
        <f t="shared" si="26"/>
        <v>0.67415730337103774</v>
      </c>
      <c r="W31" s="71">
        <f t="shared" si="26"/>
        <v>0.67289719626211042</v>
      </c>
      <c r="X31" s="87">
        <f t="shared" si="26"/>
        <v>0.28824833702890867</v>
      </c>
      <c r="Y31" s="71">
        <f t="shared" si="26"/>
        <v>0.6164383561640191</v>
      </c>
      <c r="Z31" s="72">
        <f t="shared" si="26"/>
        <v>0.51724137931022407</v>
      </c>
      <c r="AA31" s="87">
        <f t="shared" si="26"/>
        <v>0.3434903047091511</v>
      </c>
      <c r="AB31" s="71">
        <f t="shared" si="26"/>
        <v>0.6632653061222159</v>
      </c>
      <c r="AC31" s="72">
        <f t="shared" si="26"/>
        <v>0.62376237623727548</v>
      </c>
      <c r="AD31" s="36">
        <f t="shared" si="26"/>
        <v>0.51675977653637217</v>
      </c>
      <c r="AE31" s="71">
        <f t="shared" si="26"/>
        <v>0.65463917525746196</v>
      </c>
      <c r="AF31" s="71">
        <f t="shared" si="26"/>
        <v>0.47368421052611898</v>
      </c>
      <c r="AG31" s="71">
        <f t="shared" si="26"/>
        <v>0.57997010463377652</v>
      </c>
      <c r="AH31" s="71">
        <f t="shared" si="26"/>
        <v>0.7734513274336523</v>
      </c>
      <c r="AI31" s="71">
        <f t="shared" si="26"/>
        <v>0.91411042944791343</v>
      </c>
      <c r="AJ31" s="71">
        <f t="shared" si="26"/>
        <v>0.76284584980237602</v>
      </c>
      <c r="AK31" s="72">
        <f t="shared" si="26"/>
        <v>0.84104938271604901</v>
      </c>
      <c r="AL31" s="87">
        <f t="shared" si="26"/>
        <v>0.66666666666680896</v>
      </c>
      <c r="AM31" s="71">
        <f t="shared" si="26"/>
        <v>0.579396698918622</v>
      </c>
      <c r="AN31" s="71">
        <f t="shared" si="26"/>
        <v>0.63789868667910443</v>
      </c>
      <c r="AO31" s="71">
        <f t="shared" si="26"/>
        <v>0.87912087912078762</v>
      </c>
      <c r="AP31" s="71">
        <f t="shared" si="26"/>
        <v>0.9342105263157473</v>
      </c>
      <c r="AQ31" s="72">
        <f t="shared" si="26"/>
        <v>0.89352517985606417</v>
      </c>
      <c r="AR31" s="88">
        <f t="shared" si="26"/>
        <v>0.60564910374791903</v>
      </c>
      <c r="AS31" s="71">
        <f t="shared" si="26"/>
        <v>0.82097649186275456</v>
      </c>
      <c r="AT31" s="71">
        <f t="shared" si="26"/>
        <v>0.91247672253260426</v>
      </c>
      <c r="AU31" s="71">
        <f t="shared" si="26"/>
        <v>0.91654021244312733</v>
      </c>
      <c r="AV31" s="72">
        <f t="shared" si="26"/>
        <v>0.91286307053947291</v>
      </c>
      <c r="AW31" s="88">
        <f t="shared" si="26"/>
        <v>0.62317996505532036</v>
      </c>
      <c r="AX31" s="71">
        <f t="shared" si="26"/>
        <v>0.73757763975150159</v>
      </c>
      <c r="AY31" s="71">
        <f t="shared" si="26"/>
        <v>0.87295825771318125</v>
      </c>
      <c r="AZ31" s="71">
        <f t="shared" si="26"/>
        <v>0.89425981873105687</v>
      </c>
      <c r="BA31" s="72">
        <f t="shared" si="26"/>
        <v>0.83809523809514141</v>
      </c>
      <c r="BB31" s="88">
        <f t="shared" si="26"/>
        <v>0.78962962962960159</v>
      </c>
      <c r="BC31" s="71">
        <f t="shared" si="26"/>
        <v>0.80515297906596472</v>
      </c>
      <c r="BD31" s="71">
        <f t="shared" si="26"/>
        <v>0.83762376237619252</v>
      </c>
      <c r="BE31" s="71">
        <f t="shared" si="26"/>
        <v>0.90719999999988576</v>
      </c>
      <c r="BF31" s="72">
        <f t="shared" si="26"/>
        <v>0.90203562340967347</v>
      </c>
    </row>
    <row r="32" spans="1:58" x14ac:dyDescent="0.3">
      <c r="A32" s="1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/>
      <c r="R32" s="90"/>
      <c r="S32" s="9"/>
      <c r="T32" s="10"/>
      <c r="U32" s="41"/>
      <c r="V32" s="9"/>
      <c r="W32" s="9"/>
      <c r="X32" s="90"/>
      <c r="Y32" s="9"/>
      <c r="Z32" s="10"/>
      <c r="AA32" s="90"/>
      <c r="AB32" s="9"/>
      <c r="AC32" s="10"/>
      <c r="AD32" s="41"/>
      <c r="AE32" s="9"/>
      <c r="AF32" s="9"/>
      <c r="AG32" s="9"/>
      <c r="AH32" s="9"/>
      <c r="AI32" s="41"/>
      <c r="AJ32" s="9"/>
      <c r="AK32" s="10"/>
      <c r="AL32" s="90"/>
      <c r="AM32" s="9"/>
      <c r="AN32" s="9"/>
      <c r="AO32" s="41"/>
      <c r="AP32" s="9"/>
      <c r="AQ32" s="10"/>
      <c r="AR32" s="8"/>
      <c r="AS32" s="9"/>
      <c r="AT32" s="41"/>
      <c r="AU32" s="9"/>
      <c r="AV32" s="10"/>
      <c r="AW32" s="8"/>
      <c r="AX32" s="9"/>
      <c r="AY32" s="41"/>
      <c r="AZ32" s="9"/>
      <c r="BA32" s="10"/>
      <c r="BB32" s="8"/>
      <c r="BC32" s="9"/>
      <c r="BD32" s="41"/>
      <c r="BE32" s="9"/>
      <c r="BF32" s="10"/>
    </row>
    <row r="33" spans="1:58" x14ac:dyDescent="0.3">
      <c r="A33" s="1" t="s">
        <v>11</v>
      </c>
      <c r="B33" s="43"/>
      <c r="C33" s="44">
        <f>C25/B25</f>
        <v>0.52368721461187207</v>
      </c>
      <c r="D33" s="9"/>
      <c r="E33" s="44">
        <f>E25/D25</f>
        <v>0.56980056980056992</v>
      </c>
      <c r="F33" s="9"/>
      <c r="G33" s="44">
        <f>G25/F25</f>
        <v>0.54166666666666685</v>
      </c>
      <c r="H33" s="9"/>
      <c r="I33" s="44">
        <f>I25/H25</f>
        <v>0.5706152835559446</v>
      </c>
      <c r="J33" s="9"/>
      <c r="K33" s="44">
        <f>K25/J25</f>
        <v>0.56355315165383835</v>
      </c>
      <c r="L33" s="44"/>
      <c r="M33" s="44">
        <f>M25/L25</f>
        <v>0.47705369435520911</v>
      </c>
      <c r="N33" s="9"/>
      <c r="O33" s="44">
        <f>O25/N25</f>
        <v>0.40896578843885173</v>
      </c>
      <c r="P33" s="9"/>
      <c r="Q33" s="45">
        <f>Q25/P25</f>
        <v>0.47668833003673344</v>
      </c>
      <c r="R33" s="43"/>
      <c r="S33" s="44"/>
      <c r="T33" s="10"/>
      <c r="U33" s="44"/>
      <c r="V33" s="44"/>
      <c r="W33" s="9"/>
      <c r="X33" s="43"/>
      <c r="Y33" s="44"/>
      <c r="Z33" s="10"/>
      <c r="AA33" s="43"/>
      <c r="AB33" s="44"/>
      <c r="AC33" s="10"/>
      <c r="AD33" s="44"/>
      <c r="AE33" s="44"/>
      <c r="AF33" s="9"/>
      <c r="AG33" s="44"/>
      <c r="AH33" s="44"/>
      <c r="AI33" s="44"/>
      <c r="AJ33" s="44"/>
      <c r="AK33" s="45"/>
      <c r="AL33" s="43"/>
      <c r="AM33" s="44"/>
      <c r="AN33" s="44"/>
      <c r="AO33" s="44"/>
      <c r="AP33" s="44"/>
      <c r="AQ33" s="45"/>
      <c r="AR33" s="43"/>
      <c r="AS33" s="44"/>
      <c r="AT33" s="44"/>
      <c r="AU33" s="44"/>
      <c r="AV33" s="45"/>
      <c r="AW33" s="43"/>
      <c r="AX33" s="44"/>
      <c r="AY33" s="44"/>
      <c r="AZ33" s="44"/>
      <c r="BA33" s="45"/>
      <c r="BB33" s="43"/>
      <c r="BC33" s="44"/>
      <c r="BD33" s="44"/>
      <c r="BE33" s="44"/>
      <c r="BF33" s="45"/>
    </row>
    <row r="34" spans="1:58" x14ac:dyDescent="0.3">
      <c r="A34" s="1"/>
      <c r="B34" s="43"/>
      <c r="C34" s="44"/>
      <c r="D34" s="9"/>
      <c r="E34" s="44"/>
      <c r="F34" s="9"/>
      <c r="G34" s="9"/>
      <c r="H34" s="9"/>
      <c r="I34" s="44"/>
      <c r="J34" s="9"/>
      <c r="K34" s="44"/>
      <c r="L34" s="44"/>
      <c r="M34" s="44"/>
      <c r="N34" s="9"/>
      <c r="O34" s="44"/>
      <c r="P34" s="9"/>
      <c r="Q34" s="45"/>
      <c r="R34" s="43"/>
      <c r="S34" s="44"/>
      <c r="T34" s="10"/>
      <c r="U34" s="44"/>
      <c r="V34" s="44"/>
      <c r="W34" s="9"/>
      <c r="X34" s="43"/>
      <c r="Y34" s="44"/>
      <c r="Z34" s="10"/>
      <c r="AA34" s="43"/>
      <c r="AB34" s="44"/>
      <c r="AC34" s="10"/>
      <c r="AD34" s="44"/>
      <c r="AE34" s="44"/>
      <c r="AF34" s="9"/>
      <c r="AG34" s="44"/>
      <c r="AH34" s="44"/>
      <c r="AI34" s="44"/>
      <c r="AJ34" s="44"/>
      <c r="AK34" s="45"/>
      <c r="AL34" s="43"/>
      <c r="AM34" s="44"/>
      <c r="AN34" s="44"/>
      <c r="AO34" s="44"/>
      <c r="AP34" s="44"/>
      <c r="AQ34" s="45"/>
      <c r="AR34" s="43"/>
      <c r="AS34" s="44"/>
      <c r="AT34" s="44"/>
      <c r="AU34" s="44"/>
      <c r="AV34" s="45"/>
      <c r="AW34" s="43"/>
      <c r="AX34" s="44"/>
      <c r="AY34" s="44"/>
      <c r="AZ34" s="44"/>
      <c r="BA34" s="45"/>
      <c r="BB34" s="43"/>
      <c r="BC34" s="44"/>
      <c r="BD34" s="44"/>
      <c r="BE34" s="44"/>
      <c r="BF34" s="45"/>
    </row>
    <row r="35" spans="1:58" x14ac:dyDescent="0.3">
      <c r="A35" s="1" t="s">
        <v>12</v>
      </c>
      <c r="B35" s="43"/>
      <c r="C35" s="44"/>
      <c r="D35" s="9"/>
      <c r="E35" s="44"/>
      <c r="F35" s="9"/>
      <c r="G35" s="9"/>
      <c r="H35" s="9"/>
      <c r="I35" s="44"/>
      <c r="J35" s="9"/>
      <c r="K35" s="44"/>
      <c r="L35" s="44"/>
      <c r="M35" s="44"/>
      <c r="N35" s="9"/>
      <c r="O35" s="44"/>
      <c r="P35" s="9"/>
      <c r="Q35" s="45"/>
      <c r="R35" s="43"/>
      <c r="S35" s="44"/>
      <c r="T35" s="45">
        <f>AVERAGE(R11:T11)</f>
        <v>0.30064529970906506</v>
      </c>
      <c r="U35" s="44"/>
      <c r="V35" s="44"/>
      <c r="W35" s="44">
        <f>AVERAGE(U11:W11)</f>
        <v>0.361915989834032</v>
      </c>
      <c r="X35" s="43"/>
      <c r="Y35" s="44"/>
      <c r="Z35" s="45">
        <f>AVERAGE(X11:Z11)</f>
        <v>0.36977618190007006</v>
      </c>
      <c r="AA35" s="43"/>
      <c r="AB35" s="44"/>
      <c r="AC35" s="45">
        <f>AVERAGE(AA11:AC11)</f>
        <v>0.32055560553569812</v>
      </c>
      <c r="AD35" s="44"/>
      <c r="AE35" s="44"/>
      <c r="AF35" s="44"/>
      <c r="AG35" s="44"/>
      <c r="AH35" s="44"/>
      <c r="AI35" s="44"/>
      <c r="AJ35" s="44"/>
      <c r="AK35" s="45">
        <f>AVERAGE(AC11:AK11)</f>
        <v>0.32710311320957586</v>
      </c>
      <c r="AL35" s="43"/>
      <c r="AM35" s="44"/>
      <c r="AN35" s="44"/>
      <c r="AO35" s="44"/>
      <c r="AP35" s="44"/>
      <c r="AQ35" s="45">
        <f>AVERAGE(AL11:AQ11)</f>
        <v>0.28201574133858681</v>
      </c>
      <c r="AR35" s="43"/>
      <c r="AS35" s="44"/>
      <c r="AT35" s="44"/>
      <c r="AU35" s="44"/>
      <c r="AV35" s="45">
        <f>AVERAGE(AR11:AV11)</f>
        <v>0.31882978971630083</v>
      </c>
      <c r="AW35" s="43"/>
      <c r="AX35" s="44"/>
      <c r="AY35" s="44"/>
      <c r="AZ35" s="44"/>
      <c r="BA35" s="45">
        <f>AVERAGE(AW11:BA11)</f>
        <v>0.51257487092374865</v>
      </c>
      <c r="BB35" s="43"/>
      <c r="BC35" s="44"/>
      <c r="BD35" s="44"/>
      <c r="BE35" s="44"/>
      <c r="BF35" s="45">
        <f>AVERAGE(BB11:BF11)</f>
        <v>9.5953814089312126E-2</v>
      </c>
    </row>
    <row r="36" spans="1:58" x14ac:dyDescent="0.3">
      <c r="A36" s="1" t="s">
        <v>13</v>
      </c>
      <c r="B36" s="43"/>
      <c r="C36" s="44"/>
      <c r="D36" s="9"/>
      <c r="E36" s="44"/>
      <c r="F36" s="9"/>
      <c r="G36" s="9"/>
      <c r="H36" s="9"/>
      <c r="I36" s="44"/>
      <c r="J36" s="9"/>
      <c r="K36" s="44"/>
      <c r="L36" s="44"/>
      <c r="M36" s="44"/>
      <c r="N36" s="9"/>
      <c r="O36" s="44"/>
      <c r="P36" s="9"/>
      <c r="Q36" s="45"/>
      <c r="R36" s="43"/>
      <c r="S36" s="44"/>
      <c r="T36" s="45">
        <f>_xlfn.STDEV.P(R11:T11)</f>
        <v>4.7014790592891549E-2</v>
      </c>
      <c r="U36" s="44"/>
      <c r="V36" s="44"/>
      <c r="W36" s="44">
        <f>_xlfn.STDEV.P(U11:W11)</f>
        <v>1.2392947804648013E-2</v>
      </c>
      <c r="X36" s="43"/>
      <c r="Y36" s="44"/>
      <c r="Z36" s="45">
        <f>_xlfn.STDEV.P(X11:Z11)</f>
        <v>3.895985048526477E-2</v>
      </c>
      <c r="AA36" s="43"/>
      <c r="AB36" s="44"/>
      <c r="AC36" s="45">
        <f>_xlfn.STDEV.P(AA11:AC11)</f>
        <v>5.497337854373216E-2</v>
      </c>
      <c r="AD36" s="44"/>
      <c r="AE36" s="44"/>
      <c r="AF36" s="44"/>
      <c r="AG36" s="44"/>
      <c r="AH36" s="44"/>
      <c r="AI36" s="44"/>
      <c r="AJ36" s="44"/>
      <c r="AK36" s="45">
        <f>_xlfn.STDEV.P(AD11:AK11)</f>
        <v>7.576919328801214E-2</v>
      </c>
      <c r="AL36" s="43"/>
      <c r="AM36" s="44"/>
      <c r="AN36" s="44"/>
      <c r="AO36" s="44"/>
      <c r="AP36" s="44"/>
      <c r="AQ36" s="45">
        <f>_xlfn.STDEV.P(AL11:AQ11)</f>
        <v>0.10122578088577819</v>
      </c>
      <c r="AR36" s="43"/>
      <c r="AS36" s="44"/>
      <c r="AT36" s="44"/>
      <c r="AU36" s="44"/>
      <c r="AV36" s="45">
        <f>_xlfn.STDEV.P(AR11:AV11)</f>
        <v>9.1388920698010898E-2</v>
      </c>
      <c r="AW36" s="43"/>
      <c r="AX36" s="44"/>
      <c r="AY36" s="44"/>
      <c r="AZ36" s="44"/>
      <c r="BA36" s="45">
        <f>_xlfn.STDEV.P(AW11:BA11)</f>
        <v>4.6607717023131455E-2</v>
      </c>
      <c r="BB36" s="43"/>
      <c r="BC36" s="44"/>
      <c r="BD36" s="44"/>
      <c r="BE36" s="44"/>
      <c r="BF36" s="45">
        <f>_xlfn.STDEV.P(BB11:BF11)</f>
        <v>0.6589357522426833</v>
      </c>
    </row>
    <row r="37" spans="1:58" x14ac:dyDescent="0.3">
      <c r="A37" s="1" t="s">
        <v>14</v>
      </c>
      <c r="B37" s="43"/>
      <c r="C37" s="44"/>
      <c r="D37" s="9"/>
      <c r="E37" s="44"/>
      <c r="F37" s="9"/>
      <c r="G37" s="9"/>
      <c r="H37" s="9"/>
      <c r="I37" s="44"/>
      <c r="J37" s="9"/>
      <c r="K37" s="44"/>
      <c r="L37" s="44"/>
      <c r="M37" s="44"/>
      <c r="N37" s="9"/>
      <c r="O37" s="44"/>
      <c r="P37" s="9"/>
      <c r="Q37" s="45"/>
      <c r="R37" s="43"/>
      <c r="S37" s="44"/>
      <c r="T37" s="45">
        <f>AVERAGE(R19:T19)</f>
        <v>0.18882091201728049</v>
      </c>
      <c r="U37" s="44"/>
      <c r="V37" s="44"/>
      <c r="W37" s="44">
        <f>AVERAGE(U19:W19)</f>
        <v>0.21820342983456165</v>
      </c>
      <c r="X37" s="43"/>
      <c r="Y37" s="44"/>
      <c r="Z37" s="45">
        <f>AVERAGE(X19:Z19)</f>
        <v>0.19858976125987307</v>
      </c>
      <c r="AA37" s="43"/>
      <c r="AB37" s="44"/>
      <c r="AC37" s="45">
        <f>AVERAGE(AA19:AC19)</f>
        <v>0.19060689850921322</v>
      </c>
      <c r="AD37" s="44"/>
      <c r="AE37" s="44"/>
      <c r="AF37" s="44"/>
      <c r="AG37" s="44"/>
      <c r="AH37" s="44"/>
      <c r="AI37" s="44"/>
      <c r="AJ37" s="44"/>
      <c r="AK37" s="45">
        <f>AVERAGE(AD19:AK19)</f>
        <v>0.19720372184373558</v>
      </c>
      <c r="AL37" s="43"/>
      <c r="AM37" s="44"/>
      <c r="AN37" s="44"/>
      <c r="AO37" s="44"/>
      <c r="AP37" s="44"/>
      <c r="AQ37" s="45">
        <f>AVERAGE(AL19:AQ19)</f>
        <v>0.20947635859995536</v>
      </c>
      <c r="AR37" s="43"/>
      <c r="AS37" s="44"/>
      <c r="AT37" s="44"/>
      <c r="AU37" s="44"/>
      <c r="AV37" s="45">
        <f>AVERAGE(AR19:AV19)</f>
        <v>0.2277199383379295</v>
      </c>
      <c r="AW37" s="43"/>
      <c r="AX37" s="44"/>
      <c r="AY37" s="44"/>
      <c r="AZ37" s="44"/>
      <c r="BA37" s="45">
        <f>AVERAGE(AW19:BA19)</f>
        <v>0.22749056021139874</v>
      </c>
      <c r="BB37" s="43"/>
      <c r="BC37" s="44"/>
      <c r="BD37" s="44"/>
      <c r="BE37" s="44"/>
      <c r="BF37" s="45">
        <f>AVERAGE(BB19:BF19)</f>
        <v>0.222150182224786</v>
      </c>
    </row>
    <row r="38" spans="1:58" x14ac:dyDescent="0.3">
      <c r="A38" s="1" t="s">
        <v>15</v>
      </c>
      <c r="B38" s="43"/>
      <c r="C38" s="44"/>
      <c r="D38" s="9"/>
      <c r="E38" s="44"/>
      <c r="F38" s="9"/>
      <c r="G38" s="9"/>
      <c r="H38" s="9"/>
      <c r="I38" s="44"/>
      <c r="J38" s="9"/>
      <c r="K38" s="44"/>
      <c r="L38" s="44"/>
      <c r="M38" s="44"/>
      <c r="N38" s="9"/>
      <c r="O38" s="44"/>
      <c r="P38" s="9"/>
      <c r="Q38" s="45"/>
      <c r="R38" s="43"/>
      <c r="S38" s="44"/>
      <c r="T38" s="45">
        <f>_xlfn.STDEV.P(R19:T19)</f>
        <v>7.872706060062816E-2</v>
      </c>
      <c r="U38" s="44"/>
      <c r="V38" s="44"/>
      <c r="W38" s="44">
        <f>_xlfn.STDEV.P(U19:W19)</f>
        <v>9.0879866222078401E-2</v>
      </c>
      <c r="X38" s="43"/>
      <c r="Y38" s="44"/>
      <c r="Z38" s="45">
        <f>_xlfn.STDEV.P(X19:Z19)</f>
        <v>8.1482085473320101E-2</v>
      </c>
      <c r="AA38" s="43"/>
      <c r="AB38" s="44"/>
      <c r="AC38" s="45">
        <f>_xlfn.STDEV.P(AA19:AC19)</f>
        <v>7.023667207253835E-2</v>
      </c>
      <c r="AD38" s="44"/>
      <c r="AE38" s="44"/>
      <c r="AF38" s="44"/>
      <c r="AG38" s="44"/>
      <c r="AH38" s="44"/>
      <c r="AI38" s="44"/>
      <c r="AJ38" s="44"/>
      <c r="AK38" s="45">
        <f>_xlfn.STDEV.P(AD19:AK19)</f>
        <v>3.9619186396133765E-2</v>
      </c>
      <c r="AL38" s="43"/>
      <c r="AM38" s="44"/>
      <c r="AN38" s="44"/>
      <c r="AO38" s="44"/>
      <c r="AP38" s="44"/>
      <c r="AQ38" s="45">
        <f>_xlfn.STDEV.P(AL19:AQ19)</f>
        <v>4.6459167480327607E-2</v>
      </c>
      <c r="AR38" s="43"/>
      <c r="AS38" s="44"/>
      <c r="AT38" s="44"/>
      <c r="AU38" s="44"/>
      <c r="AV38" s="45">
        <f>_xlfn.STDEV.P(AR19:AV19)</f>
        <v>3.6764602750837996E-2</v>
      </c>
      <c r="AW38" s="43"/>
      <c r="AX38" s="44"/>
      <c r="AY38" s="44"/>
      <c r="AZ38" s="44"/>
      <c r="BA38" s="45">
        <f>_xlfn.STDEV.P(AW19:BA19)</f>
        <v>3.4013505861302674E-2</v>
      </c>
      <c r="BB38" s="43"/>
      <c r="BC38" s="44"/>
      <c r="BD38" s="44"/>
      <c r="BE38" s="44"/>
      <c r="BF38" s="45">
        <f>_xlfn.STDEV.P(BB19:BF19)</f>
        <v>2.1922309025764222E-2</v>
      </c>
    </row>
    <row r="39" spans="1:58" x14ac:dyDescent="0.3">
      <c r="A39" s="1"/>
      <c r="B39" s="43"/>
      <c r="C39" s="44"/>
      <c r="D39" s="9"/>
      <c r="E39" s="44"/>
      <c r="F39" s="9"/>
      <c r="G39" s="9"/>
      <c r="H39" s="9"/>
      <c r="I39" s="44"/>
      <c r="J39" s="9"/>
      <c r="K39" s="44"/>
      <c r="L39" s="44"/>
      <c r="M39" s="44"/>
      <c r="N39" s="9"/>
      <c r="O39" s="44"/>
      <c r="P39" s="9"/>
      <c r="Q39" s="45"/>
      <c r="R39" s="43"/>
      <c r="S39" s="44"/>
      <c r="T39" s="45"/>
      <c r="U39" s="44"/>
      <c r="V39" s="44"/>
      <c r="W39" s="44"/>
      <c r="X39" s="43"/>
      <c r="Y39" s="44"/>
      <c r="Z39" s="45"/>
      <c r="AA39" s="43"/>
      <c r="AB39" s="44"/>
      <c r="AC39" s="45"/>
      <c r="AD39" s="44"/>
      <c r="AE39" s="44"/>
      <c r="AF39" s="44"/>
      <c r="AG39" s="44"/>
      <c r="AH39" s="44"/>
      <c r="AI39" s="44"/>
      <c r="AJ39" s="44"/>
      <c r="AK39" s="45"/>
      <c r="AL39" s="43"/>
      <c r="AM39" s="44"/>
      <c r="AN39" s="44"/>
      <c r="AO39" s="44"/>
      <c r="AP39" s="44"/>
      <c r="AQ39" s="45"/>
      <c r="AR39" s="43"/>
      <c r="AS39" s="44"/>
      <c r="AT39" s="44"/>
      <c r="AU39" s="44"/>
      <c r="AV39" s="45"/>
      <c r="AW39" s="43"/>
      <c r="AX39" s="44"/>
      <c r="AY39" s="44"/>
      <c r="AZ39" s="44"/>
      <c r="BA39" s="45"/>
      <c r="BB39" s="43"/>
      <c r="BC39" s="44"/>
      <c r="BD39" s="44"/>
      <c r="BE39" s="44"/>
      <c r="BF39" s="45"/>
    </row>
    <row r="40" spans="1:58" x14ac:dyDescent="0.3">
      <c r="A40" s="1" t="s">
        <v>16</v>
      </c>
      <c r="B40" s="43"/>
      <c r="C40" s="44"/>
      <c r="D40" s="9"/>
      <c r="E40" s="44"/>
      <c r="F40" s="9"/>
      <c r="G40" s="9"/>
      <c r="H40" s="9"/>
      <c r="I40" s="44"/>
      <c r="J40" s="9"/>
      <c r="K40" s="44"/>
      <c r="L40" s="44"/>
      <c r="M40" s="44"/>
      <c r="N40" s="9"/>
      <c r="O40" s="44"/>
      <c r="P40" s="9"/>
      <c r="Q40" s="45"/>
      <c r="R40" s="43">
        <f>R11-R19</f>
        <v>0.28824343848581557</v>
      </c>
      <c r="S40" s="44">
        <f t="shared" ref="S40" si="27">S11-S19</f>
        <v>3.0050477539431353E-2</v>
      </c>
      <c r="T40" s="45">
        <f>T11-T19</f>
        <v>1.7179247050106761E-2</v>
      </c>
      <c r="U40" s="44">
        <f>U11-U19</f>
        <v>0.27816660380278152</v>
      </c>
      <c r="V40" s="44">
        <f t="shared" ref="V40" si="28">V11-V19</f>
        <v>0.12118696825025813</v>
      </c>
      <c r="W40" s="44">
        <f>W11-W19</f>
        <v>3.1784107945371454E-2</v>
      </c>
      <c r="X40" s="43">
        <f>X11-X19</f>
        <v>0.3314722499168789</v>
      </c>
      <c r="Y40" s="44">
        <f t="shared" ref="Y40" si="29">Y11-Y19</f>
        <v>0.13984176526143499</v>
      </c>
      <c r="Z40" s="45">
        <f>Z11-Z19</f>
        <v>4.2245246742276976E-2</v>
      </c>
      <c r="AA40" s="43">
        <f>AA11-AA19</f>
        <v>0.2845399278955924</v>
      </c>
      <c r="AB40" s="44">
        <f t="shared" ref="AB40" si="30">AB11-AB19</f>
        <v>0.12332495812428096</v>
      </c>
      <c r="AC40" s="45">
        <f>AC11-AC19</f>
        <v>-1.8018764940418625E-2</v>
      </c>
      <c r="AD40" s="44">
        <f t="shared" ref="AD40:AH40" si="31">AD11-AD19</f>
        <v>0.30000954152945669</v>
      </c>
      <c r="AE40" s="44">
        <f t="shared" si="31"/>
        <v>0.19522189577906496</v>
      </c>
      <c r="AF40" s="44">
        <f t="shared" si="31"/>
        <v>0.2179621238530271</v>
      </c>
      <c r="AG40" s="44">
        <f t="shared" si="31"/>
        <v>0.11166056912031344</v>
      </c>
      <c r="AH40" s="44">
        <f t="shared" si="31"/>
        <v>8.2674596649458171E-2</v>
      </c>
      <c r="AI40" s="44">
        <f>AI11-AI19</f>
        <v>1.6051071591238419E-2</v>
      </c>
      <c r="AJ40" s="44">
        <f t="shared" ref="AJ40" si="32">AJ11-AJ19</f>
        <v>9.2487433668371838E-2</v>
      </c>
      <c r="AK40" s="45">
        <f>AK11-AK19</f>
        <v>0.10186499887312117</v>
      </c>
      <c r="AL40" s="44">
        <f t="shared" ref="AL40:AN40" si="33">AL11-AL19</f>
        <v>0.18585484125997767</v>
      </c>
      <c r="AM40" s="44">
        <f t="shared" si="33"/>
        <v>0.13968466787152706</v>
      </c>
      <c r="AN40" s="44">
        <f t="shared" si="33"/>
        <v>3.1178965961632443E-2</v>
      </c>
      <c r="AO40" s="44">
        <f>AO11-AO19</f>
        <v>0.11581994058983794</v>
      </c>
      <c r="AP40" s="44">
        <f t="shared" ref="AP40" si="34">AP11-AP19</f>
        <v>-0.10714668032551983</v>
      </c>
      <c r="AQ40" s="45">
        <f>AQ11-AQ19</f>
        <v>6.9844561074333206E-2</v>
      </c>
      <c r="AR40" s="43">
        <f t="shared" ref="AR40:AS40" si="35">AR11-AR19</f>
        <v>0.10938022181085966</v>
      </c>
      <c r="AS40" s="44">
        <f t="shared" si="35"/>
        <v>0.15984260527358932</v>
      </c>
      <c r="AT40" s="44">
        <f>AT11-AT19</f>
        <v>0.18166325539437772</v>
      </c>
      <c r="AU40" s="44">
        <f t="shared" ref="AU40" si="36">AU11-AU19</f>
        <v>-4.0923206419090807E-2</v>
      </c>
      <c r="AV40" s="45">
        <f>AV11-AV19</f>
        <v>4.5586380832121076E-2</v>
      </c>
      <c r="AW40" s="43">
        <f t="shared" ref="AW40:AX40" si="37">AW11-AW19</f>
        <v>0.17402385677794979</v>
      </c>
      <c r="AX40" s="44">
        <f t="shared" si="37"/>
        <v>0.34518415471713504</v>
      </c>
      <c r="AY40" s="44">
        <f>AY11-AY19</f>
        <v>0.3451305432254137</v>
      </c>
      <c r="AZ40" s="44">
        <f t="shared" ref="AZ40" si="38">AZ11-AZ19</f>
        <v>0.23121664567998707</v>
      </c>
      <c r="BA40" s="45">
        <f>BA11-BA19</f>
        <v>0.32986635316126367</v>
      </c>
      <c r="BB40" s="43">
        <f t="shared" ref="BB40:BC40" si="39">BB11-BB19</f>
        <v>0.3540058195737687</v>
      </c>
      <c r="BC40" s="44">
        <f t="shared" si="39"/>
        <v>0.16021044965418552</v>
      </c>
      <c r="BD40" s="44">
        <f>BD11-BD19</f>
        <v>0.1769395906395384</v>
      </c>
      <c r="BE40" s="44">
        <f t="shared" ref="BE40" si="40">BE11-BE19</f>
        <v>-1.4554998546950462</v>
      </c>
      <c r="BF40" s="45">
        <f>BF11-BF19</f>
        <v>0.1333621541501844</v>
      </c>
    </row>
    <row r="41" spans="1:58" x14ac:dyDescent="0.3">
      <c r="A41" s="1" t="s">
        <v>17</v>
      </c>
      <c r="B41" s="43"/>
      <c r="C41" s="44"/>
      <c r="D41" s="9"/>
      <c r="E41" s="44"/>
      <c r="F41" s="9"/>
      <c r="G41" s="9"/>
      <c r="H41" s="9"/>
      <c r="I41" s="44"/>
      <c r="J41" s="9"/>
      <c r="K41" s="44"/>
      <c r="L41" s="44"/>
      <c r="M41" s="44"/>
      <c r="N41" s="9"/>
      <c r="O41" s="44"/>
      <c r="P41" s="9"/>
      <c r="Q41" s="45"/>
      <c r="R41" s="43"/>
      <c r="S41" s="44"/>
      <c r="T41" s="45">
        <f>AVERAGE(R40:T40)</f>
        <v>0.11182438769178456</v>
      </c>
      <c r="U41" s="44"/>
      <c r="V41" s="44"/>
      <c r="W41" s="44">
        <f>AVERAGE(U40:W40)</f>
        <v>0.14371255999947039</v>
      </c>
      <c r="X41" s="43"/>
      <c r="Y41" s="44"/>
      <c r="Z41" s="45">
        <f>AVERAGE(X40:Z40)</f>
        <v>0.17118642064019696</v>
      </c>
      <c r="AA41" s="43"/>
      <c r="AB41" s="44"/>
      <c r="AC41" s="45">
        <f>AVERAGE(AA40:AC40)</f>
        <v>0.12994870702648489</v>
      </c>
      <c r="AD41" s="44"/>
      <c r="AE41" s="44"/>
      <c r="AF41" s="44"/>
      <c r="AG41" s="44"/>
      <c r="AH41" s="44"/>
      <c r="AI41" s="44"/>
      <c r="AJ41" s="44"/>
      <c r="AK41" s="45">
        <f>AVERAGE(AD40:AK40)</f>
        <v>0.13974152888300645</v>
      </c>
      <c r="AL41" s="43"/>
      <c r="AM41" s="44"/>
      <c r="AN41" s="44"/>
      <c r="AO41" s="44"/>
      <c r="AP41" s="44"/>
      <c r="AQ41" s="45">
        <f>AVERAGE(AL40:AQ40)</f>
        <v>7.2539382738631419E-2</v>
      </c>
      <c r="AR41" s="43"/>
      <c r="AS41" s="44"/>
      <c r="AT41" s="44"/>
      <c r="AU41" s="44"/>
      <c r="AV41" s="45">
        <f>AVERAGE(AR40:AV40)</f>
        <v>9.1109851378371395E-2</v>
      </c>
      <c r="AW41" s="43"/>
      <c r="AX41" s="44"/>
      <c r="AY41" s="44" t="s">
        <v>37</v>
      </c>
      <c r="AZ41" s="44"/>
      <c r="BA41" s="45">
        <f>AVERAGE(AW40:BA40)</f>
        <v>0.28508431071234985</v>
      </c>
      <c r="BB41" s="43"/>
      <c r="BC41" s="44"/>
      <c r="BD41" s="44"/>
      <c r="BE41" s="44"/>
      <c r="BF41" s="45">
        <f>AVERAGE(BB40:BF40)</f>
        <v>-0.12619636813547386</v>
      </c>
    </row>
    <row r="42" spans="1:58" x14ac:dyDescent="0.3">
      <c r="A42" s="1" t="s">
        <v>18</v>
      </c>
      <c r="B42" s="43"/>
      <c r="C42" s="44"/>
      <c r="D42" s="9"/>
      <c r="E42" s="44"/>
      <c r="F42" s="9"/>
      <c r="G42" s="9"/>
      <c r="H42" s="9"/>
      <c r="I42" s="44"/>
      <c r="J42" s="9"/>
      <c r="K42" s="44"/>
      <c r="L42" s="44"/>
      <c r="M42" s="44"/>
      <c r="N42" s="9"/>
      <c r="O42" s="44"/>
      <c r="P42" s="9"/>
      <c r="Q42" s="45"/>
      <c r="R42" s="43"/>
      <c r="S42" s="44"/>
      <c r="T42" s="45">
        <f>_xlfn.STDEV.P(R40:T40)</f>
        <v>0.12485772771672964</v>
      </c>
      <c r="U42" s="44"/>
      <c r="V42" s="44"/>
      <c r="W42" s="44">
        <f>_xlfn.STDEV.P(U40:W40)</f>
        <v>0.1018385496066226</v>
      </c>
      <c r="X42" s="43"/>
      <c r="Y42" s="44"/>
      <c r="Z42" s="45">
        <f>_xlfn.STDEV.P(X40:Z40)</f>
        <v>0.12013861551544064</v>
      </c>
      <c r="AA42" s="43"/>
      <c r="AB42" s="44"/>
      <c r="AC42" s="45">
        <f>_xlfn.STDEV.P(AA40:AC40)</f>
        <v>0.1236078373723352</v>
      </c>
      <c r="AD42" s="44"/>
      <c r="AE42" s="44"/>
      <c r="AF42" s="44"/>
      <c r="AG42" s="44"/>
      <c r="AH42" s="44"/>
      <c r="AI42" s="44"/>
      <c r="AJ42" s="44"/>
      <c r="AK42" s="45">
        <f>_xlfn.STDEV.P(AD40:AK40)</f>
        <v>8.5069422963659963E-2</v>
      </c>
      <c r="AL42" s="43"/>
      <c r="AM42" s="44"/>
      <c r="AN42" s="44"/>
      <c r="AO42" s="44"/>
      <c r="AP42" s="44"/>
      <c r="AQ42" s="45">
        <f>_xlfn.STDEV.P(AL40:AQ40)</f>
        <v>9.418697410174437E-2</v>
      </c>
      <c r="AR42" s="43"/>
      <c r="AS42" s="44"/>
      <c r="AT42" s="44"/>
      <c r="AU42" s="44"/>
      <c r="AV42" s="45">
        <f>_xlfn.STDEV.P(AR40:AV40)</f>
        <v>8.094817057175574E-2</v>
      </c>
      <c r="AW42" s="43"/>
      <c r="AX42" s="44"/>
      <c r="AY42" s="44"/>
      <c r="AZ42" s="44"/>
      <c r="BA42" s="45">
        <f>_xlfn.STDEV.P(AW40:BA40)</f>
        <v>6.9941579019153585E-2</v>
      </c>
      <c r="BB42" s="43"/>
      <c r="BC42" s="44"/>
      <c r="BD42" s="44"/>
      <c r="BE42" s="44"/>
      <c r="BF42" s="45">
        <f>_xlfn.STDEV.P(BB40:BF40)</f>
        <v>0.6691685589939409</v>
      </c>
    </row>
    <row r="43" spans="1:58" x14ac:dyDescent="0.3">
      <c r="A43" s="1"/>
      <c r="B43" s="43"/>
      <c r="C43" s="44"/>
      <c r="D43" s="9"/>
      <c r="E43" s="44"/>
      <c r="F43" s="9"/>
      <c r="G43" s="9"/>
      <c r="H43" s="9"/>
      <c r="I43" s="44"/>
      <c r="J43" s="9"/>
      <c r="K43" s="44"/>
      <c r="L43" s="44"/>
      <c r="M43" s="44"/>
      <c r="N43" s="9"/>
      <c r="O43" s="44"/>
      <c r="P43" s="9"/>
      <c r="Q43" s="45"/>
      <c r="R43" s="43"/>
      <c r="S43" s="44"/>
      <c r="T43" s="45"/>
      <c r="U43" s="44"/>
      <c r="V43" s="44"/>
      <c r="W43" s="44"/>
      <c r="X43" s="43"/>
      <c r="Y43" s="44"/>
      <c r="Z43" s="45"/>
      <c r="AA43" s="43"/>
      <c r="AB43" s="44"/>
      <c r="AC43" s="45"/>
      <c r="AD43" s="44"/>
      <c r="AE43" s="44"/>
      <c r="AF43" s="44"/>
      <c r="AG43" s="44"/>
      <c r="AH43" s="44"/>
      <c r="AI43" s="44"/>
      <c r="AJ43" s="44"/>
      <c r="AK43" s="45"/>
      <c r="AL43" s="43"/>
      <c r="AM43" s="44"/>
      <c r="AN43" s="44"/>
      <c r="AO43" s="44"/>
      <c r="AP43" s="44"/>
      <c r="AQ43" s="45"/>
      <c r="AR43" s="43"/>
      <c r="AS43" s="44"/>
      <c r="AT43" s="44"/>
      <c r="AU43" s="44"/>
      <c r="AV43" s="45"/>
      <c r="AW43" s="43"/>
      <c r="AX43" s="44"/>
      <c r="AY43" s="44"/>
      <c r="AZ43" s="44"/>
      <c r="BA43" s="45"/>
      <c r="BB43" s="43"/>
      <c r="BC43" s="44"/>
      <c r="BD43" s="44"/>
      <c r="BE43" s="44"/>
      <c r="BF43" s="45"/>
    </row>
    <row r="44" spans="1:58" x14ac:dyDescent="0.3">
      <c r="A44" s="1" t="s">
        <v>19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10"/>
      <c r="R44" s="43"/>
      <c r="S44" s="44"/>
      <c r="T44" s="45">
        <f>AVERAGE(R27:T27)</f>
        <v>0.22610669139905784</v>
      </c>
      <c r="U44" s="44"/>
      <c r="V44" s="44"/>
      <c r="W44" s="44">
        <f>AVERAGE(U27:W27)</f>
        <v>0.25781239591800037</v>
      </c>
      <c r="X44" s="43"/>
      <c r="Y44" s="44"/>
      <c r="Z44" s="45">
        <f>AVERAGE(X27:Z27)</f>
        <v>0.25556664419710889</v>
      </c>
      <c r="AA44" s="43"/>
      <c r="AB44" s="44"/>
      <c r="AC44" s="45">
        <f>AVERAGE(AA27:AC27)</f>
        <v>0.22922003758769416</v>
      </c>
      <c r="AD44" s="44"/>
      <c r="AE44" s="44"/>
      <c r="AF44" s="44"/>
      <c r="AG44" s="44"/>
      <c r="AH44" s="44"/>
      <c r="AI44" s="44"/>
      <c r="AJ44" s="44"/>
      <c r="AK44" s="45">
        <f>AVERAGE(AD27:AK27)</f>
        <v>0.23014788091223337</v>
      </c>
      <c r="AL44" s="43"/>
      <c r="AM44" s="44"/>
      <c r="AN44" s="44"/>
      <c r="AO44" s="44"/>
      <c r="AP44" s="44"/>
      <c r="AQ44" s="45">
        <f>AVERAGE(AL27:AQ27)</f>
        <v>0.22458117548751966</v>
      </c>
      <c r="AR44" s="43"/>
      <c r="AS44" s="44"/>
      <c r="AT44" s="44"/>
      <c r="AU44" s="44"/>
      <c r="AV44" s="45">
        <f>AVERAGE(AR27:AV27)</f>
        <v>0.23982655132722891</v>
      </c>
      <c r="AW44" s="43"/>
      <c r="AX44" s="44"/>
      <c r="AY44" s="44"/>
      <c r="AZ44" s="44"/>
      <c r="BA44" s="45">
        <f>AVERAGE(AW27:BA27)</f>
        <v>0.25567197231251759</v>
      </c>
      <c r="BB44" s="43"/>
      <c r="BC44" s="44"/>
      <c r="BD44" s="44"/>
      <c r="BE44" s="44"/>
      <c r="BF44" s="45">
        <f>AVERAGE(BB27:BF27)</f>
        <v>0.24418062289567519</v>
      </c>
    </row>
    <row r="45" spans="1:58" x14ac:dyDescent="0.3">
      <c r="A45" s="1" t="s">
        <v>20</v>
      </c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10"/>
      <c r="R45" s="43"/>
      <c r="S45" s="44"/>
      <c r="T45" s="45">
        <f>_xlfn.STDEV.P(R27:T27)</f>
        <v>3.9078946544785095E-2</v>
      </c>
      <c r="U45" s="44"/>
      <c r="V45" s="44"/>
      <c r="W45" s="44">
        <f>_xlfn.STDEV.P(U27:W27)</f>
        <v>6.1569789641203541E-2</v>
      </c>
      <c r="X45" s="43"/>
      <c r="Y45" s="44"/>
      <c r="Z45" s="45">
        <f>_xlfn.STDEV.P(X27:Z27)</f>
        <v>4.1214478010853282E-2</v>
      </c>
      <c r="AA45" s="43"/>
      <c r="AB45" s="44"/>
      <c r="AC45" s="45">
        <f>_xlfn.STDEV.P(AA27:AC27)</f>
        <v>2.8911127910531673E-2</v>
      </c>
      <c r="AD45" s="44"/>
      <c r="AE45" s="44"/>
      <c r="AF45" s="44"/>
      <c r="AG45" s="44"/>
      <c r="AH45" s="44"/>
      <c r="AI45" s="44"/>
      <c r="AJ45" s="44"/>
      <c r="AK45" s="45">
        <f>_xlfn.STDEV.P(AD27:AK27)</f>
        <v>4.7210641036907801E-2</v>
      </c>
      <c r="AL45" s="43"/>
      <c r="AM45" s="44"/>
      <c r="AN45" s="44"/>
      <c r="AO45" s="44"/>
      <c r="AP45" s="44"/>
      <c r="AQ45" s="45">
        <f>_xlfn.STDEV.P(AL27:AQ27)</f>
        <v>5.3493345406228798E-2</v>
      </c>
      <c r="AR45" s="43"/>
      <c r="AS45" s="44"/>
      <c r="AT45" s="44"/>
      <c r="AU45" s="44"/>
      <c r="AV45" s="45">
        <f>_xlfn.STDEV.P(AR27:AV27)</f>
        <v>4.6480250471852821E-2</v>
      </c>
      <c r="AW45" s="43"/>
      <c r="AX45" s="44"/>
      <c r="AY45" s="44"/>
      <c r="AZ45" s="44"/>
      <c r="BA45" s="45">
        <f>_xlfn.STDEV.P(AW27:BA27)</f>
        <v>4.1433187896567879E-2</v>
      </c>
      <c r="BB45" s="43"/>
      <c r="BC45" s="44"/>
      <c r="BD45" s="44"/>
      <c r="BE45" s="44"/>
      <c r="BF45" s="45">
        <f>_xlfn.STDEV.P(BB27:BF27)</f>
        <v>3.0718817656804492E-2</v>
      </c>
    </row>
    <row r="46" spans="1:58" x14ac:dyDescent="0.3">
      <c r="A46" s="1" t="s">
        <v>21</v>
      </c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10"/>
      <c r="R46" s="43"/>
      <c r="S46" s="44"/>
      <c r="T46" s="45"/>
      <c r="U46" s="44"/>
      <c r="V46" s="44"/>
      <c r="W46" s="9"/>
      <c r="X46" s="43"/>
      <c r="Y46" s="44"/>
      <c r="Z46" s="10"/>
      <c r="AA46" s="43"/>
      <c r="AB46" s="44"/>
      <c r="AC46" s="10"/>
      <c r="AD46" s="44"/>
      <c r="AE46" s="44"/>
      <c r="AF46" s="9"/>
      <c r="AG46" s="44"/>
      <c r="AH46" s="44"/>
      <c r="AI46" s="44"/>
      <c r="AJ46" s="44"/>
      <c r="AK46" s="45"/>
      <c r="AL46" s="43"/>
      <c r="AM46" s="44"/>
      <c r="AN46" s="44"/>
      <c r="AO46" s="44"/>
      <c r="AP46" s="44"/>
      <c r="AQ46" s="45"/>
      <c r="AR46" s="43"/>
      <c r="AS46" s="44"/>
      <c r="AT46" s="44"/>
      <c r="AU46" s="44"/>
      <c r="AV46" s="45"/>
      <c r="AW46" s="43"/>
      <c r="AX46" s="44"/>
      <c r="AY46" s="44"/>
      <c r="AZ46" s="44"/>
      <c r="BA46" s="45"/>
      <c r="BB46" s="43"/>
      <c r="BC46" s="44"/>
      <c r="BD46" s="44"/>
      <c r="BE46" s="44"/>
      <c r="BF46" s="45"/>
    </row>
    <row r="47" spans="1:58" x14ac:dyDescent="0.3">
      <c r="A47" s="9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10"/>
      <c r="R47" s="43"/>
      <c r="S47" s="44"/>
      <c r="T47" s="45"/>
      <c r="U47" s="9"/>
      <c r="V47" s="9"/>
      <c r="W47" s="9"/>
      <c r="X47" s="8"/>
      <c r="Y47" s="9"/>
      <c r="Z47" s="10"/>
      <c r="AA47" s="8"/>
      <c r="AB47" s="9"/>
      <c r="AC47" s="10"/>
      <c r="AD47" s="9"/>
      <c r="AE47" s="44"/>
      <c r="AF47" s="9"/>
      <c r="AG47" s="9"/>
      <c r="AH47" s="9"/>
      <c r="AI47" s="9"/>
      <c r="AJ47" s="9"/>
      <c r="AK47" s="10"/>
      <c r="AL47" s="43"/>
      <c r="AM47" s="9"/>
      <c r="AN47" s="9"/>
      <c r="AO47" s="9"/>
      <c r="AP47" s="9"/>
      <c r="AQ47" s="10"/>
      <c r="AR47" s="8"/>
      <c r="AS47" s="9"/>
      <c r="AT47" s="9"/>
      <c r="AU47" s="9"/>
      <c r="AV47" s="10"/>
      <c r="AW47" s="8"/>
      <c r="AX47" s="9"/>
      <c r="AY47" s="9"/>
      <c r="AZ47" s="9"/>
      <c r="BA47" s="10"/>
      <c r="BB47" s="43"/>
      <c r="BC47" s="44"/>
      <c r="BD47" s="44"/>
      <c r="BE47" s="44"/>
      <c r="BF47" s="45"/>
    </row>
    <row r="48" spans="1:58" x14ac:dyDescent="0.3">
      <c r="A48" s="9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10"/>
      <c r="R48" s="43"/>
      <c r="S48" s="44"/>
      <c r="T48" s="45"/>
      <c r="U48" s="9"/>
      <c r="V48" s="9"/>
      <c r="W48" s="9"/>
      <c r="X48" s="8"/>
      <c r="Y48" s="9"/>
      <c r="Z48" s="10"/>
      <c r="AA48" s="8"/>
      <c r="AB48" s="9"/>
      <c r="AC48" s="10"/>
      <c r="AD48" s="9"/>
      <c r="AE48" s="44"/>
      <c r="AF48" s="9"/>
      <c r="AG48" s="9"/>
      <c r="AH48" s="9"/>
      <c r="AI48" s="9"/>
      <c r="AJ48" s="9"/>
      <c r="AK48" s="10"/>
      <c r="AL48" s="43"/>
      <c r="AM48" s="9"/>
      <c r="AN48" s="9"/>
      <c r="AO48" s="9"/>
      <c r="AP48" s="9"/>
      <c r="AQ48" s="10"/>
      <c r="AR48" s="8"/>
      <c r="AS48" s="9"/>
      <c r="AT48" s="9"/>
      <c r="AU48" s="9"/>
      <c r="AV48" s="10"/>
      <c r="AW48" s="8"/>
      <c r="AX48" s="9"/>
      <c r="AY48" s="9"/>
      <c r="AZ48" s="9"/>
      <c r="BA48" s="10"/>
      <c r="BB48" s="43"/>
      <c r="BC48" s="44"/>
      <c r="BD48" s="44"/>
      <c r="BE48" s="44"/>
      <c r="BF48" s="45"/>
    </row>
    <row r="49" spans="1:58" x14ac:dyDescent="0.3">
      <c r="A49" s="9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  <c r="R49" s="8"/>
      <c r="S49" s="9"/>
      <c r="T49" s="10"/>
      <c r="U49" s="9"/>
      <c r="V49" s="9"/>
      <c r="W49" s="9"/>
      <c r="X49" s="8"/>
      <c r="Y49" s="9"/>
      <c r="Z49" s="10"/>
      <c r="AA49" s="8"/>
      <c r="AB49" s="9"/>
      <c r="AC49" s="10"/>
      <c r="AD49" s="9"/>
      <c r="AE49" s="9"/>
      <c r="AF49" s="9"/>
      <c r="AG49" s="9"/>
      <c r="AH49" s="9"/>
      <c r="AI49" s="9"/>
      <c r="AJ49" s="9"/>
      <c r="AK49" s="10"/>
      <c r="AL49" s="8"/>
      <c r="AM49" s="9"/>
      <c r="AN49" s="9"/>
      <c r="AO49" s="9"/>
      <c r="AP49" s="9"/>
      <c r="AQ49" s="10"/>
      <c r="AR49" s="8"/>
      <c r="AS49" s="9"/>
      <c r="AT49" s="9"/>
      <c r="AU49" s="9"/>
      <c r="AV49" s="10"/>
      <c r="AW49" s="8"/>
      <c r="AX49" s="9"/>
      <c r="AY49" s="9"/>
      <c r="AZ49" s="9"/>
      <c r="BA49" s="10"/>
      <c r="BB49" s="8"/>
      <c r="BC49" s="9"/>
      <c r="BD49" s="9"/>
      <c r="BE49" s="9"/>
      <c r="BF49" s="10"/>
    </row>
    <row r="50" spans="1:58" x14ac:dyDescent="0.3">
      <c r="A50" s="9"/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  <c r="R50" s="8"/>
      <c r="S50" s="9"/>
      <c r="T50" s="10"/>
      <c r="U50" s="9"/>
      <c r="V50" s="9"/>
      <c r="W50" s="9"/>
      <c r="X50" s="8"/>
      <c r="Y50" s="9"/>
      <c r="Z50" s="10"/>
      <c r="AA50" s="8"/>
      <c r="AB50" s="9"/>
      <c r="AC50" s="10"/>
      <c r="AD50" s="9"/>
      <c r="AE50" s="9"/>
      <c r="AF50" s="9"/>
      <c r="AG50" s="9"/>
      <c r="AH50" s="9"/>
      <c r="AI50" s="9"/>
      <c r="AJ50" s="9"/>
      <c r="AK50" s="10"/>
      <c r="AL50" s="8"/>
      <c r="AM50" s="9"/>
      <c r="AN50" s="9"/>
      <c r="AO50" s="9"/>
      <c r="AP50" s="9"/>
      <c r="AQ50" s="10"/>
      <c r="AR50" s="8"/>
      <c r="AS50" s="9"/>
      <c r="AT50" s="9"/>
      <c r="AU50" s="9"/>
      <c r="AV50" s="10"/>
      <c r="AW50" s="8"/>
      <c r="AX50" s="9"/>
      <c r="AY50" s="9"/>
      <c r="AZ50" s="9"/>
      <c r="BA50" s="10"/>
      <c r="BB50" s="8"/>
      <c r="BC50" s="9"/>
      <c r="BD50" s="9"/>
      <c r="BE50" s="9"/>
      <c r="BF50" s="10"/>
    </row>
    <row r="51" spans="1:58" x14ac:dyDescent="0.3">
      <c r="A51" s="9"/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8"/>
      <c r="S51" s="9"/>
      <c r="T51" s="10"/>
      <c r="U51" s="9"/>
      <c r="V51" s="9"/>
      <c r="W51" s="9"/>
      <c r="X51" s="8"/>
      <c r="Y51" s="9"/>
      <c r="Z51" s="10"/>
      <c r="AA51" s="8"/>
      <c r="AB51" s="9"/>
      <c r="AC51" s="10"/>
      <c r="AD51" s="9"/>
      <c r="AE51" s="9"/>
      <c r="AF51" s="9"/>
      <c r="AG51" s="9"/>
      <c r="AH51" s="9"/>
      <c r="AI51" s="9"/>
      <c r="AJ51" s="9"/>
      <c r="AK51" s="10"/>
      <c r="AL51" s="8"/>
      <c r="AM51" s="9"/>
      <c r="AN51" s="9"/>
      <c r="AO51" s="9"/>
      <c r="AP51" s="9"/>
      <c r="AQ51" s="10"/>
      <c r="AR51" s="8"/>
      <c r="AS51" s="9"/>
      <c r="AT51" s="9"/>
      <c r="AU51" s="9"/>
      <c r="AV51" s="10"/>
      <c r="AW51" s="8"/>
      <c r="AX51" s="9"/>
      <c r="AY51" s="9"/>
      <c r="AZ51" s="9"/>
      <c r="BA51" s="10"/>
      <c r="BB51" s="8"/>
      <c r="BC51" s="9"/>
      <c r="BD51" s="9"/>
      <c r="BE51" s="9"/>
      <c r="BF51" s="10"/>
    </row>
    <row r="52" spans="1:58" x14ac:dyDescent="0.3">
      <c r="A52" s="9"/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8"/>
      <c r="S52" s="9"/>
      <c r="T52" s="10"/>
      <c r="U52" s="9"/>
      <c r="V52" s="9"/>
      <c r="W52" s="9"/>
      <c r="X52" s="8"/>
      <c r="Y52" s="9"/>
      <c r="Z52" s="10"/>
      <c r="AA52" s="8"/>
      <c r="AB52" s="9"/>
      <c r="AC52" s="10"/>
      <c r="AD52" s="9"/>
      <c r="AE52" s="9"/>
      <c r="AF52" s="9"/>
      <c r="AG52" s="9"/>
      <c r="AH52" s="9"/>
      <c r="AI52" s="9"/>
      <c r="AJ52" s="9"/>
      <c r="AK52" s="10"/>
      <c r="AL52" s="8"/>
      <c r="AM52" s="9"/>
      <c r="AN52" s="9"/>
      <c r="AO52" s="9"/>
      <c r="AP52" s="9"/>
      <c r="AQ52" s="10"/>
      <c r="AR52" s="8"/>
      <c r="AS52" s="9"/>
      <c r="AT52" s="9"/>
      <c r="AU52" s="9"/>
      <c r="AV52" s="10"/>
      <c r="AW52" s="8"/>
      <c r="AX52" s="9"/>
      <c r="AY52" s="9"/>
      <c r="AZ52" s="9"/>
      <c r="BA52" s="10"/>
      <c r="BB52" s="8"/>
      <c r="BC52" s="9"/>
      <c r="BD52" s="9"/>
      <c r="BE52" s="9"/>
      <c r="BF52" s="10"/>
    </row>
    <row r="53" spans="1:58" x14ac:dyDescent="0.3">
      <c r="A53" s="9"/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  <c r="R53" s="8"/>
      <c r="S53" s="9"/>
      <c r="T53" s="10"/>
      <c r="U53" s="9"/>
      <c r="V53" s="9"/>
      <c r="W53" s="9"/>
      <c r="X53" s="8"/>
      <c r="Y53" s="9"/>
      <c r="Z53" s="10"/>
      <c r="AA53" s="8"/>
      <c r="AB53" s="9"/>
      <c r="AC53" s="10"/>
      <c r="AD53" s="9"/>
      <c r="AE53" s="9"/>
      <c r="AF53" s="9"/>
      <c r="AG53" s="9"/>
      <c r="AH53" s="9"/>
      <c r="AI53" s="9"/>
      <c r="AJ53" s="9"/>
      <c r="AK53" s="10"/>
      <c r="AL53" s="8"/>
      <c r="AM53" s="9"/>
      <c r="AN53" s="9"/>
      <c r="AO53" s="9"/>
      <c r="AP53" s="9"/>
      <c r="AQ53" s="10"/>
      <c r="AR53" s="8"/>
      <c r="AS53" s="9"/>
      <c r="AT53" s="9"/>
      <c r="AU53" s="9"/>
      <c r="AV53" s="10"/>
      <c r="AW53" s="8"/>
      <c r="AX53" s="9"/>
      <c r="AY53" s="9"/>
      <c r="AZ53" s="9"/>
      <c r="BA53" s="10"/>
      <c r="BB53" s="8"/>
      <c r="BC53" s="9"/>
      <c r="BD53" s="9"/>
      <c r="BE53" s="9"/>
      <c r="BF53" s="10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9FF4-2D88-4C26-8BAE-E8DA0B0F6161}">
  <dimension ref="A2:BJ54"/>
  <sheetViews>
    <sheetView workbookViewId="0">
      <selection activeCell="F35" sqref="F35"/>
    </sheetView>
  </sheetViews>
  <sheetFormatPr defaultRowHeight="14" x14ac:dyDescent="0.3"/>
  <cols>
    <col min="1" max="1" width="29.75" customWidth="1"/>
  </cols>
  <sheetData>
    <row r="2" spans="1:62" x14ac:dyDescent="0.3">
      <c r="A2" s="5" t="s">
        <v>24</v>
      </c>
      <c r="B2" s="49">
        <v>0</v>
      </c>
      <c r="C2" s="50">
        <v>1</v>
      </c>
      <c r="D2" s="50">
        <v>1</v>
      </c>
      <c r="E2" s="50">
        <v>1</v>
      </c>
      <c r="F2" s="50">
        <v>1</v>
      </c>
      <c r="G2" s="49">
        <v>0</v>
      </c>
      <c r="H2" s="50">
        <v>1</v>
      </c>
      <c r="I2" s="50">
        <v>1</v>
      </c>
      <c r="J2" s="50">
        <v>1</v>
      </c>
      <c r="K2" s="50">
        <v>1</v>
      </c>
      <c r="L2" s="50"/>
      <c r="M2" s="49">
        <v>0</v>
      </c>
      <c r="N2" s="50">
        <v>1</v>
      </c>
      <c r="O2" s="50">
        <v>1</v>
      </c>
      <c r="P2" s="50">
        <v>1</v>
      </c>
      <c r="Q2" s="51">
        <v>1</v>
      </c>
      <c r="R2" s="49">
        <v>0</v>
      </c>
      <c r="S2" s="50">
        <v>1</v>
      </c>
      <c r="T2" s="50">
        <v>1</v>
      </c>
      <c r="U2" s="50">
        <v>1</v>
      </c>
      <c r="V2" s="51">
        <v>1</v>
      </c>
      <c r="X2" s="49">
        <v>0</v>
      </c>
      <c r="Y2" s="50">
        <v>1</v>
      </c>
      <c r="Z2" s="50">
        <v>1</v>
      </c>
      <c r="AA2" s="50">
        <v>1</v>
      </c>
      <c r="AB2" s="50">
        <v>1</v>
      </c>
      <c r="AC2" s="51">
        <v>1</v>
      </c>
      <c r="AD2" s="49">
        <v>0</v>
      </c>
      <c r="AE2" s="50">
        <v>1</v>
      </c>
      <c r="AF2" s="50">
        <v>1</v>
      </c>
      <c r="AG2" s="50">
        <v>1</v>
      </c>
      <c r="AH2" s="50">
        <v>1</v>
      </c>
      <c r="AI2" s="51">
        <v>1</v>
      </c>
      <c r="AJ2" s="49">
        <v>0</v>
      </c>
      <c r="AK2" s="50">
        <v>1</v>
      </c>
      <c r="AL2" s="50">
        <v>1</v>
      </c>
      <c r="AM2" s="50">
        <v>1</v>
      </c>
      <c r="AN2" s="50">
        <v>1</v>
      </c>
      <c r="AO2" s="51">
        <v>1</v>
      </c>
      <c r="AP2" s="49">
        <v>0</v>
      </c>
      <c r="AQ2" s="50">
        <v>1</v>
      </c>
      <c r="AR2" s="50">
        <v>1</v>
      </c>
      <c r="AS2" s="50">
        <v>1</v>
      </c>
      <c r="AT2" s="50">
        <v>1</v>
      </c>
      <c r="AU2" s="51">
        <v>1</v>
      </c>
      <c r="AV2" s="50"/>
      <c r="AW2" s="50">
        <v>1</v>
      </c>
      <c r="AX2" s="50">
        <v>1</v>
      </c>
      <c r="AY2" s="50">
        <v>1</v>
      </c>
      <c r="AZ2" s="50">
        <v>1</v>
      </c>
      <c r="BB2" s="50">
        <v>1</v>
      </c>
      <c r="BC2" s="50">
        <v>1</v>
      </c>
      <c r="BD2" s="50">
        <v>1</v>
      </c>
      <c r="BE2" s="50">
        <v>1</v>
      </c>
      <c r="BG2" s="50">
        <v>1</v>
      </c>
      <c r="BH2" s="50">
        <v>1</v>
      </c>
      <c r="BI2" s="50">
        <v>1</v>
      </c>
      <c r="BJ2" s="50">
        <v>1</v>
      </c>
    </row>
    <row r="3" spans="1:62" x14ac:dyDescent="0.3">
      <c r="A3" s="5" t="s">
        <v>25</v>
      </c>
      <c r="B3" s="49">
        <v>0</v>
      </c>
      <c r="C3" s="50">
        <v>0</v>
      </c>
      <c r="D3" s="50">
        <v>1</v>
      </c>
      <c r="E3" s="50">
        <v>2</v>
      </c>
      <c r="F3" s="50">
        <v>3</v>
      </c>
      <c r="G3" s="49">
        <v>0</v>
      </c>
      <c r="H3" s="50">
        <v>0</v>
      </c>
      <c r="I3" s="50">
        <v>1</v>
      </c>
      <c r="J3" s="50">
        <v>2</v>
      </c>
      <c r="K3" s="50">
        <v>3</v>
      </c>
      <c r="L3" s="50"/>
      <c r="M3" s="49">
        <v>0</v>
      </c>
      <c r="N3" s="50">
        <v>0</v>
      </c>
      <c r="O3" s="50">
        <v>5</v>
      </c>
      <c r="P3" s="50">
        <v>10</v>
      </c>
      <c r="Q3" s="51">
        <v>60</v>
      </c>
      <c r="R3" s="49">
        <v>0</v>
      </c>
      <c r="S3" s="50">
        <v>0</v>
      </c>
      <c r="T3" s="50">
        <v>5</v>
      </c>
      <c r="U3" s="50">
        <v>10</v>
      </c>
      <c r="V3" s="51">
        <v>60</v>
      </c>
      <c r="X3" s="49">
        <v>0</v>
      </c>
      <c r="Y3" s="50">
        <v>0</v>
      </c>
      <c r="Z3" s="50">
        <v>5</v>
      </c>
      <c r="AA3" s="50">
        <v>10</v>
      </c>
      <c r="AB3" s="50">
        <v>20</v>
      </c>
      <c r="AC3" s="51">
        <v>60</v>
      </c>
      <c r="AD3" s="49">
        <v>0</v>
      </c>
      <c r="AE3" s="50">
        <v>0</v>
      </c>
      <c r="AF3" s="50">
        <v>5</v>
      </c>
      <c r="AG3" s="50">
        <v>10</v>
      </c>
      <c r="AH3" s="50">
        <v>20</v>
      </c>
      <c r="AI3" s="51">
        <v>60</v>
      </c>
      <c r="AJ3" s="49">
        <v>0</v>
      </c>
      <c r="AK3" s="50">
        <v>0</v>
      </c>
      <c r="AL3" s="50">
        <v>5</v>
      </c>
      <c r="AM3" s="50">
        <v>10</v>
      </c>
      <c r="AN3" s="50">
        <v>20</v>
      </c>
      <c r="AO3" s="51">
        <v>60</v>
      </c>
      <c r="AP3" s="49">
        <v>0</v>
      </c>
      <c r="AQ3" s="50">
        <v>0</v>
      </c>
      <c r="AR3" s="50">
        <v>5</v>
      </c>
      <c r="AS3" s="50">
        <v>10</v>
      </c>
      <c r="AT3" s="50">
        <v>20</v>
      </c>
      <c r="AU3" s="51">
        <v>60</v>
      </c>
      <c r="AV3" s="50"/>
      <c r="AW3" s="50">
        <v>4</v>
      </c>
      <c r="AX3" s="50">
        <v>4</v>
      </c>
      <c r="AY3" s="50">
        <v>5</v>
      </c>
      <c r="AZ3" s="50">
        <v>5</v>
      </c>
      <c r="BB3" s="50">
        <v>20</v>
      </c>
      <c r="BC3" s="50">
        <v>30</v>
      </c>
      <c r="BD3" s="50">
        <v>20</v>
      </c>
      <c r="BE3" s="50">
        <v>30</v>
      </c>
      <c r="BG3" s="50">
        <v>30</v>
      </c>
      <c r="BH3" s="50">
        <v>30</v>
      </c>
      <c r="BI3" s="50">
        <v>30</v>
      </c>
      <c r="BJ3" s="50">
        <v>30</v>
      </c>
    </row>
    <row r="4" spans="1:62" x14ac:dyDescent="0.3">
      <c r="A4" s="11" t="s">
        <v>26</v>
      </c>
      <c r="B4" s="52">
        <v>3</v>
      </c>
      <c r="C4" s="53">
        <v>3</v>
      </c>
      <c r="D4" s="53">
        <v>3</v>
      </c>
      <c r="E4" s="53">
        <v>3</v>
      </c>
      <c r="F4" s="53">
        <v>3</v>
      </c>
      <c r="G4" s="52">
        <v>3</v>
      </c>
      <c r="H4" s="53">
        <v>3</v>
      </c>
      <c r="I4" s="53">
        <v>3</v>
      </c>
      <c r="J4" s="53">
        <v>3</v>
      </c>
      <c r="K4" s="53">
        <v>3</v>
      </c>
      <c r="L4" s="53"/>
      <c r="M4" s="52">
        <v>20</v>
      </c>
      <c r="N4" s="53">
        <v>20</v>
      </c>
      <c r="O4" s="53">
        <v>20</v>
      </c>
      <c r="P4" s="53">
        <v>20</v>
      </c>
      <c r="Q4" s="54">
        <v>20</v>
      </c>
      <c r="R4" s="52">
        <v>20</v>
      </c>
      <c r="S4" s="53">
        <v>20</v>
      </c>
      <c r="T4" s="53">
        <v>20</v>
      </c>
      <c r="U4" s="53">
        <v>20</v>
      </c>
      <c r="V4" s="54">
        <v>20</v>
      </c>
      <c r="X4" s="52">
        <v>10</v>
      </c>
      <c r="Y4" s="53">
        <v>10</v>
      </c>
      <c r="Z4" s="53">
        <v>10</v>
      </c>
      <c r="AA4" s="53">
        <v>10</v>
      </c>
      <c r="AB4" s="53">
        <v>10</v>
      </c>
      <c r="AC4" s="53">
        <v>10</v>
      </c>
      <c r="AD4" s="52">
        <v>10</v>
      </c>
      <c r="AE4" s="53">
        <v>10</v>
      </c>
      <c r="AF4" s="53">
        <v>10</v>
      </c>
      <c r="AG4" s="53">
        <v>10</v>
      </c>
      <c r="AH4" s="53">
        <v>10</v>
      </c>
      <c r="AI4" s="54">
        <v>10</v>
      </c>
      <c r="AJ4" s="52">
        <v>10</v>
      </c>
      <c r="AK4" s="53">
        <v>10</v>
      </c>
      <c r="AL4" s="53">
        <v>10</v>
      </c>
      <c r="AM4" s="53">
        <v>10</v>
      </c>
      <c r="AN4" s="53">
        <v>10</v>
      </c>
      <c r="AO4" s="53">
        <v>10</v>
      </c>
      <c r="AP4" s="52">
        <v>10</v>
      </c>
      <c r="AQ4" s="53">
        <v>10</v>
      </c>
      <c r="AR4" s="53">
        <v>10</v>
      </c>
      <c r="AS4" s="53">
        <v>10</v>
      </c>
      <c r="AT4" s="53">
        <v>10</v>
      </c>
      <c r="AU4" s="53">
        <v>10</v>
      </c>
      <c r="AV4" s="53"/>
      <c r="AW4" s="53">
        <v>3</v>
      </c>
      <c r="AX4" s="53">
        <v>3</v>
      </c>
      <c r="AY4" s="53">
        <v>3</v>
      </c>
      <c r="AZ4" s="53">
        <v>3</v>
      </c>
      <c r="BB4" s="53">
        <v>20</v>
      </c>
      <c r="BC4" s="53">
        <v>20</v>
      </c>
      <c r="BD4" s="53">
        <v>20</v>
      </c>
      <c r="BE4" s="53">
        <v>20</v>
      </c>
      <c r="BG4" s="53">
        <v>10</v>
      </c>
      <c r="BH4" s="53">
        <v>10</v>
      </c>
      <c r="BI4" s="53">
        <v>10</v>
      </c>
      <c r="BJ4" s="53">
        <v>10</v>
      </c>
    </row>
    <row r="5" spans="1:62" x14ac:dyDescent="0.3">
      <c r="A5" s="11" t="s">
        <v>0</v>
      </c>
      <c r="B5" s="52"/>
      <c r="C5" s="55"/>
      <c r="D5" s="50">
        <v>0.99650000000000005</v>
      </c>
      <c r="E5" s="55">
        <v>0.99590000000000001</v>
      </c>
      <c r="F5" s="51">
        <v>1.0025999999999999</v>
      </c>
      <c r="G5" s="52"/>
      <c r="H5" s="55"/>
      <c r="I5" s="50">
        <v>0.99639999999999995</v>
      </c>
      <c r="J5" s="55">
        <v>1.0009999999999999</v>
      </c>
      <c r="K5" s="50">
        <v>0.99939999999999996</v>
      </c>
      <c r="L5" s="50"/>
      <c r="M5" s="52"/>
      <c r="N5" s="55"/>
      <c r="O5" s="50">
        <v>1.004</v>
      </c>
      <c r="P5" s="55">
        <v>1.0071000000000001</v>
      </c>
      <c r="Q5" s="51">
        <v>1.0088999999999999</v>
      </c>
      <c r="R5" s="52"/>
      <c r="S5" s="55"/>
      <c r="T5" s="50">
        <v>0.97419999999999995</v>
      </c>
      <c r="U5" s="55">
        <v>0.97089999999999999</v>
      </c>
      <c r="V5" s="51">
        <v>0.96950000000000003</v>
      </c>
      <c r="X5" s="52"/>
      <c r="Y5" s="55"/>
      <c r="Z5" s="50">
        <v>0.99929999999999997</v>
      </c>
      <c r="AA5" s="55">
        <v>0.99880000000000002</v>
      </c>
      <c r="AB5" s="50">
        <v>1.0063</v>
      </c>
      <c r="AC5" s="51">
        <v>1.0199</v>
      </c>
      <c r="AD5" s="52"/>
      <c r="AE5" s="55"/>
      <c r="AF5" s="50">
        <v>0.99080000000000001</v>
      </c>
      <c r="AG5" s="55">
        <v>0.97719999999999996</v>
      </c>
      <c r="AH5" s="50">
        <v>0.98619999999999997</v>
      </c>
      <c r="AI5" s="51">
        <v>0.96030000000000004</v>
      </c>
      <c r="AJ5" s="52"/>
      <c r="AK5" s="55"/>
      <c r="AL5" s="50">
        <v>1.0032000000000001</v>
      </c>
      <c r="AM5" s="55">
        <v>0.99309999999999998</v>
      </c>
      <c r="AN5" s="50">
        <v>0.99319999999999997</v>
      </c>
      <c r="AO5" s="51">
        <v>1.0322</v>
      </c>
      <c r="AP5" s="52"/>
      <c r="AQ5" s="55"/>
      <c r="AR5" s="50">
        <v>0.98199999999999998</v>
      </c>
      <c r="AS5" s="55">
        <v>0.9738</v>
      </c>
      <c r="AT5" s="50">
        <v>0.9788</v>
      </c>
      <c r="AU5" s="51">
        <v>0.97570000000000001</v>
      </c>
      <c r="AV5" s="50"/>
      <c r="AW5" s="55">
        <v>1.0065999999999999</v>
      </c>
      <c r="AX5" s="55">
        <v>1.0042</v>
      </c>
      <c r="AY5" s="50">
        <v>0.99850000000000005</v>
      </c>
      <c r="AZ5" s="50">
        <v>1.0085999999999999</v>
      </c>
      <c r="BB5" s="50">
        <v>0.97260000000000002</v>
      </c>
      <c r="BC5" s="55">
        <v>0.97560000000000002</v>
      </c>
      <c r="BD5" s="50">
        <v>1.0084</v>
      </c>
      <c r="BE5" s="55">
        <v>1.0057</v>
      </c>
      <c r="BG5" s="55">
        <v>1.0041</v>
      </c>
      <c r="BH5" s="55">
        <v>0.98450000000000004</v>
      </c>
      <c r="BI5" s="55">
        <v>1.0044</v>
      </c>
      <c r="BJ5" s="55">
        <v>0.98529999999999995</v>
      </c>
    </row>
    <row r="6" spans="1:62" x14ac:dyDescent="0.3">
      <c r="A6" s="11" t="s">
        <v>1</v>
      </c>
      <c r="B6" s="52"/>
      <c r="C6" s="55"/>
      <c r="D6" s="55">
        <v>1.0233000000000001</v>
      </c>
      <c r="E6" s="55">
        <v>1.0117</v>
      </c>
      <c r="F6" s="50">
        <v>1.0256000000000001</v>
      </c>
      <c r="G6" s="52"/>
      <c r="H6" s="55"/>
      <c r="I6" s="55">
        <v>1.0245</v>
      </c>
      <c r="J6" s="55">
        <v>1.0213000000000001</v>
      </c>
      <c r="K6" s="50">
        <v>1.0296000000000001</v>
      </c>
      <c r="L6" s="50"/>
      <c r="M6" s="52"/>
      <c r="N6" s="55"/>
      <c r="O6" s="55">
        <v>1.1617999999999999</v>
      </c>
      <c r="P6" s="55">
        <v>1.1798999999999999</v>
      </c>
      <c r="Q6" s="51">
        <v>1.0562</v>
      </c>
      <c r="R6" s="52"/>
      <c r="S6" s="55"/>
      <c r="T6" s="55">
        <v>1.0403</v>
      </c>
      <c r="U6" s="55">
        <v>1.0158</v>
      </c>
      <c r="V6" s="51">
        <v>1.0032000000000001</v>
      </c>
      <c r="X6" s="52"/>
      <c r="Y6" s="55"/>
      <c r="Z6" s="55">
        <v>1.0459000000000001</v>
      </c>
      <c r="AA6" s="55">
        <v>1.0885</v>
      </c>
      <c r="AB6" s="50">
        <v>1.0347999999999999</v>
      </c>
      <c r="AC6" s="51">
        <v>1.054</v>
      </c>
      <c r="AD6" s="52"/>
      <c r="AE6" s="55"/>
      <c r="AF6" s="55">
        <v>1.0078</v>
      </c>
      <c r="AG6" s="55">
        <v>0.99619999999999997</v>
      </c>
      <c r="AH6" s="50">
        <v>0.99739999999999995</v>
      </c>
      <c r="AI6" s="51">
        <v>0.98089999999999999</v>
      </c>
      <c r="AJ6" s="52"/>
      <c r="AK6" s="55"/>
      <c r="AL6" s="55">
        <v>1.0489999999999999</v>
      </c>
      <c r="AM6" s="55">
        <v>1.0251999999999999</v>
      </c>
      <c r="AN6" s="50">
        <v>1.0230999999999999</v>
      </c>
      <c r="AO6" s="51">
        <v>1.0274000000000001</v>
      </c>
      <c r="AP6" s="52"/>
      <c r="AQ6" s="55"/>
      <c r="AR6" s="55">
        <v>1.018</v>
      </c>
      <c r="AS6" s="55">
        <v>1.0009999999999999</v>
      </c>
      <c r="AT6" s="55">
        <v>1.0047999999999999</v>
      </c>
      <c r="AU6" s="55">
        <v>0.99870000000000003</v>
      </c>
      <c r="AV6" s="55"/>
      <c r="AW6" s="55">
        <v>1.0265</v>
      </c>
      <c r="AX6" s="55">
        <v>1.0347999999999999</v>
      </c>
      <c r="AY6" s="50">
        <v>1.0159</v>
      </c>
      <c r="AZ6" s="50">
        <v>1.0387999999999999</v>
      </c>
      <c r="BB6" s="50">
        <v>0.99929999999999997</v>
      </c>
      <c r="BC6" s="55">
        <v>1.0079</v>
      </c>
      <c r="BD6" s="50">
        <v>1.1895</v>
      </c>
      <c r="BE6" s="55">
        <v>1.1457999999999999</v>
      </c>
      <c r="BG6" s="55">
        <v>1.0354000000000001</v>
      </c>
      <c r="BH6" s="55">
        <v>0.99660000000000004</v>
      </c>
      <c r="BI6" s="55">
        <v>1.0197000000000001</v>
      </c>
      <c r="BJ6" s="50">
        <v>1.0112000000000001</v>
      </c>
    </row>
    <row r="7" spans="1:62" x14ac:dyDescent="0.3">
      <c r="A7" s="11" t="s">
        <v>2</v>
      </c>
      <c r="B7" s="56"/>
      <c r="C7" s="55"/>
      <c r="D7" s="9">
        <v>58.820099999999996</v>
      </c>
      <c r="E7" s="9">
        <v>69.496700000000004</v>
      </c>
      <c r="F7" s="9">
        <v>69.704899999999995</v>
      </c>
      <c r="G7" s="56"/>
      <c r="H7" s="55"/>
      <c r="I7" s="9">
        <v>58.820099999999996</v>
      </c>
      <c r="J7" s="9">
        <v>69.496700000000004</v>
      </c>
      <c r="K7" s="9">
        <v>69.704899999999995</v>
      </c>
      <c r="L7" s="9"/>
      <c r="M7" s="56"/>
      <c r="N7" s="55"/>
      <c r="O7" s="9">
        <v>58.820099999999996</v>
      </c>
      <c r="P7" s="9">
        <v>69.496700000000004</v>
      </c>
      <c r="Q7" s="9">
        <v>64.195099999999996</v>
      </c>
      <c r="R7" s="56"/>
      <c r="S7" s="55"/>
      <c r="T7" s="9">
        <v>58.819200000000002</v>
      </c>
      <c r="U7" s="9">
        <v>69.494500000000002</v>
      </c>
      <c r="V7" s="9">
        <v>64.197599999999994</v>
      </c>
      <c r="X7" s="56"/>
      <c r="Y7" s="55"/>
      <c r="Z7" s="9">
        <v>58.819200000000002</v>
      </c>
      <c r="AA7" s="9">
        <v>69.494500000000002</v>
      </c>
      <c r="AB7" s="9">
        <v>69.703100000000006</v>
      </c>
      <c r="AC7" s="9">
        <v>64.197599999999994</v>
      </c>
      <c r="AD7" s="56"/>
      <c r="AE7" s="55"/>
      <c r="AF7" s="9">
        <v>58.821800000000003</v>
      </c>
      <c r="AG7" s="9">
        <v>69.493099999999998</v>
      </c>
      <c r="AH7" s="9">
        <v>69.704899999999995</v>
      </c>
      <c r="AI7" s="10">
        <v>64.197599999999994</v>
      </c>
      <c r="AJ7" s="56"/>
      <c r="AK7" s="55"/>
      <c r="AL7" s="9">
        <v>58.819200000000002</v>
      </c>
      <c r="AM7" s="9">
        <v>69.494500000000002</v>
      </c>
      <c r="AN7" s="9">
        <v>69.703100000000006</v>
      </c>
      <c r="AO7" s="10">
        <v>64.197599999999994</v>
      </c>
      <c r="AP7" s="56"/>
      <c r="AQ7" s="55"/>
      <c r="AR7" s="9">
        <v>58.819200000000002</v>
      </c>
      <c r="AS7" s="9">
        <v>69.494500000000002</v>
      </c>
      <c r="AT7" s="9">
        <v>69.703100000000006</v>
      </c>
      <c r="AU7" s="10">
        <v>64.197599999999994</v>
      </c>
      <c r="AV7" s="9"/>
      <c r="AW7" s="9">
        <v>72.073499999999996</v>
      </c>
      <c r="AX7" s="9">
        <v>72.073499999999996</v>
      </c>
      <c r="AY7" s="9">
        <v>64.195099999999996</v>
      </c>
      <c r="AZ7" s="9">
        <v>64.195099999999996</v>
      </c>
      <c r="BB7" s="9">
        <v>69.703100000000006</v>
      </c>
      <c r="BC7" s="9">
        <v>72.071299999999994</v>
      </c>
      <c r="BD7" s="9">
        <v>69.704899999999995</v>
      </c>
      <c r="BE7" s="9">
        <v>72.073499999999996</v>
      </c>
      <c r="BG7" s="9">
        <v>72.071299999999994</v>
      </c>
      <c r="BH7" s="9">
        <v>72.071299999999994</v>
      </c>
      <c r="BI7" s="9">
        <v>72.071299999999994</v>
      </c>
      <c r="BJ7" s="9">
        <v>72.071299999999994</v>
      </c>
    </row>
    <row r="8" spans="1:62" x14ac:dyDescent="0.3">
      <c r="A8" s="11" t="s">
        <v>3</v>
      </c>
      <c r="B8" s="56"/>
      <c r="C8" s="55"/>
      <c r="D8" s="55">
        <v>58.827100000000002</v>
      </c>
      <c r="E8" s="55">
        <v>69.502499999999998</v>
      </c>
      <c r="F8" s="55">
        <v>69.713300000000004</v>
      </c>
      <c r="G8" s="56"/>
      <c r="H8" s="55"/>
      <c r="I8" s="55">
        <v>58.827800000000003</v>
      </c>
      <c r="J8" s="55">
        <v>69.503699999999995</v>
      </c>
      <c r="K8" s="55">
        <v>69.714699999999993</v>
      </c>
      <c r="L8" s="55"/>
      <c r="M8" s="56"/>
      <c r="N8" s="55"/>
      <c r="O8" s="55">
        <v>58.876300000000001</v>
      </c>
      <c r="P8" s="55">
        <v>69.570599999999999</v>
      </c>
      <c r="Q8" s="57">
        <v>64.223500000000001</v>
      </c>
      <c r="R8" s="56"/>
      <c r="S8" s="55"/>
      <c r="T8" s="55">
        <v>58.8384</v>
      </c>
      <c r="U8" s="55">
        <v>69.506500000000003</v>
      </c>
      <c r="V8" s="57">
        <v>64.205399999999997</v>
      </c>
      <c r="X8" s="56"/>
      <c r="Y8" s="55"/>
      <c r="Z8" s="55">
        <v>58.832000000000001</v>
      </c>
      <c r="AA8" s="55">
        <v>69.513800000000003</v>
      </c>
      <c r="AB8" s="55">
        <v>69.712999999999994</v>
      </c>
      <c r="AC8" s="57">
        <v>64.209699999999998</v>
      </c>
      <c r="AD8" s="56"/>
      <c r="AE8" s="55"/>
      <c r="AF8" s="55">
        <v>58.826000000000001</v>
      </c>
      <c r="AG8" s="55">
        <v>69.499700000000004</v>
      </c>
      <c r="AH8" s="55">
        <v>69.709599999999995</v>
      </c>
      <c r="AI8" s="57">
        <v>64.205799999999996</v>
      </c>
      <c r="AJ8" s="56"/>
      <c r="AK8" s="55"/>
      <c r="AL8" s="55">
        <v>58.831200000000003</v>
      </c>
      <c r="AM8" s="55">
        <v>69.498000000000005</v>
      </c>
      <c r="AN8" s="55">
        <v>69.708600000000004</v>
      </c>
      <c r="AO8" s="57">
        <v>64.203400000000002</v>
      </c>
      <c r="AP8" s="56"/>
      <c r="AQ8" s="55"/>
      <c r="AR8" s="9">
        <v>58.829500000000003</v>
      </c>
      <c r="AS8" s="9">
        <v>69.501900000000006</v>
      </c>
      <c r="AT8" s="9">
        <v>69.709400000000002</v>
      </c>
      <c r="AU8" s="10">
        <v>64.205299999999994</v>
      </c>
      <c r="AV8" s="9"/>
      <c r="AW8" s="55">
        <v>72.080100000000002</v>
      </c>
      <c r="AX8" s="55">
        <v>72.081100000000006</v>
      </c>
      <c r="AY8" s="55">
        <v>64.201800000000006</v>
      </c>
      <c r="AZ8" s="55">
        <v>64.209100000000007</v>
      </c>
      <c r="BB8" s="55">
        <v>69.711100000000002</v>
      </c>
      <c r="BC8" s="55">
        <v>72.080799999999996</v>
      </c>
      <c r="BD8" s="55">
        <v>69.777500000000003</v>
      </c>
      <c r="BE8" s="55">
        <v>72.138199999999998</v>
      </c>
      <c r="BG8" s="55">
        <v>72.088200000000001</v>
      </c>
      <c r="BH8" s="55">
        <v>72.078299999999999</v>
      </c>
      <c r="BI8" s="55">
        <v>72.078299999999999</v>
      </c>
      <c r="BJ8" s="9">
        <v>72.084900000000005</v>
      </c>
    </row>
    <row r="9" spans="1:62" x14ac:dyDescent="0.3">
      <c r="A9" s="18" t="s">
        <v>31</v>
      </c>
      <c r="B9" s="58">
        <f t="shared" ref="B9:AZ9" si="0">(B6-B5)/B4*1000</f>
        <v>0</v>
      </c>
      <c r="C9" s="59">
        <f t="shared" si="0"/>
        <v>0</v>
      </c>
      <c r="D9" s="59">
        <f t="shared" si="0"/>
        <v>8.9333333333333478</v>
      </c>
      <c r="E9" s="59">
        <f t="shared" si="0"/>
        <v>5.266666666666679</v>
      </c>
      <c r="F9" s="59">
        <f t="shared" si="0"/>
        <v>7.6666666666667105</v>
      </c>
      <c r="G9" s="58">
        <f t="shared" si="0"/>
        <v>0</v>
      </c>
      <c r="H9" s="59">
        <f t="shared" si="0"/>
        <v>0</v>
      </c>
      <c r="I9" s="59">
        <f t="shared" si="0"/>
        <v>9.3666666666666707</v>
      </c>
      <c r="J9" s="59">
        <f t="shared" si="0"/>
        <v>6.7666666666667359</v>
      </c>
      <c r="K9" s="59">
        <f t="shared" si="0"/>
        <v>10.066666666666706</v>
      </c>
      <c r="L9" s="59"/>
      <c r="M9" s="58">
        <f t="shared" ref="M9:V9" si="1">(M6-M5)/M4*1000</f>
        <v>0</v>
      </c>
      <c r="N9" s="59">
        <f t="shared" si="1"/>
        <v>0</v>
      </c>
      <c r="O9" s="59">
        <f t="shared" si="1"/>
        <v>7.8899999999999979</v>
      </c>
      <c r="P9" s="59">
        <f t="shared" si="1"/>
        <v>8.6399999999999917</v>
      </c>
      <c r="Q9" s="60">
        <f t="shared" si="1"/>
        <v>2.365000000000006</v>
      </c>
      <c r="R9" s="58">
        <f t="shared" si="1"/>
        <v>0</v>
      </c>
      <c r="S9" s="59">
        <f t="shared" si="1"/>
        <v>0</v>
      </c>
      <c r="T9" s="59">
        <f t="shared" si="1"/>
        <v>3.3050000000000024</v>
      </c>
      <c r="U9" s="59">
        <f t="shared" si="1"/>
        <v>2.2450000000000028</v>
      </c>
      <c r="V9" s="60">
        <f t="shared" si="1"/>
        <v>1.6850000000000032</v>
      </c>
      <c r="X9" s="58">
        <f t="shared" ref="X9:AU9" si="2">(X6-X5)/X4*1000</f>
        <v>0</v>
      </c>
      <c r="Y9" s="59">
        <f t="shared" si="2"/>
        <v>0</v>
      </c>
      <c r="Z9" s="59">
        <f t="shared" si="2"/>
        <v>4.660000000000009</v>
      </c>
      <c r="AA9" s="59">
        <f t="shared" si="2"/>
        <v>8.9700000000000006</v>
      </c>
      <c r="AB9" s="59">
        <f t="shared" si="2"/>
        <v>2.849999999999997</v>
      </c>
      <c r="AC9" s="60">
        <f t="shared" si="2"/>
        <v>3.4100000000000019</v>
      </c>
      <c r="AD9" s="58">
        <f t="shared" si="2"/>
        <v>0</v>
      </c>
      <c r="AE9" s="59">
        <f t="shared" si="2"/>
        <v>0</v>
      </c>
      <c r="AF9" s="59">
        <f t="shared" si="2"/>
        <v>1.7000000000000015</v>
      </c>
      <c r="AG9" s="59">
        <f t="shared" si="2"/>
        <v>1.9000000000000017</v>
      </c>
      <c r="AH9" s="59">
        <f t="shared" si="2"/>
        <v>1.1199999999999988</v>
      </c>
      <c r="AI9" s="60">
        <f t="shared" si="2"/>
        <v>2.0599999999999952</v>
      </c>
      <c r="AJ9" s="58">
        <f t="shared" si="2"/>
        <v>0</v>
      </c>
      <c r="AK9" s="59">
        <f t="shared" si="2"/>
        <v>0</v>
      </c>
      <c r="AL9" s="59">
        <f t="shared" si="2"/>
        <v>4.5799999999999841</v>
      </c>
      <c r="AM9" s="59">
        <f t="shared" si="2"/>
        <v>3.2099999999999906</v>
      </c>
      <c r="AN9" s="59">
        <f t="shared" si="2"/>
        <v>2.9899999999999927</v>
      </c>
      <c r="AO9" s="60">
        <f t="shared" si="2"/>
        <v>-0.47999999999999154</v>
      </c>
      <c r="AP9" s="58">
        <f t="shared" si="2"/>
        <v>0</v>
      </c>
      <c r="AQ9" s="59">
        <f t="shared" si="2"/>
        <v>0</v>
      </c>
      <c r="AR9" s="59">
        <f t="shared" si="2"/>
        <v>3.6000000000000032</v>
      </c>
      <c r="AS9" s="59">
        <f t="shared" si="2"/>
        <v>2.7199999999999891</v>
      </c>
      <c r="AT9" s="59">
        <f t="shared" si="2"/>
        <v>2.5999999999999912</v>
      </c>
      <c r="AU9" s="60">
        <f t="shared" si="2"/>
        <v>2.300000000000002</v>
      </c>
      <c r="AV9" s="59"/>
      <c r="AW9" s="59">
        <f>(AW6-AW5)/AW4*1000</f>
        <v>6.6333333333333426</v>
      </c>
      <c r="AX9" s="59">
        <f t="shared" si="0"/>
        <v>10.199999999999987</v>
      </c>
      <c r="AY9" s="59">
        <f>(AY6-AY5)/AY4*1000</f>
        <v>5.7999999999999901</v>
      </c>
      <c r="AZ9" s="59">
        <f t="shared" si="0"/>
        <v>10.066666666666668</v>
      </c>
      <c r="BB9" s="59">
        <f>(BB6-BB5)/BB4*1000</f>
        <v>1.3349999999999973</v>
      </c>
      <c r="BC9" s="59">
        <f>(BC6-BC5)/BC4*1000</f>
        <v>1.6149999999999998</v>
      </c>
      <c r="BD9" s="59">
        <f>(BD6-BD5)/BD4*1000</f>
        <v>9.0550000000000015</v>
      </c>
      <c r="BE9" s="59">
        <f>(BE6-BE5)/BE4*1000</f>
        <v>7.0049999999999946</v>
      </c>
      <c r="BG9" s="59">
        <f>(BG6-BG5)/BG4*1000</f>
        <v>3.1300000000000106</v>
      </c>
      <c r="BH9" s="59">
        <f>(BH6-BH5)/BH4*1000</f>
        <v>1.21</v>
      </c>
      <c r="BI9" s="59">
        <f>(BI6-BI5)/BI4*1000</f>
        <v>1.5300000000000091</v>
      </c>
      <c r="BJ9" s="59">
        <f>(BJ6-BJ5)/BJ4*1000</f>
        <v>2.5900000000000145</v>
      </c>
    </row>
    <row r="10" spans="1:62" x14ac:dyDescent="0.3">
      <c r="A10" s="18" t="s">
        <v>30</v>
      </c>
      <c r="B10" s="58">
        <f t="shared" ref="B10:AZ10" si="3">(B8-B7)/B4*1000</f>
        <v>0</v>
      </c>
      <c r="C10" s="59">
        <f t="shared" si="3"/>
        <v>0</v>
      </c>
      <c r="D10" s="59">
        <f t="shared" si="3"/>
        <v>2.3333333333350006</v>
      </c>
      <c r="E10" s="59">
        <f t="shared" si="3"/>
        <v>1.9333333333311959</v>
      </c>
      <c r="F10" s="59">
        <f t="shared" si="3"/>
        <v>2.8000000000029481</v>
      </c>
      <c r="G10" s="58">
        <f t="shared" si="3"/>
        <v>0</v>
      </c>
      <c r="H10" s="59">
        <f t="shared" si="3"/>
        <v>0</v>
      </c>
      <c r="I10" s="59">
        <f t="shared" si="3"/>
        <v>2.5666666666689744</v>
      </c>
      <c r="J10" s="59">
        <f t="shared" si="3"/>
        <v>2.3333333333302639</v>
      </c>
      <c r="K10" s="59">
        <f t="shared" si="3"/>
        <v>3.266666666666159</v>
      </c>
      <c r="L10" s="59"/>
      <c r="M10" s="58">
        <f t="shared" ref="M10:V10" si="4">(M8-M7)/M4*1000</f>
        <v>0</v>
      </c>
      <c r="N10" s="59">
        <f t="shared" si="4"/>
        <v>0</v>
      </c>
      <c r="O10" s="59">
        <f t="shared" si="4"/>
        <v>2.8100000000002012</v>
      </c>
      <c r="P10" s="59">
        <f t="shared" si="4"/>
        <v>3.6949999999997374</v>
      </c>
      <c r="Q10" s="60">
        <f t="shared" si="4"/>
        <v>1.4200000000002433</v>
      </c>
      <c r="R10" s="58">
        <f t="shared" si="4"/>
        <v>0</v>
      </c>
      <c r="S10" s="59">
        <f t="shared" si="4"/>
        <v>0</v>
      </c>
      <c r="T10" s="59">
        <f t="shared" si="4"/>
        <v>0.95999999999989427</v>
      </c>
      <c r="U10" s="59">
        <f t="shared" si="4"/>
        <v>0.60000000000002274</v>
      </c>
      <c r="V10" s="60">
        <f t="shared" si="4"/>
        <v>0.39000000000015689</v>
      </c>
      <c r="X10" s="58">
        <f t="shared" ref="X10:AU10" si="5">(X8-X7)/X4*1000</f>
        <v>0</v>
      </c>
      <c r="Y10" s="59">
        <f t="shared" si="5"/>
        <v>0</v>
      </c>
      <c r="Z10" s="59">
        <f t="shared" si="5"/>
        <v>1.279999999999859</v>
      </c>
      <c r="AA10" s="59">
        <f t="shared" si="5"/>
        <v>1.9300000000001205</v>
      </c>
      <c r="AB10" s="59">
        <f t="shared" si="5"/>
        <v>0.98999999999875854</v>
      </c>
      <c r="AC10" s="60">
        <f t="shared" si="5"/>
        <v>1.2100000000003774</v>
      </c>
      <c r="AD10" s="58">
        <f t="shared" si="5"/>
        <v>0</v>
      </c>
      <c r="AE10" s="59">
        <f t="shared" si="5"/>
        <v>0</v>
      </c>
      <c r="AF10" s="59">
        <f t="shared" si="5"/>
        <v>0.4199999999997317</v>
      </c>
      <c r="AG10" s="59">
        <f t="shared" si="5"/>
        <v>0.66000000000059345</v>
      </c>
      <c r="AH10" s="59">
        <f t="shared" si="5"/>
        <v>0.46999999999997044</v>
      </c>
      <c r="AI10" s="60">
        <f t="shared" si="5"/>
        <v>0.82000000000022055</v>
      </c>
      <c r="AJ10" s="58">
        <f t="shared" si="5"/>
        <v>0</v>
      </c>
      <c r="AK10" s="59">
        <f t="shared" si="5"/>
        <v>0</v>
      </c>
      <c r="AL10" s="59">
        <f t="shared" si="5"/>
        <v>1.2000000000000455</v>
      </c>
      <c r="AM10" s="59">
        <f t="shared" si="5"/>
        <v>0.35000000000025011</v>
      </c>
      <c r="AN10" s="59">
        <f t="shared" si="5"/>
        <v>0.549999999999784</v>
      </c>
      <c r="AO10" s="60">
        <f t="shared" si="5"/>
        <v>0.58000000000077989</v>
      </c>
      <c r="AP10" s="58">
        <f t="shared" si="5"/>
        <v>0</v>
      </c>
      <c r="AQ10" s="59">
        <f t="shared" si="5"/>
        <v>0</v>
      </c>
      <c r="AR10" s="59">
        <f t="shared" si="5"/>
        <v>1.0300000000000864</v>
      </c>
      <c r="AS10" s="59">
        <f t="shared" si="5"/>
        <v>0.740000000000407</v>
      </c>
      <c r="AT10" s="59">
        <f t="shared" si="5"/>
        <v>0.62999999999959755</v>
      </c>
      <c r="AU10" s="60">
        <f t="shared" si="5"/>
        <v>0.76999999999998181</v>
      </c>
      <c r="AV10" s="59"/>
      <c r="AW10" s="59">
        <f>(AW8-AW7)/AW4*1000</f>
        <v>2.2000000000019782</v>
      </c>
      <c r="AX10" s="59">
        <f t="shared" si="3"/>
        <v>2.5333333333369032</v>
      </c>
      <c r="AY10" s="59">
        <f>(AY8-AY7)/AY4*1000</f>
        <v>2.233333333336418</v>
      </c>
      <c r="AZ10" s="59">
        <f t="shared" si="3"/>
        <v>4.6666666666700012</v>
      </c>
      <c r="BB10" s="59">
        <f>(BB8-BB7)/BB4*1000</f>
        <v>0.39999999999977831</v>
      </c>
      <c r="BC10" s="59">
        <f>(BC8-BC7)/BC4*1000</f>
        <v>0.47500000000013642</v>
      </c>
      <c r="BD10" s="59">
        <f>(BD8-BD7)/BD4*1000</f>
        <v>3.6300000000004218</v>
      </c>
      <c r="BE10" s="59">
        <f>(BE8-BE7)/BE4*1000</f>
        <v>3.2350000000000989</v>
      </c>
      <c r="BG10" s="59">
        <f>(BG8-BG7)/BG4*1000</f>
        <v>1.6900000000006798</v>
      </c>
      <c r="BH10" s="59">
        <f>(BH8-BH7)/BH4*1000</f>
        <v>0.70000000000050022</v>
      </c>
      <c r="BI10" s="59">
        <f>(BI8-BI7)/BI4*1000</f>
        <v>0.70000000000050022</v>
      </c>
      <c r="BJ10" s="59">
        <f>(BJ8-BJ7)/BJ4*1000</f>
        <v>1.3600000000010937</v>
      </c>
    </row>
    <row r="11" spans="1:62" x14ac:dyDescent="0.3">
      <c r="A11" s="18" t="s">
        <v>29</v>
      </c>
      <c r="B11" s="61" t="e">
        <f t="shared" ref="B11:AZ11" si="6">B10/B9</f>
        <v>#DIV/0!</v>
      </c>
      <c r="C11" s="62" t="e">
        <f t="shared" si="6"/>
        <v>#DIV/0!</v>
      </c>
      <c r="D11" s="62">
        <f t="shared" si="6"/>
        <v>0.26119402985093249</v>
      </c>
      <c r="E11" s="62">
        <f t="shared" si="6"/>
        <v>0.36708860759452999</v>
      </c>
      <c r="F11" s="62">
        <f t="shared" si="6"/>
        <v>0.3652173913047303</v>
      </c>
      <c r="G11" s="61" t="e">
        <f t="shared" si="6"/>
        <v>#DIV/0!</v>
      </c>
      <c r="H11" s="62" t="e">
        <f t="shared" si="6"/>
        <v>#DIV/0!</v>
      </c>
      <c r="I11" s="62">
        <f t="shared" si="6"/>
        <v>0.27402135231341351</v>
      </c>
      <c r="J11" s="62">
        <f t="shared" si="6"/>
        <v>0.34482758620643944</v>
      </c>
      <c r="K11" s="62">
        <f t="shared" si="6"/>
        <v>0.32450331125822646</v>
      </c>
      <c r="L11" s="62"/>
      <c r="M11" s="61" t="e">
        <f t="shared" ref="M11:V11" si="7">M10/M9</f>
        <v>#DIV/0!</v>
      </c>
      <c r="N11" s="62" t="e">
        <f t="shared" si="7"/>
        <v>#DIV/0!</v>
      </c>
      <c r="O11" s="62">
        <f t="shared" si="7"/>
        <v>0.35614702154628669</v>
      </c>
      <c r="P11" s="62">
        <f t="shared" si="7"/>
        <v>0.42766203703700706</v>
      </c>
      <c r="Q11" s="63">
        <f t="shared" si="7"/>
        <v>0.60042283298107391</v>
      </c>
      <c r="R11" s="61" t="e">
        <f t="shared" si="7"/>
        <v>#DIV/0!</v>
      </c>
      <c r="S11" s="62" t="e">
        <f t="shared" si="7"/>
        <v>#DIV/0!</v>
      </c>
      <c r="T11" s="62">
        <f t="shared" si="7"/>
        <v>0.29046898638423407</v>
      </c>
      <c r="U11" s="62">
        <f t="shared" si="7"/>
        <v>0.26726057906459777</v>
      </c>
      <c r="V11" s="63">
        <f t="shared" si="7"/>
        <v>0.23145400593481077</v>
      </c>
      <c r="X11" s="61" t="e">
        <f t="shared" ref="X11:AU11" si="8">X10/X9</f>
        <v>#DIV/0!</v>
      </c>
      <c r="Y11" s="62" t="e">
        <f t="shared" si="8"/>
        <v>#DIV/0!</v>
      </c>
      <c r="Z11" s="62">
        <f t="shared" si="8"/>
        <v>0.27467811158795202</v>
      </c>
      <c r="AA11" s="62">
        <f t="shared" si="8"/>
        <v>0.21516164994427206</v>
      </c>
      <c r="AB11" s="62">
        <f t="shared" si="8"/>
        <v>0.34736842105219634</v>
      </c>
      <c r="AC11" s="63">
        <f t="shared" si="8"/>
        <v>0.35483870967752984</v>
      </c>
      <c r="AD11" s="61" t="e">
        <f t="shared" si="8"/>
        <v>#DIV/0!</v>
      </c>
      <c r="AE11" s="62" t="e">
        <f t="shared" si="8"/>
        <v>#DIV/0!</v>
      </c>
      <c r="AF11" s="62">
        <f t="shared" si="8"/>
        <v>0.24705882352925373</v>
      </c>
      <c r="AG11" s="62">
        <f t="shared" si="8"/>
        <v>0.34736842105294363</v>
      </c>
      <c r="AH11" s="62">
        <f t="shared" si="8"/>
        <v>0.41964285714283123</v>
      </c>
      <c r="AI11" s="63">
        <f t="shared" si="8"/>
        <v>0.39805825242729248</v>
      </c>
      <c r="AJ11" s="61" t="e">
        <f t="shared" si="8"/>
        <v>#DIV/0!</v>
      </c>
      <c r="AK11" s="62" t="e">
        <f t="shared" si="8"/>
        <v>#DIV/0!</v>
      </c>
      <c r="AL11" s="62">
        <f t="shared" si="8"/>
        <v>0.26200873362446497</v>
      </c>
      <c r="AM11" s="62">
        <f t="shared" si="8"/>
        <v>0.10903426791285081</v>
      </c>
      <c r="AN11" s="62">
        <f t="shared" si="8"/>
        <v>0.18394648829424259</v>
      </c>
      <c r="AO11" s="63">
        <f t="shared" si="8"/>
        <v>-1.2083333333349795</v>
      </c>
      <c r="AP11" s="61" t="e">
        <f t="shared" si="8"/>
        <v>#DIV/0!</v>
      </c>
      <c r="AQ11" s="62" t="e">
        <f t="shared" si="8"/>
        <v>#DIV/0!</v>
      </c>
      <c r="AR11" s="62">
        <f t="shared" si="8"/>
        <v>0.28611111111113485</v>
      </c>
      <c r="AS11" s="62">
        <f t="shared" si="8"/>
        <v>0.27205882352956251</v>
      </c>
      <c r="AT11" s="62">
        <f t="shared" si="8"/>
        <v>0.24230769230753835</v>
      </c>
      <c r="AU11" s="63">
        <f t="shared" si="8"/>
        <v>0.33478260869564397</v>
      </c>
      <c r="AV11" s="62"/>
      <c r="AW11" s="62">
        <f>AW10/AW9</f>
        <v>0.33165829145758419</v>
      </c>
      <c r="AX11" s="62">
        <f t="shared" si="6"/>
        <v>0.24836601307224573</v>
      </c>
      <c r="AY11" s="62">
        <f>AY10/AY9</f>
        <v>0.38505747126490031</v>
      </c>
      <c r="AZ11" s="62">
        <f t="shared" si="6"/>
        <v>0.46357615894072851</v>
      </c>
      <c r="BB11" s="62">
        <f>BB10/BB9</f>
        <v>0.29962546816462854</v>
      </c>
      <c r="BC11" s="62">
        <f>BC10/BC9</f>
        <v>0.29411764705890803</v>
      </c>
      <c r="BD11" s="62">
        <f>BD10/BD9</f>
        <v>0.4008834897846959</v>
      </c>
      <c r="BE11" s="62">
        <f>BE10/BE9</f>
        <v>0.46181299072092813</v>
      </c>
      <c r="BG11" s="62">
        <f>BG10/BG9</f>
        <v>0.53993610223663713</v>
      </c>
      <c r="BH11" s="62">
        <f>BH10/BH9</f>
        <v>0.57851239669462828</v>
      </c>
      <c r="BI11" s="62">
        <f>BI10/BI9</f>
        <v>0.45751633986960527</v>
      </c>
      <c r="BJ11" s="62">
        <f>BJ10/BJ9</f>
        <v>0.52509652509694438</v>
      </c>
    </row>
    <row r="12" spans="1:62" x14ac:dyDescent="0.3">
      <c r="A12" s="1" t="s">
        <v>27</v>
      </c>
      <c r="B12" s="52">
        <v>3</v>
      </c>
      <c r="C12" s="53">
        <v>3</v>
      </c>
      <c r="D12" s="53">
        <v>3</v>
      </c>
      <c r="E12" s="53">
        <v>3</v>
      </c>
      <c r="F12" s="53">
        <v>3</v>
      </c>
      <c r="G12" s="52">
        <v>3</v>
      </c>
      <c r="H12" s="53">
        <v>3</v>
      </c>
      <c r="I12" s="53">
        <v>3</v>
      </c>
      <c r="J12" s="53">
        <v>3</v>
      </c>
      <c r="K12" s="53">
        <v>3</v>
      </c>
      <c r="L12" s="53"/>
      <c r="M12" s="52">
        <v>20</v>
      </c>
      <c r="N12" s="53">
        <v>20</v>
      </c>
      <c r="O12" s="53">
        <v>20</v>
      </c>
      <c r="P12" s="53">
        <v>20</v>
      </c>
      <c r="Q12" s="54">
        <v>20</v>
      </c>
      <c r="R12" s="52">
        <v>20</v>
      </c>
      <c r="S12" s="53">
        <v>20</v>
      </c>
      <c r="T12" s="53">
        <v>20</v>
      </c>
      <c r="U12" s="53">
        <v>20</v>
      </c>
      <c r="V12" s="54">
        <v>20</v>
      </c>
      <c r="X12" s="52">
        <v>10</v>
      </c>
      <c r="Y12" s="53">
        <v>10</v>
      </c>
      <c r="Z12" s="53">
        <v>10</v>
      </c>
      <c r="AA12" s="53">
        <v>10</v>
      </c>
      <c r="AB12" s="53">
        <v>10</v>
      </c>
      <c r="AC12" s="53">
        <v>10</v>
      </c>
      <c r="AD12" s="52">
        <v>10</v>
      </c>
      <c r="AE12" s="53">
        <v>10</v>
      </c>
      <c r="AF12" s="53">
        <v>10</v>
      </c>
      <c r="AG12" s="53">
        <v>10</v>
      </c>
      <c r="AH12" s="53">
        <v>10</v>
      </c>
      <c r="AI12" s="54">
        <v>10</v>
      </c>
      <c r="AJ12" s="52">
        <v>10</v>
      </c>
      <c r="AK12" s="53">
        <v>10</v>
      </c>
      <c r="AL12" s="53">
        <v>10</v>
      </c>
      <c r="AM12" s="53">
        <v>10</v>
      </c>
      <c r="AN12" s="53">
        <v>10</v>
      </c>
      <c r="AO12" s="53">
        <v>10</v>
      </c>
      <c r="AP12" s="52">
        <v>10</v>
      </c>
      <c r="AQ12" s="53">
        <v>10</v>
      </c>
      <c r="AR12" s="53">
        <v>10</v>
      </c>
      <c r="AS12" s="53">
        <v>10</v>
      </c>
      <c r="AT12" s="53">
        <v>10</v>
      </c>
      <c r="AU12" s="53">
        <v>10</v>
      </c>
      <c r="AV12" s="53"/>
      <c r="AW12" s="53">
        <v>3</v>
      </c>
      <c r="AX12" s="53">
        <v>3</v>
      </c>
      <c r="AY12" s="53">
        <v>3</v>
      </c>
      <c r="AZ12" s="53">
        <v>3</v>
      </c>
      <c r="BB12" s="53">
        <v>20</v>
      </c>
      <c r="BC12" s="53">
        <v>20</v>
      </c>
      <c r="BD12" s="53">
        <v>20</v>
      </c>
      <c r="BE12" s="53">
        <v>20</v>
      </c>
      <c r="BG12" s="53">
        <v>10</v>
      </c>
      <c r="BH12" s="53">
        <v>10</v>
      </c>
      <c r="BI12" s="53">
        <v>10</v>
      </c>
      <c r="BJ12" s="53">
        <v>10</v>
      </c>
    </row>
    <row r="13" spans="1:62" x14ac:dyDescent="0.3">
      <c r="A13" s="11" t="s">
        <v>0</v>
      </c>
      <c r="B13" s="52"/>
      <c r="C13" s="55"/>
      <c r="D13" s="55">
        <v>1.0087999999999999</v>
      </c>
      <c r="E13" s="55">
        <v>1.0093000000000001</v>
      </c>
      <c r="F13" s="55">
        <v>1.0101</v>
      </c>
      <c r="G13" s="52"/>
      <c r="H13" s="55"/>
      <c r="I13" s="55">
        <v>1.0124</v>
      </c>
      <c r="J13" s="55">
        <v>1.0173000000000001</v>
      </c>
      <c r="K13" s="55">
        <v>1.0073000000000001</v>
      </c>
      <c r="L13" s="55"/>
      <c r="M13" s="52"/>
      <c r="N13" s="55"/>
      <c r="O13" s="55">
        <v>1.0094000000000001</v>
      </c>
      <c r="P13" s="55">
        <v>1.0130999999999999</v>
      </c>
      <c r="Q13" s="57">
        <v>1.0105</v>
      </c>
      <c r="R13" s="52"/>
      <c r="S13" s="55"/>
      <c r="T13" s="55">
        <v>0.96199999999999997</v>
      </c>
      <c r="U13" s="55">
        <v>0.97430000000000005</v>
      </c>
      <c r="V13" s="57">
        <v>0.96819999999999995</v>
      </c>
      <c r="X13" s="52"/>
      <c r="Y13" s="55"/>
      <c r="Z13" s="55">
        <v>0.97889999999999999</v>
      </c>
      <c r="AA13" s="55">
        <v>0.9919</v>
      </c>
      <c r="AB13" s="55">
        <v>0.99309999999999998</v>
      </c>
      <c r="AC13" s="57">
        <v>0.99109999999999998</v>
      </c>
      <c r="AD13" s="52"/>
      <c r="AE13" s="55"/>
      <c r="AF13" s="55">
        <v>0.9798</v>
      </c>
      <c r="AG13" s="55">
        <v>0.97399999999999998</v>
      </c>
      <c r="AH13" s="55">
        <v>0.9748</v>
      </c>
      <c r="AI13" s="57">
        <v>0.97670000000000001</v>
      </c>
      <c r="AJ13" s="52"/>
      <c r="AK13" s="55"/>
      <c r="AL13" s="55">
        <v>0.99229999999999996</v>
      </c>
      <c r="AM13" s="55">
        <v>1.0098</v>
      </c>
      <c r="AN13" s="55">
        <v>0.99229999999999996</v>
      </c>
      <c r="AO13" s="57">
        <v>1.0318000000000001</v>
      </c>
      <c r="AP13" s="52"/>
      <c r="AQ13" s="55"/>
      <c r="AR13" s="55">
        <v>0.97689999999999999</v>
      </c>
      <c r="AS13" s="55">
        <v>0.97519999999999996</v>
      </c>
      <c r="AT13" s="55">
        <v>0.96919999999999995</v>
      </c>
      <c r="AU13" s="57">
        <v>0.99760000000000004</v>
      </c>
      <c r="AV13" s="55"/>
      <c r="AW13" s="55">
        <v>1.0187999999999999</v>
      </c>
      <c r="AX13" s="55">
        <v>1.0066999999999999</v>
      </c>
      <c r="AY13" s="55">
        <v>1.0113000000000001</v>
      </c>
      <c r="AZ13" s="55">
        <v>1.0159</v>
      </c>
      <c r="BB13" s="55">
        <v>0.97130000000000005</v>
      </c>
      <c r="BC13" s="55">
        <v>0.96850000000000003</v>
      </c>
      <c r="BD13" s="55">
        <v>1.0085999999999999</v>
      </c>
      <c r="BE13" s="55">
        <v>1.0039</v>
      </c>
      <c r="BG13" s="55">
        <v>0.99080000000000001</v>
      </c>
      <c r="BH13" s="55">
        <v>0.98050000000000004</v>
      </c>
      <c r="BI13" s="55">
        <v>1.0143</v>
      </c>
      <c r="BJ13" s="55">
        <v>0.96760000000000002</v>
      </c>
    </row>
    <row r="14" spans="1:62" x14ac:dyDescent="0.3">
      <c r="A14" s="11" t="s">
        <v>1</v>
      </c>
      <c r="B14" s="52"/>
      <c r="C14" s="55"/>
      <c r="D14" s="55">
        <v>1.0499000000000001</v>
      </c>
      <c r="E14" s="55">
        <v>1.0581</v>
      </c>
      <c r="F14" s="55">
        <v>1.07</v>
      </c>
      <c r="G14" s="52"/>
      <c r="H14" s="55"/>
      <c r="I14" s="55">
        <v>1.0599000000000001</v>
      </c>
      <c r="J14" s="55">
        <v>1.0632999999999999</v>
      </c>
      <c r="K14" s="55">
        <v>1.0445</v>
      </c>
      <c r="L14" s="55"/>
      <c r="M14" s="52"/>
      <c r="N14" s="55"/>
      <c r="O14" s="55">
        <v>1.3268</v>
      </c>
      <c r="P14" s="55">
        <v>1.3666</v>
      </c>
      <c r="Q14" s="57">
        <v>1.4431</v>
      </c>
      <c r="R14" s="52"/>
      <c r="S14" s="55"/>
      <c r="T14" s="55">
        <v>1.3974</v>
      </c>
      <c r="U14" s="55">
        <v>1.4277</v>
      </c>
      <c r="V14" s="57">
        <v>1.4502999999999999</v>
      </c>
      <c r="X14" s="52"/>
      <c r="Y14" s="55"/>
      <c r="Z14" s="55">
        <v>1.2064999999999999</v>
      </c>
      <c r="AA14" s="55">
        <v>1.1767000000000001</v>
      </c>
      <c r="AB14" s="55">
        <v>1.2352000000000001</v>
      </c>
      <c r="AC14" s="57">
        <v>1.248</v>
      </c>
      <c r="AD14" s="52"/>
      <c r="AE14" s="55"/>
      <c r="AF14" s="55">
        <v>1.1733</v>
      </c>
      <c r="AG14" s="55">
        <v>1.1813</v>
      </c>
      <c r="AH14" s="55">
        <v>1.1807000000000001</v>
      </c>
      <c r="AI14" s="57">
        <v>1.1679999999999999</v>
      </c>
      <c r="AJ14" s="52"/>
      <c r="AK14" s="55"/>
      <c r="AL14" s="55">
        <v>1.22</v>
      </c>
      <c r="AM14" s="55">
        <v>1.2397</v>
      </c>
      <c r="AN14" s="55">
        <v>1.2608999999999999</v>
      </c>
      <c r="AO14" s="57">
        <v>1.2612000000000001</v>
      </c>
      <c r="AP14" s="52"/>
      <c r="AQ14" s="55"/>
      <c r="AR14" s="55">
        <v>1.2726999999999999</v>
      </c>
      <c r="AS14" s="55">
        <v>1.2823</v>
      </c>
      <c r="AT14" s="55">
        <v>1.3047</v>
      </c>
      <c r="AU14" s="57">
        <v>1.3495999999999999</v>
      </c>
      <c r="AV14" s="55"/>
      <c r="AW14" s="55">
        <v>1.0811999999999999</v>
      </c>
      <c r="AX14" s="55">
        <v>1.054</v>
      </c>
      <c r="AY14" s="55">
        <v>1.0782</v>
      </c>
      <c r="AZ14" s="55">
        <v>1.0671999999999999</v>
      </c>
      <c r="BB14" s="55">
        <v>1.4407000000000001</v>
      </c>
      <c r="BC14" s="55">
        <v>1.4492</v>
      </c>
      <c r="BD14" s="55">
        <v>1.3911</v>
      </c>
      <c r="BE14" s="55">
        <v>1.3756999999999999</v>
      </c>
      <c r="BG14" s="55">
        <v>1.2346999999999999</v>
      </c>
      <c r="BH14" s="55">
        <v>1.1866000000000001</v>
      </c>
      <c r="BI14" s="55">
        <v>1.2759</v>
      </c>
      <c r="BJ14" s="55">
        <v>1.3282</v>
      </c>
    </row>
    <row r="15" spans="1:62" x14ac:dyDescent="0.3">
      <c r="A15" s="11" t="s">
        <v>2</v>
      </c>
      <c r="B15" s="52"/>
      <c r="C15" s="50"/>
      <c r="D15" s="9">
        <v>72.621899999999997</v>
      </c>
      <c r="E15" s="9">
        <v>67.443799999999996</v>
      </c>
      <c r="F15" s="9">
        <v>69.401300000000006</v>
      </c>
      <c r="G15" s="52"/>
      <c r="H15" s="50"/>
      <c r="I15" s="9">
        <v>72.621899999999997</v>
      </c>
      <c r="J15" s="9">
        <v>67.443799999999996</v>
      </c>
      <c r="K15" s="9">
        <v>69.401300000000006</v>
      </c>
      <c r="L15" s="9"/>
      <c r="M15" s="52"/>
      <c r="N15" s="50"/>
      <c r="O15" s="9">
        <v>72.621899999999997</v>
      </c>
      <c r="P15" s="9">
        <v>67.443799999999996</v>
      </c>
      <c r="Q15" s="9">
        <v>63.896799999999999</v>
      </c>
      <c r="R15" s="52"/>
      <c r="S15" s="50"/>
      <c r="T15" s="9">
        <v>72.621399999999994</v>
      </c>
      <c r="U15" s="9">
        <v>67.444000000000003</v>
      </c>
      <c r="V15" s="9">
        <v>63.8947</v>
      </c>
      <c r="X15" s="52"/>
      <c r="Y15" s="50"/>
      <c r="Z15" s="9">
        <v>72.621399999999994</v>
      </c>
      <c r="AA15" s="9">
        <v>67.444000000000003</v>
      </c>
      <c r="AB15" s="9">
        <v>69.401899999999998</v>
      </c>
      <c r="AC15" s="9">
        <v>63.8947</v>
      </c>
      <c r="AD15" s="52"/>
      <c r="AE15" s="50"/>
      <c r="AF15" s="9">
        <v>72.609899999999996</v>
      </c>
      <c r="AG15" s="9">
        <v>67.444000000000003</v>
      </c>
      <c r="AH15" s="9">
        <v>69.401899999999998</v>
      </c>
      <c r="AI15" s="10">
        <v>63.8947</v>
      </c>
      <c r="AJ15" s="52"/>
      <c r="AK15" s="50"/>
      <c r="AL15" s="9">
        <v>72.621399999999994</v>
      </c>
      <c r="AM15" s="9">
        <v>67.444000000000003</v>
      </c>
      <c r="AN15" s="9">
        <v>69.401899999999998</v>
      </c>
      <c r="AO15" s="10">
        <v>63.8947</v>
      </c>
      <c r="AP15" s="52"/>
      <c r="AQ15" s="50"/>
      <c r="AR15" s="9">
        <v>72.621399999999994</v>
      </c>
      <c r="AS15" s="9">
        <v>67.444000000000003</v>
      </c>
      <c r="AT15" s="9">
        <v>69.401899999999998</v>
      </c>
      <c r="AU15" s="10">
        <v>63.8947</v>
      </c>
      <c r="AV15" s="9"/>
      <c r="AW15" s="9">
        <v>63.149799999999999</v>
      </c>
      <c r="AX15" s="9">
        <v>63.149799999999999</v>
      </c>
      <c r="AY15" s="9">
        <v>63.896799999999999</v>
      </c>
      <c r="AZ15" s="9">
        <v>63.896799999999999</v>
      </c>
      <c r="BB15" s="9">
        <v>69.401899999999998</v>
      </c>
      <c r="BC15" s="9">
        <v>63.147799999999997</v>
      </c>
      <c r="BD15" s="9">
        <v>69.401300000000006</v>
      </c>
      <c r="BE15" s="9">
        <v>63.149799999999999</v>
      </c>
      <c r="BG15" s="9">
        <v>63.147799999999997</v>
      </c>
      <c r="BH15" s="9">
        <v>63.147799999999997</v>
      </c>
      <c r="BI15" s="9">
        <v>63.147799999999997</v>
      </c>
      <c r="BJ15" s="9">
        <v>63.147799999999997</v>
      </c>
    </row>
    <row r="16" spans="1:62" x14ac:dyDescent="0.3">
      <c r="A16" s="11" t="s">
        <v>3</v>
      </c>
      <c r="B16" s="56"/>
      <c r="C16" s="55"/>
      <c r="D16" s="55">
        <v>72.631399999999999</v>
      </c>
      <c r="E16" s="55">
        <v>67.455799999999996</v>
      </c>
      <c r="F16" s="55">
        <v>69.4148</v>
      </c>
      <c r="G16" s="56"/>
      <c r="H16" s="55"/>
      <c r="I16" s="55">
        <v>72.634100000000004</v>
      </c>
      <c r="J16" s="55">
        <v>67.458200000000005</v>
      </c>
      <c r="K16" s="55">
        <v>69.411799999999999</v>
      </c>
      <c r="L16" s="55"/>
      <c r="M16" s="56"/>
      <c r="N16" s="55"/>
      <c r="O16" s="55">
        <v>72.6995</v>
      </c>
      <c r="P16" s="55">
        <v>67.545599999999993</v>
      </c>
      <c r="Q16" s="57">
        <v>64.003399999999999</v>
      </c>
      <c r="R16" s="56"/>
      <c r="S16" s="55"/>
      <c r="T16" s="55">
        <v>72.730500000000006</v>
      </c>
      <c r="U16" s="55">
        <v>67.568100000000001</v>
      </c>
      <c r="V16" s="57">
        <v>64.018900000000002</v>
      </c>
      <c r="X16" s="56"/>
      <c r="Y16" s="55"/>
      <c r="Z16" s="55">
        <v>72.665099999999995</v>
      </c>
      <c r="AA16" s="55">
        <v>67.477999999999994</v>
      </c>
      <c r="AB16" s="55">
        <v>69.447299999999998</v>
      </c>
      <c r="AC16" s="57">
        <v>63.944699999999997</v>
      </c>
      <c r="AD16" s="56"/>
      <c r="AE16" s="55"/>
      <c r="AF16" s="55">
        <v>72.654600000000002</v>
      </c>
      <c r="AG16" s="55">
        <v>67.492000000000004</v>
      </c>
      <c r="AH16" s="55">
        <v>69.450900000000004</v>
      </c>
      <c r="AI16" s="57">
        <v>63.936999999999998</v>
      </c>
      <c r="AJ16" s="56"/>
      <c r="AK16" s="55"/>
      <c r="AL16" s="55">
        <v>72.66</v>
      </c>
      <c r="AM16" s="55">
        <v>67.493700000000004</v>
      </c>
      <c r="AN16" s="55">
        <v>69.462299999999999</v>
      </c>
      <c r="AO16" s="57">
        <v>63.9514</v>
      </c>
      <c r="AP16" s="56"/>
      <c r="AQ16" s="55"/>
      <c r="AR16" s="55">
        <v>72.675899999999999</v>
      </c>
      <c r="AS16" s="55">
        <v>67.506100000000004</v>
      </c>
      <c r="AT16" s="55">
        <v>69.4679</v>
      </c>
      <c r="AU16" s="57">
        <v>63.965600000000002</v>
      </c>
      <c r="AV16" s="55"/>
      <c r="AW16" s="55">
        <v>63.162799999999997</v>
      </c>
      <c r="AX16" s="55">
        <v>63.162399999999998</v>
      </c>
      <c r="AY16" s="55">
        <v>63.909500000000001</v>
      </c>
      <c r="AZ16" s="55">
        <v>63.909399999999998</v>
      </c>
      <c r="BB16" s="55">
        <v>69.522300000000001</v>
      </c>
      <c r="BC16" s="55">
        <v>63.272599999999997</v>
      </c>
      <c r="BD16" s="55">
        <v>69.512799999999999</v>
      </c>
      <c r="BE16" s="55">
        <v>63.256799999999998</v>
      </c>
      <c r="BG16" s="55">
        <v>63.195300000000003</v>
      </c>
      <c r="BH16" s="55">
        <v>63.195900000000002</v>
      </c>
      <c r="BI16" s="55">
        <v>63.207000000000001</v>
      </c>
      <c r="BJ16" s="55">
        <v>63.218200000000003</v>
      </c>
    </row>
    <row r="17" spans="1:62" x14ac:dyDescent="0.3">
      <c r="A17" s="18" t="s">
        <v>28</v>
      </c>
      <c r="B17" s="58">
        <f t="shared" ref="B17:C17" si="9">(B14-B13)/B12*1000</f>
        <v>0</v>
      </c>
      <c r="C17" s="59">
        <f t="shared" si="9"/>
        <v>0</v>
      </c>
      <c r="D17" s="59">
        <f>(D14-D13)/D12*1000</f>
        <v>13.700000000000045</v>
      </c>
      <c r="E17" s="59">
        <f t="shared" ref="E17:H17" si="10">(E14-E13)/E12*1000</f>
        <v>16.266666666666652</v>
      </c>
      <c r="F17" s="59">
        <f t="shared" si="10"/>
        <v>19.96666666666669</v>
      </c>
      <c r="G17" s="58">
        <f t="shared" si="10"/>
        <v>0</v>
      </c>
      <c r="H17" s="59">
        <f t="shared" si="10"/>
        <v>0</v>
      </c>
      <c r="I17" s="59">
        <f>(I14-I13)/I12*1000</f>
        <v>15.833333333333366</v>
      </c>
      <c r="J17" s="59">
        <f t="shared" ref="J17:AZ17" si="11">(J14-J13)/J12*1000</f>
        <v>15.333333333333274</v>
      </c>
      <c r="K17" s="59">
        <f t="shared" si="11"/>
        <v>12.399999999999967</v>
      </c>
      <c r="L17" s="59"/>
      <c r="M17" s="58">
        <f t="shared" ref="M17:N17" si="12">(M14-M13)/M12*1000</f>
        <v>0</v>
      </c>
      <c r="N17" s="59">
        <f t="shared" si="12"/>
        <v>0</v>
      </c>
      <c r="O17" s="59">
        <f>(O14-O13)/O12*1000</f>
        <v>15.869999999999996</v>
      </c>
      <c r="P17" s="59">
        <f t="shared" ref="P17:S17" si="13">(P14-P13)/P12*1000</f>
        <v>17.675000000000008</v>
      </c>
      <c r="Q17" s="60">
        <f t="shared" si="13"/>
        <v>21.630000000000003</v>
      </c>
      <c r="R17" s="58">
        <f t="shared" si="13"/>
        <v>0</v>
      </c>
      <c r="S17" s="59">
        <f t="shared" si="13"/>
        <v>0</v>
      </c>
      <c r="T17" s="59">
        <f>(T14-T13)/T12*1000</f>
        <v>21.77</v>
      </c>
      <c r="U17" s="59">
        <f t="shared" ref="U17:V17" si="14">(U14-U13)/U12*1000</f>
        <v>22.669999999999995</v>
      </c>
      <c r="V17" s="60">
        <f t="shared" si="14"/>
        <v>24.104999999999997</v>
      </c>
      <c r="X17" s="58">
        <f t="shared" ref="X17:Y17" si="15">(X14-X13)/X12*1000</f>
        <v>0</v>
      </c>
      <c r="Y17" s="59">
        <f t="shared" si="15"/>
        <v>0</v>
      </c>
      <c r="Z17" s="59">
        <f>(Z14-Z13)/Z12*1000</f>
        <v>22.759999999999991</v>
      </c>
      <c r="AA17" s="59">
        <f t="shared" ref="AA17:AE17" si="16">(AA14-AA13)/AA12*1000</f>
        <v>18.480000000000008</v>
      </c>
      <c r="AB17" s="59">
        <f t="shared" si="16"/>
        <v>24.210000000000008</v>
      </c>
      <c r="AC17" s="60">
        <f t="shared" si="16"/>
        <v>25.69</v>
      </c>
      <c r="AD17" s="58">
        <f t="shared" si="16"/>
        <v>0</v>
      </c>
      <c r="AE17" s="59">
        <f t="shared" si="16"/>
        <v>0</v>
      </c>
      <c r="AF17" s="59">
        <f>(AF14-AF13)/AF12*1000</f>
        <v>19.349999999999998</v>
      </c>
      <c r="AG17" s="59">
        <f t="shared" ref="AG17:AK17" si="17">(AG14-AG13)/AG12*1000</f>
        <v>20.730000000000004</v>
      </c>
      <c r="AH17" s="59">
        <f t="shared" si="17"/>
        <v>20.590000000000007</v>
      </c>
      <c r="AI17" s="60">
        <f t="shared" si="17"/>
        <v>19.129999999999992</v>
      </c>
      <c r="AJ17" s="58">
        <f t="shared" si="17"/>
        <v>0</v>
      </c>
      <c r="AK17" s="59">
        <f t="shared" si="17"/>
        <v>0</v>
      </c>
      <c r="AL17" s="59">
        <f>(AL14-AL13)/AL12*1000</f>
        <v>22.770000000000003</v>
      </c>
      <c r="AM17" s="59">
        <f t="shared" ref="AM17:AQ17" si="18">(AM14-AM13)/AM12*1000</f>
        <v>22.99</v>
      </c>
      <c r="AN17" s="59">
        <f t="shared" si="18"/>
        <v>26.859999999999996</v>
      </c>
      <c r="AO17" s="60">
        <f t="shared" si="18"/>
        <v>22.940000000000005</v>
      </c>
      <c r="AP17" s="58">
        <f t="shared" si="18"/>
        <v>0</v>
      </c>
      <c r="AQ17" s="59">
        <f t="shared" si="18"/>
        <v>0</v>
      </c>
      <c r="AR17" s="59">
        <f>(AR14-AR13)/AR12*1000</f>
        <v>29.579999999999995</v>
      </c>
      <c r="AS17" s="59">
        <f t="shared" ref="AS17:AU17" si="19">(AS14-AS13)/AS12*1000</f>
        <v>30.710000000000004</v>
      </c>
      <c r="AT17" s="59">
        <f t="shared" si="19"/>
        <v>33.550000000000004</v>
      </c>
      <c r="AU17" s="60">
        <f t="shared" si="19"/>
        <v>35.199999999999989</v>
      </c>
      <c r="AV17" s="59"/>
      <c r="AW17" s="59">
        <f>(AW14-AW13)/AW12*1000</f>
        <v>20.800000000000004</v>
      </c>
      <c r="AX17" s="59">
        <f t="shared" si="11"/>
        <v>15.766666666666707</v>
      </c>
      <c r="AY17" s="59">
        <f>(AY14-AY13)/AY12*1000</f>
        <v>22.299999999999986</v>
      </c>
      <c r="AZ17" s="59">
        <f t="shared" si="11"/>
        <v>17.099999999999966</v>
      </c>
      <c r="BB17" s="59">
        <f>(BB14-BB13)/BB12*1000</f>
        <v>23.470000000000002</v>
      </c>
      <c r="BC17" s="59">
        <f>(BC14-BC13)/BC12*1000</f>
        <v>24.035</v>
      </c>
      <c r="BD17" s="59">
        <f>(BD14-BD13)/BD12*1000</f>
        <v>19.125000000000004</v>
      </c>
      <c r="BE17" s="59">
        <f>(BE14-BE13)/BE12*1000</f>
        <v>18.589999999999996</v>
      </c>
      <c r="BG17" s="59">
        <f>(BG14-BG13)/BG12*1000</f>
        <v>24.389999999999986</v>
      </c>
      <c r="BH17" s="59">
        <f>(BH14-BH13)/BH12*1000</f>
        <v>20.610000000000007</v>
      </c>
      <c r="BI17" s="59">
        <f>(BI14-BI13)/BI12*1000</f>
        <v>26.160000000000007</v>
      </c>
      <c r="BJ17" s="59">
        <f>(BJ14-BJ13)/BJ12*1000</f>
        <v>36.06</v>
      </c>
    </row>
    <row r="18" spans="1:62" x14ac:dyDescent="0.3">
      <c r="A18" s="18" t="s">
        <v>32</v>
      </c>
      <c r="B18" s="58">
        <f t="shared" ref="B18:AZ18" si="20">(B16-B15)/B12*1000</f>
        <v>0</v>
      </c>
      <c r="C18" s="59">
        <f t="shared" si="20"/>
        <v>0</v>
      </c>
      <c r="D18" s="59">
        <f t="shared" si="20"/>
        <v>3.166666666667576</v>
      </c>
      <c r="E18" s="59">
        <f t="shared" si="20"/>
        <v>4.0000000000001519</v>
      </c>
      <c r="F18" s="59">
        <f t="shared" si="20"/>
        <v>4.4999999999978018</v>
      </c>
      <c r="G18" s="58">
        <f t="shared" si="20"/>
        <v>0</v>
      </c>
      <c r="H18" s="59">
        <f t="shared" si="20"/>
        <v>0</v>
      </c>
      <c r="I18" s="59">
        <f t="shared" si="20"/>
        <v>4.0666666666690316</v>
      </c>
      <c r="J18" s="59">
        <f t="shared" si="20"/>
        <v>4.8000000000030241</v>
      </c>
      <c r="K18" s="59">
        <f t="shared" si="20"/>
        <v>3.499999999997764</v>
      </c>
      <c r="L18" s="59"/>
      <c r="M18" s="58">
        <f t="shared" ref="M18:V18" si="21">(M16-M15)/M12*1000</f>
        <v>0</v>
      </c>
      <c r="N18" s="59">
        <f t="shared" si="21"/>
        <v>0</v>
      </c>
      <c r="O18" s="59">
        <f t="shared" si="21"/>
        <v>3.8800000000001944</v>
      </c>
      <c r="P18" s="59">
        <f t="shared" si="21"/>
        <v>5.0899999999998613</v>
      </c>
      <c r="Q18" s="60">
        <f t="shared" si="21"/>
        <v>5.3300000000000125</v>
      </c>
      <c r="R18" s="58">
        <f t="shared" si="21"/>
        <v>0</v>
      </c>
      <c r="S18" s="59">
        <f t="shared" si="21"/>
        <v>0</v>
      </c>
      <c r="T18" s="59">
        <f t="shared" si="21"/>
        <v>5.4550000000006094</v>
      </c>
      <c r="U18" s="59">
        <f t="shared" si="21"/>
        <v>6.2049999999999272</v>
      </c>
      <c r="V18" s="60">
        <f t="shared" si="21"/>
        <v>6.2100000000000932</v>
      </c>
      <c r="X18" s="58">
        <f t="shared" ref="X18:AU18" si="22">(X16-X15)/X12*1000</f>
        <v>0</v>
      </c>
      <c r="Y18" s="59">
        <f t="shared" si="22"/>
        <v>0</v>
      </c>
      <c r="Z18" s="59">
        <f t="shared" si="22"/>
        <v>4.3700000000001182</v>
      </c>
      <c r="AA18" s="59">
        <f t="shared" si="22"/>
        <v>3.3999999999991815</v>
      </c>
      <c r="AB18" s="59">
        <f t="shared" si="22"/>
        <v>4.5400000000000773</v>
      </c>
      <c r="AC18" s="60">
        <f t="shared" si="22"/>
        <v>4.9999999999997158</v>
      </c>
      <c r="AD18" s="58">
        <f t="shared" si="22"/>
        <v>0</v>
      </c>
      <c r="AE18" s="59">
        <f t="shared" si="22"/>
        <v>0</v>
      </c>
      <c r="AF18" s="59">
        <f t="shared" si="22"/>
        <v>4.4700000000005957</v>
      </c>
      <c r="AG18" s="59">
        <f t="shared" si="22"/>
        <v>4.8000000000001819</v>
      </c>
      <c r="AH18" s="59">
        <f t="shared" si="22"/>
        <v>4.9000000000006594</v>
      </c>
      <c r="AI18" s="60">
        <f t="shared" si="22"/>
        <v>4.229999999999734</v>
      </c>
      <c r="AJ18" s="58">
        <f t="shared" si="22"/>
        <v>0</v>
      </c>
      <c r="AK18" s="59">
        <f t="shared" si="22"/>
        <v>0</v>
      </c>
      <c r="AL18" s="59">
        <f t="shared" si="22"/>
        <v>3.860000000000241</v>
      </c>
      <c r="AM18" s="59">
        <f t="shared" si="22"/>
        <v>4.970000000000141</v>
      </c>
      <c r="AN18" s="59">
        <f t="shared" si="22"/>
        <v>6.0400000000001342</v>
      </c>
      <c r="AO18" s="60">
        <f t="shared" si="22"/>
        <v>5.6699999999999307</v>
      </c>
      <c r="AP18" s="58">
        <f t="shared" si="22"/>
        <v>0</v>
      </c>
      <c r="AQ18" s="59">
        <f t="shared" si="22"/>
        <v>0</v>
      </c>
      <c r="AR18" s="59">
        <f t="shared" si="22"/>
        <v>5.4500000000004434</v>
      </c>
      <c r="AS18" s="59">
        <f t="shared" si="22"/>
        <v>6.2100000000000932</v>
      </c>
      <c r="AT18" s="59">
        <f t="shared" si="22"/>
        <v>6.6000000000002501</v>
      </c>
      <c r="AU18" s="60">
        <f t="shared" si="22"/>
        <v>7.0900000000001739</v>
      </c>
      <c r="AV18" s="59"/>
      <c r="AW18" s="59">
        <f>(AW16-AW15)/AW12*1000</f>
        <v>4.3333333333327078</v>
      </c>
      <c r="AX18" s="59">
        <f t="shared" si="20"/>
        <v>4.1999999999996858</v>
      </c>
      <c r="AY18" s="59">
        <f>(AY16-AY15)/AY12*1000</f>
        <v>4.2333333333341256</v>
      </c>
      <c r="AZ18" s="59">
        <f t="shared" si="20"/>
        <v>4.1999999999996858</v>
      </c>
      <c r="BB18" s="59">
        <f>(BB16-BB15)/BB12*1000</f>
        <v>6.0200000000001808</v>
      </c>
      <c r="BC18" s="59">
        <f>(BC16-BC15)/BC12*1000</f>
        <v>6.2400000000000233</v>
      </c>
      <c r="BD18" s="59">
        <f>(BD16-BD15)/BD12*1000</f>
        <v>5.5749999999996191</v>
      </c>
      <c r="BE18" s="59">
        <f>(BE16-BE15)/BE12*1000</f>
        <v>5.3499999999999659</v>
      </c>
      <c r="BG18" s="59">
        <f>(BG16-BG15)/BG12*1000</f>
        <v>4.7500000000006537</v>
      </c>
      <c r="BH18" s="59">
        <f>(BH16-BH15)/BH12*1000</f>
        <v>4.8100000000005139</v>
      </c>
      <c r="BI18" s="59">
        <f>(BI16-BI15)/BI12*1000</f>
        <v>5.9200000000004138</v>
      </c>
      <c r="BJ18" s="59">
        <f>(BJ16-BJ15)/BJ12*1000</f>
        <v>7.0400000000006457</v>
      </c>
    </row>
    <row r="19" spans="1:62" x14ac:dyDescent="0.3">
      <c r="A19" s="18" t="s">
        <v>33</v>
      </c>
      <c r="B19" s="61" t="e">
        <f t="shared" ref="B19:AZ19" si="23">B18/B17</f>
        <v>#DIV/0!</v>
      </c>
      <c r="C19" s="62" t="e">
        <f t="shared" si="23"/>
        <v>#DIV/0!</v>
      </c>
      <c r="D19" s="62">
        <f t="shared" si="23"/>
        <v>0.23114355231150113</v>
      </c>
      <c r="E19" s="62">
        <f t="shared" si="23"/>
        <v>0.24590163934427187</v>
      </c>
      <c r="F19" s="62">
        <f t="shared" si="23"/>
        <v>0.22537562604329531</v>
      </c>
      <c r="G19" s="61" t="e">
        <f t="shared" si="23"/>
        <v>#DIV/0!</v>
      </c>
      <c r="H19" s="62" t="e">
        <f t="shared" si="23"/>
        <v>#DIV/0!</v>
      </c>
      <c r="I19" s="62">
        <f t="shared" si="23"/>
        <v>0.25684210526330675</v>
      </c>
      <c r="J19" s="62">
        <f t="shared" si="23"/>
        <v>0.31304347826106799</v>
      </c>
      <c r="K19" s="62">
        <f t="shared" si="23"/>
        <v>0.28225806451594948</v>
      </c>
      <c r="L19" s="62"/>
      <c r="M19" s="61" t="e">
        <f t="shared" ref="M19:V19" si="24">M18/M17</f>
        <v>#DIV/0!</v>
      </c>
      <c r="N19" s="62" t="e">
        <f t="shared" si="24"/>
        <v>#DIV/0!</v>
      </c>
      <c r="O19" s="62">
        <f t="shared" si="24"/>
        <v>0.24448645242597325</v>
      </c>
      <c r="P19" s="62">
        <f t="shared" si="24"/>
        <v>0.28797736916548</v>
      </c>
      <c r="Q19" s="63">
        <f t="shared" si="24"/>
        <v>0.24641701340730521</v>
      </c>
      <c r="R19" s="61" t="e">
        <f t="shared" si="24"/>
        <v>#DIV/0!</v>
      </c>
      <c r="S19" s="62" t="e">
        <f t="shared" si="24"/>
        <v>#DIV/0!</v>
      </c>
      <c r="T19" s="62">
        <f t="shared" si="24"/>
        <v>0.25057418465781395</v>
      </c>
      <c r="U19" s="62">
        <f t="shared" si="24"/>
        <v>0.27370974856638414</v>
      </c>
      <c r="V19" s="63">
        <f t="shared" si="24"/>
        <v>0.25762289981332065</v>
      </c>
      <c r="X19" s="61" t="e">
        <f t="shared" ref="X19:AU19" si="25">X18/X17</f>
        <v>#DIV/0!</v>
      </c>
      <c r="Y19" s="62" t="e">
        <f t="shared" si="25"/>
        <v>#DIV/0!</v>
      </c>
      <c r="Z19" s="62">
        <f t="shared" si="25"/>
        <v>0.19200351493849385</v>
      </c>
      <c r="AA19" s="62">
        <f t="shared" si="25"/>
        <v>0.18398268398263962</v>
      </c>
      <c r="AB19" s="62">
        <f t="shared" si="25"/>
        <v>0.18752581577860702</v>
      </c>
      <c r="AC19" s="63">
        <f t="shared" si="25"/>
        <v>0.19462826002334432</v>
      </c>
      <c r="AD19" s="61" t="e">
        <f t="shared" si="25"/>
        <v>#DIV/0!</v>
      </c>
      <c r="AE19" s="62" t="e">
        <f t="shared" si="25"/>
        <v>#DIV/0!</v>
      </c>
      <c r="AF19" s="62">
        <f t="shared" si="25"/>
        <v>0.23100775193801532</v>
      </c>
      <c r="AG19" s="62">
        <f t="shared" si="25"/>
        <v>0.23154848046310569</v>
      </c>
      <c r="AH19" s="62">
        <f t="shared" si="25"/>
        <v>0.23797960174845351</v>
      </c>
      <c r="AI19" s="63">
        <f t="shared" si="25"/>
        <v>0.22111866178775408</v>
      </c>
      <c r="AJ19" s="61" t="e">
        <f t="shared" si="25"/>
        <v>#DIV/0!</v>
      </c>
      <c r="AK19" s="62" t="e">
        <f t="shared" si="25"/>
        <v>#DIV/0!</v>
      </c>
      <c r="AL19" s="62">
        <f t="shared" si="25"/>
        <v>0.16952129995609314</v>
      </c>
      <c r="AM19" s="62">
        <f t="shared" si="25"/>
        <v>0.21618094823837064</v>
      </c>
      <c r="AN19" s="62">
        <f t="shared" si="25"/>
        <v>0.2248696947133334</v>
      </c>
      <c r="AO19" s="63">
        <f t="shared" si="25"/>
        <v>0.24716652136006667</v>
      </c>
      <c r="AP19" s="61" t="e">
        <f t="shared" si="25"/>
        <v>#DIV/0!</v>
      </c>
      <c r="AQ19" s="62" t="e">
        <f t="shared" si="25"/>
        <v>#DIV/0!</v>
      </c>
      <c r="AR19" s="62">
        <f t="shared" si="25"/>
        <v>0.18424611223801368</v>
      </c>
      <c r="AS19" s="62">
        <f t="shared" si="25"/>
        <v>0.2022142624552293</v>
      </c>
      <c r="AT19" s="62">
        <f t="shared" si="25"/>
        <v>0.19672131147541727</v>
      </c>
      <c r="AU19" s="63">
        <f t="shared" si="25"/>
        <v>0.20142045454545957</v>
      </c>
      <c r="AV19" s="62"/>
      <c r="AW19" s="62">
        <f>AW18/AW17</f>
        <v>0.20833333333330323</v>
      </c>
      <c r="AX19" s="62">
        <f t="shared" si="23"/>
        <v>0.26638477801266436</v>
      </c>
      <c r="AY19" s="62">
        <f>AY18/AY17</f>
        <v>0.18983557548583535</v>
      </c>
      <c r="AZ19" s="62">
        <f t="shared" si="23"/>
        <v>0.24561403508770141</v>
      </c>
      <c r="BB19" s="62">
        <f>BB18/BB17</f>
        <v>0.25649765658287943</v>
      </c>
      <c r="BC19" s="62">
        <f>BC18/BC17</f>
        <v>0.25962138547951003</v>
      </c>
      <c r="BD19" s="62">
        <f>BD18/BD17</f>
        <v>0.29150326797383624</v>
      </c>
      <c r="BE19" s="62">
        <f>BE18/BE17</f>
        <v>0.28778913394297834</v>
      </c>
      <c r="BG19" s="62">
        <f>BG18/BG17</f>
        <v>0.19475194751950212</v>
      </c>
      <c r="BH19" s="62">
        <f>BH18/BH17</f>
        <v>0.23338185346921458</v>
      </c>
      <c r="BI19" s="62">
        <f>BI18/BI17</f>
        <v>0.22629969418961821</v>
      </c>
      <c r="BJ19" s="62">
        <f>BJ18/BJ17</f>
        <v>0.19523017193568068</v>
      </c>
    </row>
    <row r="20" spans="1:62" x14ac:dyDescent="0.3">
      <c r="A20" s="1" t="s">
        <v>34</v>
      </c>
      <c r="B20" s="52">
        <v>3</v>
      </c>
      <c r="C20" s="53">
        <v>3</v>
      </c>
      <c r="D20" s="53">
        <v>3</v>
      </c>
      <c r="E20" s="53">
        <v>3</v>
      </c>
      <c r="F20" s="53">
        <v>3</v>
      </c>
      <c r="G20" s="52">
        <v>3</v>
      </c>
      <c r="H20" s="53">
        <v>3</v>
      </c>
      <c r="I20" s="53">
        <v>3</v>
      </c>
      <c r="J20" s="53">
        <v>3</v>
      </c>
      <c r="K20" s="53">
        <v>3</v>
      </c>
      <c r="L20" s="53"/>
      <c r="M20" s="52">
        <v>20</v>
      </c>
      <c r="N20" s="53">
        <v>20</v>
      </c>
      <c r="O20" s="53">
        <v>20</v>
      </c>
      <c r="P20" s="53">
        <v>20</v>
      </c>
      <c r="Q20" s="54">
        <v>20</v>
      </c>
      <c r="R20" s="52">
        <v>20</v>
      </c>
      <c r="S20" s="53">
        <v>20</v>
      </c>
      <c r="T20" s="53">
        <v>20</v>
      </c>
      <c r="U20" s="53">
        <v>20</v>
      </c>
      <c r="V20" s="54">
        <v>20</v>
      </c>
      <c r="X20" s="52">
        <v>10</v>
      </c>
      <c r="Y20" s="53">
        <v>10</v>
      </c>
      <c r="Z20" s="53">
        <v>10</v>
      </c>
      <c r="AA20" s="53">
        <v>10</v>
      </c>
      <c r="AB20" s="53">
        <v>10</v>
      </c>
      <c r="AC20" s="53">
        <v>10</v>
      </c>
      <c r="AD20" s="52">
        <v>10</v>
      </c>
      <c r="AE20" s="53">
        <v>10</v>
      </c>
      <c r="AF20" s="53">
        <v>10</v>
      </c>
      <c r="AG20" s="53">
        <v>10</v>
      </c>
      <c r="AH20" s="53">
        <v>10</v>
      </c>
      <c r="AI20" s="54">
        <v>10</v>
      </c>
      <c r="AJ20" s="52">
        <v>10</v>
      </c>
      <c r="AK20" s="53">
        <v>10</v>
      </c>
      <c r="AL20" s="53">
        <v>10</v>
      </c>
      <c r="AM20" s="53">
        <v>10</v>
      </c>
      <c r="AN20" s="53">
        <v>10</v>
      </c>
      <c r="AO20" s="53">
        <v>10</v>
      </c>
      <c r="AP20" s="52">
        <v>10</v>
      </c>
      <c r="AQ20" s="53">
        <v>10</v>
      </c>
      <c r="AR20" s="53">
        <v>10</v>
      </c>
      <c r="AS20" s="53">
        <v>10</v>
      </c>
      <c r="AT20" s="53">
        <v>10</v>
      </c>
      <c r="AU20" s="53">
        <v>10</v>
      </c>
      <c r="AV20" s="53"/>
      <c r="AW20" s="53">
        <v>3</v>
      </c>
      <c r="AX20" s="53">
        <v>3</v>
      </c>
      <c r="AY20" s="53">
        <v>3</v>
      </c>
      <c r="AZ20" s="53">
        <v>3</v>
      </c>
      <c r="BB20" s="53">
        <v>20</v>
      </c>
      <c r="BC20" s="53">
        <v>20</v>
      </c>
      <c r="BD20" s="53">
        <v>20</v>
      </c>
      <c r="BE20" s="53">
        <v>20</v>
      </c>
      <c r="BG20" s="53">
        <v>10</v>
      </c>
      <c r="BH20" s="53">
        <v>10</v>
      </c>
      <c r="BI20" s="53">
        <v>10</v>
      </c>
      <c r="BJ20" s="53">
        <v>10</v>
      </c>
    </row>
    <row r="21" spans="1:62" x14ac:dyDescent="0.3">
      <c r="A21" s="11" t="s">
        <v>0</v>
      </c>
      <c r="B21" s="55">
        <v>0.99619999999999997</v>
      </c>
      <c r="C21" s="55">
        <v>1.0004</v>
      </c>
      <c r="D21" s="50"/>
      <c r="E21" s="50"/>
      <c r="F21" s="50"/>
      <c r="G21" s="49">
        <v>1.0230999999999999</v>
      </c>
      <c r="H21" s="55">
        <v>1.0145</v>
      </c>
      <c r="I21" s="50"/>
      <c r="J21" s="50"/>
      <c r="K21" s="50"/>
      <c r="L21" s="50"/>
      <c r="M21" s="49">
        <v>1.0145999999999999</v>
      </c>
      <c r="N21" s="55">
        <v>1.0059</v>
      </c>
      <c r="O21" s="50"/>
      <c r="P21" s="50"/>
      <c r="Q21" s="51"/>
      <c r="R21" s="49">
        <v>0.96750000000000003</v>
      </c>
      <c r="S21" s="55">
        <v>0.97060000000000002</v>
      </c>
      <c r="T21" s="50"/>
      <c r="U21" s="50"/>
      <c r="V21" s="51"/>
      <c r="X21" s="49">
        <v>1.0013000000000001</v>
      </c>
      <c r="Y21" s="55">
        <v>0.99870000000000003</v>
      </c>
      <c r="Z21" s="50"/>
      <c r="AA21" s="50"/>
      <c r="AB21" s="50"/>
      <c r="AC21" s="51"/>
      <c r="AD21" s="49">
        <v>0.98170000000000002</v>
      </c>
      <c r="AE21" s="55">
        <v>0.99890000000000001</v>
      </c>
      <c r="AF21" s="50"/>
      <c r="AG21" s="50"/>
      <c r="AH21" s="50"/>
      <c r="AI21" s="51"/>
      <c r="AJ21" s="49">
        <v>0.99160000000000004</v>
      </c>
      <c r="AK21" s="55">
        <v>1.048</v>
      </c>
      <c r="AL21" s="50"/>
      <c r="AM21" s="50"/>
      <c r="AN21" s="50"/>
      <c r="AO21" s="51"/>
      <c r="AP21" s="49">
        <v>0.9677</v>
      </c>
      <c r="AQ21" s="55">
        <v>0.98140000000000005</v>
      </c>
      <c r="AR21" s="50"/>
      <c r="AS21" s="50"/>
      <c r="AT21" s="50"/>
      <c r="AU21" s="51"/>
      <c r="AV21" s="50"/>
      <c r="AW21" s="50"/>
      <c r="AX21" s="50"/>
      <c r="AY21" s="50"/>
      <c r="AZ21" s="50"/>
      <c r="BB21" s="50"/>
      <c r="BC21" s="50"/>
      <c r="BD21" s="50"/>
      <c r="BE21" s="50"/>
      <c r="BG21" s="50"/>
      <c r="BH21" s="50"/>
      <c r="BI21" s="50"/>
      <c r="BJ21" s="50"/>
    </row>
    <row r="22" spans="1:62" x14ac:dyDescent="0.3">
      <c r="A22" s="11" t="s">
        <v>1</v>
      </c>
      <c r="B22" s="55">
        <v>1.1366000000000001</v>
      </c>
      <c r="C22" s="55">
        <v>1.0804</v>
      </c>
      <c r="D22" s="50"/>
      <c r="E22" s="50"/>
      <c r="F22" s="50"/>
      <c r="G22" s="56">
        <v>1.1623000000000001</v>
      </c>
      <c r="H22" s="55">
        <v>1.0899000000000001</v>
      </c>
      <c r="I22" s="50"/>
      <c r="J22" s="50"/>
      <c r="K22" s="50"/>
      <c r="L22" s="50"/>
      <c r="M22" s="56">
        <v>1.9279999999999999</v>
      </c>
      <c r="N22" s="55">
        <v>1.5270999999999999</v>
      </c>
      <c r="O22" s="50"/>
      <c r="P22" s="50"/>
      <c r="Q22" s="51"/>
      <c r="R22" s="56">
        <v>1.9953000000000001</v>
      </c>
      <c r="S22" s="55">
        <v>1.4849000000000001</v>
      </c>
      <c r="T22" s="50"/>
      <c r="U22" s="50"/>
      <c r="V22" s="51"/>
      <c r="X22" s="56">
        <v>1.482</v>
      </c>
      <c r="Y22" s="55">
        <v>1.2696000000000001</v>
      </c>
      <c r="Z22" s="50"/>
      <c r="AA22" s="50"/>
      <c r="AB22" s="50"/>
      <c r="AC22" s="51"/>
      <c r="AD22" s="56">
        <v>1.4175</v>
      </c>
      <c r="AE22" s="55">
        <v>1.2068000000000001</v>
      </c>
      <c r="AF22" s="50"/>
      <c r="AG22" s="50"/>
      <c r="AH22" s="50"/>
      <c r="AI22" s="51"/>
      <c r="AJ22" s="56">
        <v>1.5002</v>
      </c>
      <c r="AK22" s="55">
        <v>1.256</v>
      </c>
      <c r="AL22" s="50"/>
      <c r="AM22" s="50"/>
      <c r="AN22" s="50"/>
      <c r="AO22" s="51"/>
      <c r="AP22" s="56">
        <v>1.6755</v>
      </c>
      <c r="AQ22" s="55">
        <v>1.3188</v>
      </c>
      <c r="AR22" s="50"/>
      <c r="AS22" s="50"/>
      <c r="AT22" s="50"/>
      <c r="AU22" s="51"/>
      <c r="AV22" s="50"/>
      <c r="AW22" s="50"/>
      <c r="AX22" s="50"/>
      <c r="AY22" s="50"/>
      <c r="AZ22" s="50"/>
      <c r="BB22" s="50"/>
      <c r="BC22" s="50"/>
      <c r="BD22" s="50"/>
      <c r="BE22" s="50"/>
      <c r="BG22" s="50"/>
      <c r="BH22" s="50"/>
      <c r="BI22" s="50"/>
      <c r="BJ22" s="50"/>
    </row>
    <row r="23" spans="1:62" x14ac:dyDescent="0.3">
      <c r="A23" s="11" t="s">
        <v>2</v>
      </c>
      <c r="B23" s="9">
        <v>70.698099999999997</v>
      </c>
      <c r="C23" s="9">
        <v>64.907200000000003</v>
      </c>
      <c r="D23" s="50"/>
      <c r="E23" s="50"/>
      <c r="F23" s="50"/>
      <c r="G23" s="8">
        <v>70.698099999999997</v>
      </c>
      <c r="H23" s="9">
        <v>64.907200000000003</v>
      </c>
      <c r="I23" s="50"/>
      <c r="J23" s="50"/>
      <c r="K23" s="50"/>
      <c r="L23" s="50"/>
      <c r="M23" s="8">
        <v>70.698099999999997</v>
      </c>
      <c r="N23" s="9">
        <v>64.907200000000003</v>
      </c>
      <c r="O23" s="50"/>
      <c r="P23" s="50"/>
      <c r="Q23" s="51"/>
      <c r="R23" s="9">
        <v>70.706699999999998</v>
      </c>
      <c r="S23" s="9">
        <v>64.906000000000006</v>
      </c>
      <c r="T23" s="50"/>
      <c r="U23" s="50"/>
      <c r="V23" s="51"/>
      <c r="X23" s="9">
        <v>70.706699999999998</v>
      </c>
      <c r="Y23" s="9">
        <v>64.906000000000006</v>
      </c>
      <c r="Z23" s="50"/>
      <c r="AA23" s="50"/>
      <c r="AB23" s="50"/>
      <c r="AC23" s="51"/>
      <c r="AD23" s="8">
        <v>70.706699999999998</v>
      </c>
      <c r="AE23" s="9">
        <v>64.906000000000006</v>
      </c>
      <c r="AF23" s="50"/>
      <c r="AG23" s="50"/>
      <c r="AH23" s="50"/>
      <c r="AI23" s="51"/>
      <c r="AJ23" s="91">
        <v>70.706699999999998</v>
      </c>
      <c r="AK23" s="64">
        <v>64.906000000000006</v>
      </c>
      <c r="AL23" s="50"/>
      <c r="AM23" s="50"/>
      <c r="AN23" s="50"/>
      <c r="AO23" s="51"/>
      <c r="AP23" s="91">
        <v>70.706699999999998</v>
      </c>
      <c r="AQ23" s="64">
        <v>64.906000000000006</v>
      </c>
      <c r="AR23" s="50"/>
      <c r="AS23" s="50"/>
      <c r="AT23" s="50"/>
      <c r="AU23" s="51"/>
      <c r="AV23" s="50"/>
      <c r="AW23" s="50"/>
      <c r="AX23" s="50"/>
      <c r="AY23" s="50"/>
      <c r="AZ23" s="50"/>
      <c r="BB23" s="50"/>
      <c r="BC23" s="50"/>
      <c r="BD23" s="50"/>
      <c r="BE23" s="50"/>
      <c r="BG23" s="50"/>
      <c r="BH23" s="50"/>
      <c r="BI23" s="50"/>
      <c r="BJ23" s="50"/>
    </row>
    <row r="24" spans="1:62" x14ac:dyDescent="0.3">
      <c r="A24" s="11" t="s">
        <v>3</v>
      </c>
      <c r="B24" s="55">
        <v>70.740200000000002</v>
      </c>
      <c r="C24" s="55">
        <v>64.930999999999997</v>
      </c>
      <c r="D24" s="55"/>
      <c r="E24" s="55"/>
      <c r="F24" s="55"/>
      <c r="G24" s="56">
        <v>70.750500000000002</v>
      </c>
      <c r="H24" s="55">
        <v>64.934100000000001</v>
      </c>
      <c r="I24" s="55"/>
      <c r="J24" s="55"/>
      <c r="K24" s="55"/>
      <c r="L24" s="55"/>
      <c r="M24" s="56">
        <v>71.003600000000006</v>
      </c>
      <c r="N24" s="55">
        <v>65.055700000000002</v>
      </c>
      <c r="O24" s="55"/>
      <c r="P24" s="55"/>
      <c r="Q24" s="57"/>
      <c r="R24" s="56">
        <v>70.952500000000001</v>
      </c>
      <c r="S24" s="55">
        <v>65.0381</v>
      </c>
      <c r="T24" s="55"/>
      <c r="U24" s="55"/>
      <c r="V24" s="57"/>
      <c r="X24" s="56">
        <v>70.809799999999996</v>
      </c>
      <c r="Y24" s="55">
        <v>64.962000000000003</v>
      </c>
      <c r="Z24" s="55"/>
      <c r="AA24" s="55"/>
      <c r="AB24" s="55"/>
      <c r="AC24" s="57"/>
      <c r="AD24" s="56">
        <v>70.809399999999997</v>
      </c>
      <c r="AE24" s="55">
        <v>64.957700000000003</v>
      </c>
      <c r="AF24" s="55"/>
      <c r="AG24" s="55"/>
      <c r="AH24" s="55"/>
      <c r="AI24" s="57"/>
      <c r="AJ24" s="56">
        <v>70.818100000000001</v>
      </c>
      <c r="AK24" s="55">
        <v>64.959599999999995</v>
      </c>
      <c r="AL24" s="55"/>
      <c r="AM24" s="55"/>
      <c r="AN24" s="55"/>
      <c r="AO24" s="57"/>
      <c r="AP24" s="56">
        <v>70.875299999999996</v>
      </c>
      <c r="AQ24" s="55">
        <v>64.9863</v>
      </c>
      <c r="AR24" s="55"/>
      <c r="AS24" s="55"/>
      <c r="AT24" s="55"/>
      <c r="AU24" s="57"/>
      <c r="AV24" s="55"/>
      <c r="AW24" s="55"/>
      <c r="AX24" s="55"/>
      <c r="AY24" s="55"/>
      <c r="AZ24" s="55"/>
      <c r="BB24" s="55"/>
      <c r="BC24" s="55"/>
      <c r="BD24" s="55"/>
      <c r="BE24" s="55"/>
      <c r="BG24" s="55"/>
      <c r="BH24" s="55"/>
      <c r="BI24" s="55"/>
      <c r="BJ24" s="55"/>
    </row>
    <row r="25" spans="1:62" x14ac:dyDescent="0.3">
      <c r="A25" s="18" t="s">
        <v>4</v>
      </c>
      <c r="B25" s="58">
        <f>(B22-B21)/B20*1000</f>
        <v>46.800000000000026</v>
      </c>
      <c r="C25" s="59">
        <f>(C22-C21)/C20*1000</f>
        <v>26.666666666666689</v>
      </c>
      <c r="D25" s="59">
        <f t="shared" ref="D25:F26" si="26">SUM(D9+D17)</f>
        <v>22.633333333333393</v>
      </c>
      <c r="E25" s="59">
        <f t="shared" si="26"/>
        <v>21.533333333333331</v>
      </c>
      <c r="F25" s="59">
        <f t="shared" si="26"/>
        <v>27.6333333333334</v>
      </c>
      <c r="G25" s="58">
        <f>(G22-G21)/G20*1000</f>
        <v>46.40000000000007</v>
      </c>
      <c r="H25" s="59">
        <f>(H22-H21)/H20*1000</f>
        <v>25.133333333333379</v>
      </c>
      <c r="I25" s="59">
        <f t="shared" ref="I25:AZ26" si="27">SUM(I9+I17)</f>
        <v>25.200000000000038</v>
      </c>
      <c r="J25" s="59">
        <f t="shared" si="27"/>
        <v>22.100000000000009</v>
      </c>
      <c r="K25" s="59">
        <f t="shared" si="27"/>
        <v>22.466666666666672</v>
      </c>
      <c r="L25" s="59"/>
      <c r="M25" s="58">
        <f>(M22-M21)/M20*1000</f>
        <v>45.67</v>
      </c>
      <c r="N25" s="59">
        <f>(N22-N21)/N20*1000</f>
        <v>26.059999999999992</v>
      </c>
      <c r="O25" s="59">
        <f t="shared" ref="O25:Q26" si="28">SUM(O9+O17)</f>
        <v>23.759999999999994</v>
      </c>
      <c r="P25" s="59">
        <f t="shared" si="28"/>
        <v>26.314999999999998</v>
      </c>
      <c r="Q25" s="60">
        <f t="shared" si="28"/>
        <v>23.995000000000008</v>
      </c>
      <c r="R25" s="58">
        <f>(R22-R21)/R20*1000</f>
        <v>51.390000000000008</v>
      </c>
      <c r="S25" s="59">
        <f>(S22-S21)/S20*1000</f>
        <v>25.715000000000007</v>
      </c>
      <c r="T25" s="59">
        <f t="shared" ref="T25:V26" si="29">SUM(T9+T17)</f>
        <v>25.075000000000003</v>
      </c>
      <c r="U25" s="59">
        <f t="shared" si="29"/>
        <v>24.914999999999999</v>
      </c>
      <c r="V25" s="60">
        <f t="shared" si="29"/>
        <v>25.79</v>
      </c>
      <c r="X25" s="58">
        <f>(X22-X21)/X20*1000</f>
        <v>48.069999999999986</v>
      </c>
      <c r="Y25" s="59">
        <f>(Y22-Y21)/Y20*1000</f>
        <v>27.090000000000003</v>
      </c>
      <c r="Z25" s="59">
        <f t="shared" ref="Z25:AC26" si="30">SUM(Z9+Z17)</f>
        <v>27.42</v>
      </c>
      <c r="AA25" s="59">
        <f t="shared" si="30"/>
        <v>27.45000000000001</v>
      </c>
      <c r="AB25" s="59">
        <f t="shared" si="30"/>
        <v>27.060000000000006</v>
      </c>
      <c r="AC25" s="60">
        <f t="shared" si="30"/>
        <v>29.1</v>
      </c>
      <c r="AD25" s="58">
        <f>(AD22-AD21)/AD20*1000</f>
        <v>43.579999999999991</v>
      </c>
      <c r="AE25" s="59">
        <f>(AE22-AE21)/AE20*1000</f>
        <v>20.79000000000001</v>
      </c>
      <c r="AF25" s="59">
        <f t="shared" ref="AF25:AI26" si="31">SUM(AF9+AF17)</f>
        <v>21.05</v>
      </c>
      <c r="AG25" s="59">
        <f t="shared" si="31"/>
        <v>22.630000000000006</v>
      </c>
      <c r="AH25" s="59">
        <f t="shared" si="31"/>
        <v>21.710000000000004</v>
      </c>
      <c r="AI25" s="60">
        <f t="shared" si="31"/>
        <v>21.189999999999987</v>
      </c>
      <c r="AJ25" s="58">
        <f>(AJ22-AJ21)/AJ20*1000</f>
        <v>50.859999999999992</v>
      </c>
      <c r="AK25" s="59">
        <f>(AK22-AK21)/AK20*1000</f>
        <v>20.799999999999997</v>
      </c>
      <c r="AL25" s="59">
        <f t="shared" ref="AL25:AO26" si="32">SUM(AL9+AL17)</f>
        <v>27.349999999999987</v>
      </c>
      <c r="AM25" s="59">
        <f t="shared" si="32"/>
        <v>26.199999999999989</v>
      </c>
      <c r="AN25" s="59">
        <f t="shared" si="32"/>
        <v>29.849999999999987</v>
      </c>
      <c r="AO25" s="60">
        <f t="shared" si="32"/>
        <v>22.460000000000015</v>
      </c>
      <c r="AP25" s="58">
        <f>(AP22-AP21)/AP20*1000</f>
        <v>70.78</v>
      </c>
      <c r="AQ25" s="59">
        <f>(AQ22-AQ21)/AQ20*1000</f>
        <v>33.739999999999995</v>
      </c>
      <c r="AR25" s="59">
        <f t="shared" ref="AR25:AU26" si="33">SUM(AR9+AR17)</f>
        <v>33.18</v>
      </c>
      <c r="AS25" s="59">
        <f t="shared" si="33"/>
        <v>33.429999999999993</v>
      </c>
      <c r="AT25" s="59">
        <f t="shared" si="33"/>
        <v>36.15</v>
      </c>
      <c r="AU25" s="60">
        <f t="shared" si="33"/>
        <v>37.499999999999993</v>
      </c>
      <c r="AV25" s="59"/>
      <c r="AW25" s="59">
        <f>SUM(AW9+AW17)</f>
        <v>27.433333333333348</v>
      </c>
      <c r="AX25" s="59">
        <f t="shared" si="27"/>
        <v>25.966666666666693</v>
      </c>
      <c r="AY25" s="59">
        <f>SUM(AY9+AY17)</f>
        <v>28.099999999999977</v>
      </c>
      <c r="AZ25" s="59">
        <f t="shared" si="27"/>
        <v>27.166666666666636</v>
      </c>
      <c r="BB25" s="59">
        <f t="shared" ref="BB25:BE26" si="34">SUM(BB9+BB17)</f>
        <v>24.805</v>
      </c>
      <c r="BC25" s="59">
        <f t="shared" si="34"/>
        <v>25.65</v>
      </c>
      <c r="BD25" s="59">
        <f t="shared" si="34"/>
        <v>28.180000000000007</v>
      </c>
      <c r="BE25" s="59">
        <f t="shared" si="34"/>
        <v>25.594999999999992</v>
      </c>
      <c r="BG25" s="59">
        <f t="shared" ref="BG25:BJ26" si="35">SUM(BG9+BG17)</f>
        <v>27.519999999999996</v>
      </c>
      <c r="BH25" s="59">
        <f t="shared" si="35"/>
        <v>21.820000000000007</v>
      </c>
      <c r="BI25" s="59">
        <f t="shared" si="35"/>
        <v>27.690000000000015</v>
      </c>
      <c r="BJ25" s="59">
        <f t="shared" si="35"/>
        <v>38.65000000000002</v>
      </c>
    </row>
    <row r="26" spans="1:62" x14ac:dyDescent="0.3">
      <c r="A26" s="18" t="s">
        <v>5</v>
      </c>
      <c r="B26" s="58">
        <f>(B24-B23)/B20*1000</f>
        <v>14.033333333334971</v>
      </c>
      <c r="C26" s="59">
        <f>(C24-C23)/C20*1000</f>
        <v>7.933333333331424</v>
      </c>
      <c r="D26" s="59">
        <f t="shared" si="26"/>
        <v>5.5000000000025766</v>
      </c>
      <c r="E26" s="59">
        <f t="shared" si="26"/>
        <v>5.9333333333313476</v>
      </c>
      <c r="F26" s="59">
        <f t="shared" si="26"/>
        <v>7.3000000000007503</v>
      </c>
      <c r="G26" s="58">
        <f>(G24-G23)/G20*1000</f>
        <v>17.466666666668591</v>
      </c>
      <c r="H26" s="59">
        <f>(H24-H23)/H20*1000</f>
        <v>8.9666666666659012</v>
      </c>
      <c r="I26" s="59">
        <f t="shared" si="27"/>
        <v>6.6333333333380065</v>
      </c>
      <c r="J26" s="59">
        <f t="shared" si="27"/>
        <v>7.1333333333332885</v>
      </c>
      <c r="K26" s="59">
        <f t="shared" si="27"/>
        <v>6.766666666663923</v>
      </c>
      <c r="L26" s="59"/>
      <c r="M26" s="58">
        <f>(M24-M23)/M20*1000</f>
        <v>15.27500000000046</v>
      </c>
      <c r="N26" s="59">
        <f>(N24-N23)/N20*1000</f>
        <v>7.4249999999999261</v>
      </c>
      <c r="O26" s="59">
        <f t="shared" si="28"/>
        <v>6.6900000000003956</v>
      </c>
      <c r="P26" s="59">
        <f t="shared" si="28"/>
        <v>8.7849999999995987</v>
      </c>
      <c r="Q26" s="60">
        <f t="shared" si="28"/>
        <v>6.7500000000002558</v>
      </c>
      <c r="R26" s="58">
        <f>(R24-R23)/R20*1000</f>
        <v>12.290000000000134</v>
      </c>
      <c r="S26" s="59">
        <f>(S24-S23)/S20*1000</f>
        <v>6.6049999999997056</v>
      </c>
      <c r="T26" s="59">
        <f t="shared" si="29"/>
        <v>6.4150000000005036</v>
      </c>
      <c r="U26" s="59">
        <f t="shared" si="29"/>
        <v>6.80499999999995</v>
      </c>
      <c r="V26" s="60">
        <f t="shared" si="29"/>
        <v>6.6000000000002501</v>
      </c>
      <c r="X26" s="58">
        <f>(X24-X23)/X20*1000</f>
        <v>10.309999999999775</v>
      </c>
      <c r="Y26" s="59">
        <f>(Y24-Y23)/Y20*1000</f>
        <v>5.5999999999997385</v>
      </c>
      <c r="Z26" s="59">
        <f t="shared" si="30"/>
        <v>5.6499999999999773</v>
      </c>
      <c r="AA26" s="59">
        <f t="shared" si="30"/>
        <v>5.329999999999302</v>
      </c>
      <c r="AB26" s="59">
        <f t="shared" si="30"/>
        <v>5.5299999999988358</v>
      </c>
      <c r="AC26" s="60">
        <f t="shared" si="30"/>
        <v>6.2100000000000932</v>
      </c>
      <c r="AD26" s="58">
        <f>(AD24-AD23)/AD20*1000</f>
        <v>10.269999999999868</v>
      </c>
      <c r="AE26" s="59">
        <f>(AE24-AE23)/AE20*1000</f>
        <v>5.1699999999996749</v>
      </c>
      <c r="AF26" s="59">
        <f t="shared" si="31"/>
        <v>4.8900000000003274</v>
      </c>
      <c r="AG26" s="59">
        <f t="shared" si="31"/>
        <v>5.4600000000007753</v>
      </c>
      <c r="AH26" s="59">
        <f t="shared" si="31"/>
        <v>5.3700000000006298</v>
      </c>
      <c r="AI26" s="60">
        <f t="shared" si="31"/>
        <v>5.0499999999999545</v>
      </c>
      <c r="AJ26" s="58">
        <f>(AJ24-AJ23)/AJ20*1000</f>
        <v>11.140000000000327</v>
      </c>
      <c r="AK26" s="59">
        <f>(AK24-AK23)/AK20*1000</f>
        <v>5.3599999999988768</v>
      </c>
      <c r="AL26" s="59">
        <f t="shared" si="32"/>
        <v>5.0600000000002865</v>
      </c>
      <c r="AM26" s="59">
        <f t="shared" si="32"/>
        <v>5.3200000000003911</v>
      </c>
      <c r="AN26" s="59">
        <f t="shared" si="32"/>
        <v>6.5899999999999181</v>
      </c>
      <c r="AO26" s="60">
        <f t="shared" si="32"/>
        <v>6.2500000000007105</v>
      </c>
      <c r="AP26" s="58">
        <f>(AP24-AP23)/AP20*1000</f>
        <v>16.859999999999786</v>
      </c>
      <c r="AQ26" s="59">
        <f>(AQ24-AQ23)/AQ20*1000</f>
        <v>8.0299999999994043</v>
      </c>
      <c r="AR26" s="59">
        <f t="shared" si="33"/>
        <v>6.4800000000005298</v>
      </c>
      <c r="AS26" s="59">
        <f t="shared" si="33"/>
        <v>6.9500000000005002</v>
      </c>
      <c r="AT26" s="59">
        <f t="shared" si="33"/>
        <v>7.2299999999998477</v>
      </c>
      <c r="AU26" s="60">
        <f t="shared" si="33"/>
        <v>7.8600000000001558</v>
      </c>
      <c r="AV26" s="59"/>
      <c r="AW26" s="59">
        <f>SUM(AW10+AW18)</f>
        <v>6.5333333333346859</v>
      </c>
      <c r="AX26" s="59">
        <f t="shared" si="27"/>
        <v>6.7333333333365886</v>
      </c>
      <c r="AY26" s="59">
        <f>SUM(AY10+AY18)</f>
        <v>6.4666666666705437</v>
      </c>
      <c r="AZ26" s="59">
        <f t="shared" si="27"/>
        <v>8.8666666666696869</v>
      </c>
      <c r="BB26" s="59">
        <f t="shared" si="34"/>
        <v>6.4199999999999591</v>
      </c>
      <c r="BC26" s="59">
        <f t="shared" si="34"/>
        <v>6.7150000000001597</v>
      </c>
      <c r="BD26" s="59">
        <f t="shared" si="34"/>
        <v>9.2050000000000409</v>
      </c>
      <c r="BE26" s="59">
        <f t="shared" si="34"/>
        <v>8.5850000000000648</v>
      </c>
      <c r="BG26" s="59">
        <f t="shared" si="35"/>
        <v>6.4400000000013335</v>
      </c>
      <c r="BH26" s="59">
        <f t="shared" si="35"/>
        <v>5.5100000000010141</v>
      </c>
      <c r="BI26" s="59">
        <f t="shared" si="35"/>
        <v>6.620000000000914</v>
      </c>
      <c r="BJ26" s="59">
        <f t="shared" si="35"/>
        <v>8.4000000000017394</v>
      </c>
    </row>
    <row r="27" spans="1:62" x14ac:dyDescent="0.3">
      <c r="A27" s="18" t="s">
        <v>6</v>
      </c>
      <c r="B27" s="61">
        <f>B26/B25</f>
        <v>0.29985754985758467</v>
      </c>
      <c r="C27" s="62">
        <f>C26/C25</f>
        <v>0.29749999999992816</v>
      </c>
      <c r="D27" s="62">
        <f t="shared" ref="D27:F27" si="36">D26/D25</f>
        <v>0.24300441826226341</v>
      </c>
      <c r="E27" s="62">
        <f t="shared" si="36"/>
        <v>0.27554179566554249</v>
      </c>
      <c r="F27" s="62">
        <f t="shared" si="36"/>
        <v>0.2641737032569626</v>
      </c>
      <c r="G27" s="61">
        <f>G26/G25</f>
        <v>0.37643678160923633</v>
      </c>
      <c r="H27" s="62">
        <f>H26/H25</f>
        <v>0.35676392572941185</v>
      </c>
      <c r="I27" s="62">
        <f t="shared" ref="I27:AZ27" si="37">I26/I25</f>
        <v>0.26322751322769827</v>
      </c>
      <c r="J27" s="62">
        <f t="shared" si="37"/>
        <v>0.32277526395173239</v>
      </c>
      <c r="K27" s="62">
        <f t="shared" si="37"/>
        <v>0.30118694362005582</v>
      </c>
      <c r="L27" s="62"/>
      <c r="M27" s="61">
        <f>M26/M25</f>
        <v>0.33446463761770223</v>
      </c>
      <c r="N27" s="62">
        <f>N26/N25</f>
        <v>0.28491941673061888</v>
      </c>
      <c r="O27" s="62">
        <f t="shared" ref="O27:Q27" si="38">O26/O25</f>
        <v>0.28156565656567328</v>
      </c>
      <c r="P27" s="62">
        <f t="shared" si="38"/>
        <v>0.33384001520044077</v>
      </c>
      <c r="Q27" s="63">
        <f t="shared" si="38"/>
        <v>0.28130860595958546</v>
      </c>
      <c r="R27" s="61">
        <f>R26/R25</f>
        <v>0.23915158591165853</v>
      </c>
      <c r="S27" s="62">
        <f>S26/S25</f>
        <v>0.25685397627842521</v>
      </c>
      <c r="T27" s="62">
        <f t="shared" ref="T27:V27" si="39">T26/T25</f>
        <v>0.25583250249254247</v>
      </c>
      <c r="U27" s="62">
        <f t="shared" si="39"/>
        <v>0.27312863736704596</v>
      </c>
      <c r="V27" s="63">
        <f t="shared" si="39"/>
        <v>0.25591314462971115</v>
      </c>
      <c r="X27" s="61">
        <f>X26/X25</f>
        <v>0.21447888495942954</v>
      </c>
      <c r="Y27" s="62">
        <f>Y26/Y25</f>
        <v>0.2067183462532203</v>
      </c>
      <c r="Z27" s="62">
        <f t="shared" ref="Z27:AC27" si="40">Z26/Z25</f>
        <v>0.20605397520058266</v>
      </c>
      <c r="AA27" s="62">
        <f t="shared" si="40"/>
        <v>0.19417122040070309</v>
      </c>
      <c r="AB27" s="62">
        <f t="shared" si="40"/>
        <v>0.20436067997039301</v>
      </c>
      <c r="AC27" s="63">
        <f t="shared" si="40"/>
        <v>0.21340206185567329</v>
      </c>
      <c r="AD27" s="61">
        <f>AD26/AD25</f>
        <v>0.23565855897200252</v>
      </c>
      <c r="AE27" s="62">
        <f>AE26/AE25</f>
        <v>0.24867724867723293</v>
      </c>
      <c r="AF27" s="62">
        <f t="shared" ref="AF27:AI27" si="41">AF26/AF25</f>
        <v>0.23230403800476615</v>
      </c>
      <c r="AG27" s="62">
        <f t="shared" si="41"/>
        <v>0.24127264692888969</v>
      </c>
      <c r="AH27" s="62">
        <f t="shared" si="41"/>
        <v>0.24735145094429428</v>
      </c>
      <c r="AI27" s="63">
        <f t="shared" si="41"/>
        <v>0.23831996224634061</v>
      </c>
      <c r="AJ27" s="61">
        <f>AJ26/AJ25</f>
        <v>0.21903263861581457</v>
      </c>
      <c r="AK27" s="62">
        <f>AK26/AK25</f>
        <v>0.25769230769225371</v>
      </c>
      <c r="AL27" s="62">
        <f t="shared" ref="AL27:AO27" si="42">AL26/AL25</f>
        <v>0.18500914076783506</v>
      </c>
      <c r="AM27" s="62">
        <f t="shared" si="42"/>
        <v>0.20305343511451884</v>
      </c>
      <c r="AN27" s="62">
        <f t="shared" si="42"/>
        <v>0.22077051926297891</v>
      </c>
      <c r="AO27" s="63">
        <f t="shared" si="42"/>
        <v>0.27827248441677233</v>
      </c>
      <c r="AP27" s="61">
        <f>AP26/AP25</f>
        <v>0.23820288217010152</v>
      </c>
      <c r="AQ27" s="62">
        <f>AQ26/AQ25</f>
        <v>0.23799644339061665</v>
      </c>
      <c r="AR27" s="62">
        <f t="shared" ref="AR27:AU27" si="43">AR26/AR25</f>
        <v>0.19529837251357834</v>
      </c>
      <c r="AS27" s="62">
        <f t="shared" si="43"/>
        <v>0.20789709841461268</v>
      </c>
      <c r="AT27" s="62">
        <f t="shared" si="43"/>
        <v>0.19999999999999579</v>
      </c>
      <c r="AU27" s="63">
        <f t="shared" si="43"/>
        <v>0.2096000000000042</v>
      </c>
      <c r="AV27" s="62"/>
      <c r="AW27" s="62">
        <f>AW26/AW25</f>
        <v>0.23815309842046231</v>
      </c>
      <c r="AX27" s="62">
        <f t="shared" si="37"/>
        <v>0.25930680359447683</v>
      </c>
      <c r="AY27" s="62">
        <f>AY26/AY25</f>
        <v>0.23013048635838254</v>
      </c>
      <c r="AZ27" s="62">
        <f t="shared" si="37"/>
        <v>0.32638036809827103</v>
      </c>
      <c r="BB27" s="62">
        <f>BB26/BB25</f>
        <v>0.25881878653497115</v>
      </c>
      <c r="BC27" s="62">
        <f>BC26/BC25</f>
        <v>0.26179337231969435</v>
      </c>
      <c r="BD27" s="62">
        <f>BD26/BD25</f>
        <v>0.32665010645848258</v>
      </c>
      <c r="BE27" s="62">
        <f>BE26/BE25</f>
        <v>0.33541707364719936</v>
      </c>
      <c r="BG27" s="62">
        <f>BG26/BG25</f>
        <v>0.23401162790702523</v>
      </c>
      <c r="BH27" s="62">
        <f>BH26/BH25</f>
        <v>0.25252062328143959</v>
      </c>
      <c r="BI27" s="62">
        <f>BI26/BI25</f>
        <v>0.2390754785121311</v>
      </c>
      <c r="BJ27" s="62">
        <f>BJ26/BJ25</f>
        <v>0.21733505821479263</v>
      </c>
    </row>
    <row r="28" spans="1:62" x14ac:dyDescent="0.3">
      <c r="A28" s="27" t="s">
        <v>7</v>
      </c>
      <c r="B28" s="65"/>
      <c r="C28" s="66"/>
      <c r="D28" s="66">
        <f t="shared" ref="D28:E28" si="44">D9/D25</f>
        <v>0.3946980854197345</v>
      </c>
      <c r="E28" s="66">
        <f t="shared" si="44"/>
        <v>0.24458204334365385</v>
      </c>
      <c r="F28" s="66">
        <f>F9/F25</f>
        <v>0.27744270205066435</v>
      </c>
      <c r="G28" s="65"/>
      <c r="H28" s="66"/>
      <c r="I28" s="66">
        <f t="shared" ref="I28:J28" si="45">I9/I25</f>
        <v>0.3716931216931213</v>
      </c>
      <c r="J28" s="66">
        <f t="shared" si="45"/>
        <v>0.30618401206636803</v>
      </c>
      <c r="K28" s="66">
        <f>K9/K25</f>
        <v>0.44807121661721228</v>
      </c>
      <c r="L28" s="66"/>
      <c r="M28" s="65"/>
      <c r="N28" s="66"/>
      <c r="O28" s="66">
        <f t="shared" ref="O28:Q28" si="46">O9/O25</f>
        <v>0.33207070707070707</v>
      </c>
      <c r="P28" s="66">
        <f t="shared" si="46"/>
        <v>0.32832984989549657</v>
      </c>
      <c r="Q28" s="67">
        <f t="shared" si="46"/>
        <v>9.8562200458429061E-2</v>
      </c>
      <c r="R28" s="65"/>
      <c r="S28" s="66"/>
      <c r="T28" s="66">
        <f t="shared" ref="T28:V28" si="47">T9/T25</f>
        <v>0.13180458624127625</v>
      </c>
      <c r="U28" s="66">
        <f t="shared" si="47"/>
        <v>9.0106361629540555E-2</v>
      </c>
      <c r="V28" s="67">
        <f t="shared" si="47"/>
        <v>6.5335401318340564E-2</v>
      </c>
      <c r="X28" s="65"/>
      <c r="Y28" s="66"/>
      <c r="Z28" s="66">
        <f t="shared" ref="Z28:AA28" si="48">Z9/Z25</f>
        <v>0.16994894237782673</v>
      </c>
      <c r="AA28" s="66">
        <f t="shared" si="48"/>
        <v>0.3267759562841529</v>
      </c>
      <c r="AB28" s="66">
        <f>AB9/AB25</f>
        <v>0.10532150776053202</v>
      </c>
      <c r="AC28" s="67">
        <f t="shared" ref="AC28" si="49">AC9/AC25</f>
        <v>0.1171821305841925</v>
      </c>
      <c r="AD28" s="65"/>
      <c r="AE28" s="66"/>
      <c r="AF28" s="66">
        <f t="shared" ref="AF28:AG28" si="50">AF9/AF25</f>
        <v>8.0760095011876559E-2</v>
      </c>
      <c r="AG28" s="66">
        <f t="shared" si="50"/>
        <v>8.3959346000883839E-2</v>
      </c>
      <c r="AH28" s="66">
        <f>AH9/AH25</f>
        <v>5.1589129433440746E-2</v>
      </c>
      <c r="AI28" s="67">
        <f t="shared" ref="AI28" si="51">AI9/AI25</f>
        <v>9.7215667767814845E-2</v>
      </c>
      <c r="AJ28" s="65"/>
      <c r="AK28" s="66"/>
      <c r="AL28" s="66">
        <f t="shared" ref="AL28:AM28" si="52">AL9/AL25</f>
        <v>0.16745886654478925</v>
      </c>
      <c r="AM28" s="66">
        <f t="shared" si="52"/>
        <v>0.12251908396946534</v>
      </c>
      <c r="AN28" s="66">
        <f>AN9/AN25</f>
        <v>0.10016750418760449</v>
      </c>
      <c r="AO28" s="67">
        <f t="shared" ref="AO28" si="53">AO9/AO25</f>
        <v>-2.1371326803205307E-2</v>
      </c>
      <c r="AP28" s="65"/>
      <c r="AQ28" s="66"/>
      <c r="AR28" s="66">
        <f t="shared" ref="AR28:AS28" si="54">AR9/AR25</f>
        <v>0.10849909584086809</v>
      </c>
      <c r="AS28" s="66">
        <f t="shared" si="54"/>
        <v>8.1364044271612021E-2</v>
      </c>
      <c r="AT28" s="66">
        <f>AT9/AT25</f>
        <v>7.1922544951590353E-2</v>
      </c>
      <c r="AU28" s="67">
        <f t="shared" ref="AU28" si="55">AU9/AU25</f>
        <v>6.1333333333333399E-2</v>
      </c>
      <c r="AV28" s="66"/>
      <c r="AW28" s="66">
        <f t="shared" ref="AW28:AZ28" si="56">AW9/AW25</f>
        <v>0.24179829890644006</v>
      </c>
      <c r="AX28" s="66">
        <f t="shared" si="56"/>
        <v>0.39281129653401708</v>
      </c>
      <c r="AY28" s="66">
        <f>AY9/AY25</f>
        <v>0.20640569395017774</v>
      </c>
      <c r="AZ28" s="66">
        <f t="shared" si="56"/>
        <v>0.37055214723926427</v>
      </c>
      <c r="BB28" s="66">
        <f>BB9/BB25</f>
        <v>5.3819794396290963E-2</v>
      </c>
      <c r="BC28" s="66">
        <f>BC9/BC25</f>
        <v>6.2962962962962957E-2</v>
      </c>
      <c r="BD28" s="66">
        <f>BD9/BD25</f>
        <v>0.32132718239886443</v>
      </c>
      <c r="BE28" s="66">
        <f>BE9/BE25</f>
        <v>0.27368626684899383</v>
      </c>
      <c r="BG28" s="66">
        <f>BG9/BG25</f>
        <v>0.11373546511627947</v>
      </c>
      <c r="BH28" s="66">
        <f>BH9/BH25</f>
        <v>5.5453712190650761E-2</v>
      </c>
      <c r="BI28" s="66">
        <f>BI9/BI25</f>
        <v>5.5254604550379498E-2</v>
      </c>
      <c r="BJ28" s="66">
        <f>BJ9/BJ25</f>
        <v>6.7011642949547562E-2</v>
      </c>
    </row>
    <row r="29" spans="1:62" x14ac:dyDescent="0.3">
      <c r="A29" s="27" t="s">
        <v>8</v>
      </c>
      <c r="B29" s="68"/>
      <c r="C29" s="69"/>
      <c r="D29" s="66">
        <f t="shared" ref="D29:F29" si="57">D17/D25</f>
        <v>0.6053019145802655</v>
      </c>
      <c r="E29" s="66">
        <f t="shared" si="57"/>
        <v>0.75541795665634615</v>
      </c>
      <c r="F29" s="66">
        <f t="shared" si="57"/>
        <v>0.72255729794933565</v>
      </c>
      <c r="G29" s="68"/>
      <c r="H29" s="69"/>
      <c r="I29" s="66">
        <f t="shared" ref="I29:AZ29" si="58">I17/I25</f>
        <v>0.62830687830687859</v>
      </c>
      <c r="J29" s="66">
        <f t="shared" si="58"/>
        <v>0.69381598793363197</v>
      </c>
      <c r="K29" s="66">
        <f t="shared" si="58"/>
        <v>0.55192878338278772</v>
      </c>
      <c r="L29" s="66"/>
      <c r="M29" s="68"/>
      <c r="N29" s="69"/>
      <c r="O29" s="66">
        <f t="shared" ref="O29:Q29" si="59">O17/O25</f>
        <v>0.66792929292929293</v>
      </c>
      <c r="P29" s="66">
        <f t="shared" si="59"/>
        <v>0.67167015010450348</v>
      </c>
      <c r="Q29" s="67">
        <f t="shared" si="59"/>
        <v>0.90143779954157099</v>
      </c>
      <c r="R29" s="68"/>
      <c r="S29" s="69"/>
      <c r="T29" s="66">
        <f t="shared" ref="T29:V29" si="60">T17/T25</f>
        <v>0.86819541375872367</v>
      </c>
      <c r="U29" s="66">
        <f t="shared" si="60"/>
        <v>0.90989363837045933</v>
      </c>
      <c r="V29" s="67">
        <f t="shared" si="60"/>
        <v>0.93466459868165952</v>
      </c>
      <c r="X29" s="68"/>
      <c r="Y29" s="69"/>
      <c r="Z29" s="66">
        <f t="shared" ref="Z29:AC29" si="61">Z17/Z25</f>
        <v>0.83005105762217324</v>
      </c>
      <c r="AA29" s="66">
        <f t="shared" si="61"/>
        <v>0.67322404371584699</v>
      </c>
      <c r="AB29" s="66">
        <f t="shared" si="61"/>
        <v>0.89467849223946794</v>
      </c>
      <c r="AC29" s="67">
        <f t="shared" si="61"/>
        <v>0.88281786941580753</v>
      </c>
      <c r="AD29" s="68"/>
      <c r="AE29" s="69"/>
      <c r="AF29" s="66">
        <f t="shared" ref="AF29:AI29" si="62">AF17/AF25</f>
        <v>0.91923990498812336</v>
      </c>
      <c r="AG29" s="66">
        <f t="shared" si="62"/>
        <v>0.91604065399911616</v>
      </c>
      <c r="AH29" s="66">
        <f t="shared" si="62"/>
        <v>0.94841087056655937</v>
      </c>
      <c r="AI29" s="67">
        <f t="shared" si="62"/>
        <v>0.90278433223218513</v>
      </c>
      <c r="AJ29" s="68"/>
      <c r="AK29" s="69"/>
      <c r="AL29" s="66">
        <f t="shared" ref="AL29:AO29" si="63">AL17/AL25</f>
        <v>0.83254113345521075</v>
      </c>
      <c r="AM29" s="66">
        <f t="shared" si="63"/>
        <v>0.87748091603053469</v>
      </c>
      <c r="AN29" s="66">
        <f t="shared" si="63"/>
        <v>0.89983249581239555</v>
      </c>
      <c r="AO29" s="67">
        <f t="shared" si="63"/>
        <v>1.0213713268032052</v>
      </c>
      <c r="AP29" s="68"/>
      <c r="AQ29" s="69"/>
      <c r="AR29" s="66">
        <f t="shared" ref="AR29:AU29" si="64">AR17/AR25</f>
        <v>0.89150090415913186</v>
      </c>
      <c r="AS29" s="66">
        <f t="shared" si="64"/>
        <v>0.91863595572838797</v>
      </c>
      <c r="AT29" s="66">
        <f t="shared" si="64"/>
        <v>0.92807745504840955</v>
      </c>
      <c r="AU29" s="67">
        <f t="shared" si="64"/>
        <v>0.93866666666666654</v>
      </c>
      <c r="AV29" s="66"/>
      <c r="AW29" s="66">
        <f>AW17/AW25</f>
        <v>0.75820170109355989</v>
      </c>
      <c r="AX29" s="66">
        <f t="shared" si="58"/>
        <v>0.60718870346598297</v>
      </c>
      <c r="AY29" s="66">
        <f>AY17/AY25</f>
        <v>0.79359430604982228</v>
      </c>
      <c r="AZ29" s="66">
        <f t="shared" si="58"/>
        <v>0.62944785276073567</v>
      </c>
      <c r="BB29" s="66">
        <f>BB17/BB25</f>
        <v>0.94618020560370908</v>
      </c>
      <c r="BC29" s="66">
        <f>BC17/BC25</f>
        <v>0.93703703703703711</v>
      </c>
      <c r="BD29" s="66">
        <f>BD17/BD25</f>
        <v>0.67867281760113551</v>
      </c>
      <c r="BE29" s="66">
        <f>BE17/BE25</f>
        <v>0.72631373315100611</v>
      </c>
      <c r="BG29" s="66">
        <f>BG17/BG25</f>
        <v>0.88626453488372059</v>
      </c>
      <c r="BH29" s="66">
        <f>BH17/BH25</f>
        <v>0.94454628780934924</v>
      </c>
      <c r="BI29" s="66">
        <f>BI17/BI25</f>
        <v>0.94474539544962055</v>
      </c>
      <c r="BJ29" s="66">
        <f>BJ17/BJ25</f>
        <v>0.93298835705045235</v>
      </c>
    </row>
    <row r="30" spans="1:62" x14ac:dyDescent="0.3">
      <c r="A30" s="34" t="s">
        <v>9</v>
      </c>
      <c r="B30" s="70"/>
      <c r="C30" s="71"/>
      <c r="D30" s="71">
        <f>D10/D26</f>
        <v>0.42424242424252862</v>
      </c>
      <c r="E30" s="71">
        <f>E10/E26</f>
        <v>0.32584269662896231</v>
      </c>
      <c r="F30" s="71">
        <f>F10/F26</f>
        <v>0.38356164383598085</v>
      </c>
      <c r="G30" s="70"/>
      <c r="H30" s="71"/>
      <c r="I30" s="71">
        <f>I10/I26</f>
        <v>0.38693467336690945</v>
      </c>
      <c r="J30" s="71">
        <f>J10/J26</f>
        <v>0.32710280373788952</v>
      </c>
      <c r="K30" s="71">
        <f>K10/K26</f>
        <v>0.48275862068977587</v>
      </c>
      <c r="L30" s="71"/>
      <c r="M30" s="70"/>
      <c r="N30" s="71"/>
      <c r="O30" s="71">
        <f>O10/O26</f>
        <v>0.42002989536622348</v>
      </c>
      <c r="P30" s="71">
        <f>P10/P26</f>
        <v>0.42060330108137806</v>
      </c>
      <c r="Q30" s="72">
        <f>Q10/Q26</f>
        <v>0.21037037037039844</v>
      </c>
      <c r="R30" s="70"/>
      <c r="S30" s="71"/>
      <c r="T30" s="71">
        <f>T10/T26</f>
        <v>0.14964925954790631</v>
      </c>
      <c r="U30" s="71">
        <f>U10/U26</f>
        <v>8.8170462894934187E-2</v>
      </c>
      <c r="V30" s="72">
        <f>V10/V26</f>
        <v>5.9090909090930621E-2</v>
      </c>
      <c r="X30" s="70"/>
      <c r="Y30" s="71"/>
      <c r="Z30" s="71">
        <f>Z10/Z26</f>
        <v>0.22654867256634764</v>
      </c>
      <c r="AA30" s="71">
        <f>AA10/AA26</f>
        <v>0.36210131332089557</v>
      </c>
      <c r="AB30" s="71">
        <f>AB10/AB26</f>
        <v>0.17902350813724538</v>
      </c>
      <c r="AC30" s="72">
        <f>AC10/AC26</f>
        <v>0.1948470209340353</v>
      </c>
      <c r="AD30" s="70"/>
      <c r="AE30" s="71"/>
      <c r="AF30" s="71">
        <f>AF10/AF26</f>
        <v>8.5889570552086625E-2</v>
      </c>
      <c r="AG30" s="71">
        <f>AG10/AG26</f>
        <v>0.1208791208792124</v>
      </c>
      <c r="AH30" s="71">
        <f>AH10/AH26</f>
        <v>8.7523277467395771E-2</v>
      </c>
      <c r="AI30" s="72">
        <f>AI10/AI26</f>
        <v>0.16237623762380751</v>
      </c>
      <c r="AJ30" s="70"/>
      <c r="AK30" s="71"/>
      <c r="AL30" s="71">
        <f>AL10/AL26</f>
        <v>0.23715415019762401</v>
      </c>
      <c r="AM30" s="71">
        <f>AM10/AM26</f>
        <v>6.5789473684252697E-2</v>
      </c>
      <c r="AN30" s="71">
        <f>AN10/AN26</f>
        <v>8.3459787556872653E-2</v>
      </c>
      <c r="AO30" s="72">
        <f>AO10/AO26</f>
        <v>9.2800000000114236E-2</v>
      </c>
      <c r="AP30" s="70"/>
      <c r="AQ30" s="71"/>
      <c r="AR30" s="71">
        <f>AR10/AR26</f>
        <v>0.15895061728395096</v>
      </c>
      <c r="AS30" s="71">
        <f>AS10/AS26</f>
        <v>0.10647482014393579</v>
      </c>
      <c r="AT30" s="71">
        <f>AT10/AT26</f>
        <v>8.7136929460527091E-2</v>
      </c>
      <c r="AU30" s="72">
        <f>AU10/AU26</f>
        <v>9.796437659032653E-2</v>
      </c>
      <c r="AV30" s="71"/>
      <c r="AW30" s="71">
        <f>AW10/AW26</f>
        <v>0.3367346938777841</v>
      </c>
      <c r="AX30" s="71">
        <f>AX10/AX26</f>
        <v>0.37623762376272452</v>
      </c>
      <c r="AY30" s="71">
        <f>AY10/AY26</f>
        <v>0.34536082474253799</v>
      </c>
      <c r="AZ30" s="71">
        <f>AZ10/AZ26</f>
        <v>0.52631578947388102</v>
      </c>
      <c r="BB30" s="71">
        <f>BB10/BB26</f>
        <v>6.2305295950121631E-2</v>
      </c>
      <c r="BC30" s="71">
        <f>BC10/BC26</f>
        <v>7.0737155621761E-2</v>
      </c>
      <c r="BD30" s="71">
        <f>BD10/BD26</f>
        <v>0.39435089625208103</v>
      </c>
      <c r="BE30" s="71">
        <f>BE10/BE26</f>
        <v>0.37682003494467964</v>
      </c>
      <c r="BG30" s="71">
        <f>BG10/BG26</f>
        <v>0.26242236024849841</v>
      </c>
      <c r="BH30" s="71">
        <f>BH10/BH26</f>
        <v>0.12704174228681878</v>
      </c>
      <c r="BI30" s="71">
        <f>BI10/BI26</f>
        <v>0.10574018126894313</v>
      </c>
      <c r="BJ30" s="71">
        <f>BJ10/BJ26</f>
        <v>0.16190476190485859</v>
      </c>
    </row>
    <row r="31" spans="1:62" x14ac:dyDescent="0.3">
      <c r="A31" s="38" t="s">
        <v>10</v>
      </c>
      <c r="B31" s="73"/>
      <c r="C31" s="74"/>
      <c r="D31" s="71">
        <f>D18/D26</f>
        <v>0.57575757575747133</v>
      </c>
      <c r="E31" s="71">
        <f>E18/E26</f>
        <v>0.67415730337103774</v>
      </c>
      <c r="F31" s="71">
        <f>F18/F26</f>
        <v>0.6164383561640191</v>
      </c>
      <c r="G31" s="73"/>
      <c r="H31" s="74"/>
      <c r="I31" s="71">
        <f>I18/I26</f>
        <v>0.61306532663309043</v>
      </c>
      <c r="J31" s="71">
        <f>J18/J26</f>
        <v>0.67289719626211042</v>
      </c>
      <c r="K31" s="71">
        <f>K18/K26</f>
        <v>0.51724137931022407</v>
      </c>
      <c r="L31" s="71"/>
      <c r="M31" s="73"/>
      <c r="N31" s="74"/>
      <c r="O31" s="71">
        <f>O18/O26</f>
        <v>0.57997010463377652</v>
      </c>
      <c r="P31" s="71">
        <f>P18/P26</f>
        <v>0.579396698918622</v>
      </c>
      <c r="Q31" s="72">
        <f>Q18/Q26</f>
        <v>0.78962962962960159</v>
      </c>
      <c r="R31" s="73"/>
      <c r="S31" s="74"/>
      <c r="T31" s="71">
        <f>T18/T26</f>
        <v>0.85035074045209369</v>
      </c>
      <c r="U31" s="71">
        <f>U18/U26</f>
        <v>0.91182953710506576</v>
      </c>
      <c r="V31" s="72">
        <f>V18/V26</f>
        <v>0.94090909090906938</v>
      </c>
      <c r="X31" s="73"/>
      <c r="Y31" s="74"/>
      <c r="Z31" s="71">
        <f>Z18/Z26</f>
        <v>0.7734513274336523</v>
      </c>
      <c r="AA31" s="71">
        <f>AA18/AA26</f>
        <v>0.63789868667910443</v>
      </c>
      <c r="AB31" s="71">
        <f>AB18/AB26</f>
        <v>0.82097649186275456</v>
      </c>
      <c r="AC31" s="72">
        <f>AC18/AC26</f>
        <v>0.80515297906596472</v>
      </c>
      <c r="AD31" s="73"/>
      <c r="AE31" s="74"/>
      <c r="AF31" s="71">
        <f>AF18/AF26</f>
        <v>0.91411042944791343</v>
      </c>
      <c r="AG31" s="71">
        <f>AG18/AG26</f>
        <v>0.87912087912078762</v>
      </c>
      <c r="AH31" s="71">
        <f>AH18/AH26</f>
        <v>0.91247672253260426</v>
      </c>
      <c r="AI31" s="72">
        <f>AI18/AI26</f>
        <v>0.83762376237619252</v>
      </c>
      <c r="AJ31" s="73"/>
      <c r="AK31" s="74"/>
      <c r="AL31" s="71">
        <f>AL18/AL26</f>
        <v>0.76284584980237602</v>
      </c>
      <c r="AM31" s="71">
        <f>AM18/AM26</f>
        <v>0.9342105263157473</v>
      </c>
      <c r="AN31" s="71">
        <f>AN18/AN26</f>
        <v>0.91654021244312733</v>
      </c>
      <c r="AO31" s="72">
        <f>AO18/AO26</f>
        <v>0.90719999999988576</v>
      </c>
      <c r="AP31" s="73"/>
      <c r="AQ31" s="74"/>
      <c r="AR31" s="71">
        <f>AR18/AR26</f>
        <v>0.84104938271604901</v>
      </c>
      <c r="AS31" s="71">
        <f>AS18/AS26</f>
        <v>0.89352517985606417</v>
      </c>
      <c r="AT31" s="71">
        <f>AT18/AT26</f>
        <v>0.91286307053947291</v>
      </c>
      <c r="AU31" s="72">
        <f>AU18/AU26</f>
        <v>0.90203562340967347</v>
      </c>
      <c r="AV31" s="71"/>
      <c r="AW31" s="71">
        <f>AW18/AW26</f>
        <v>0.6632653061222159</v>
      </c>
      <c r="AX31" s="71">
        <f>AX18/AX26</f>
        <v>0.62376237623727548</v>
      </c>
      <c r="AY31" s="71">
        <f>AY18/AY26</f>
        <v>0.65463917525746196</v>
      </c>
      <c r="AZ31" s="71">
        <f>AZ18/AZ26</f>
        <v>0.47368421052611898</v>
      </c>
      <c r="BB31" s="71">
        <f>BB18/BB26</f>
        <v>0.93769470404987842</v>
      </c>
      <c r="BC31" s="71">
        <f>BC18/BC26</f>
        <v>0.92926284437823903</v>
      </c>
      <c r="BD31" s="71">
        <f>BD18/BD26</f>
        <v>0.60564910374791903</v>
      </c>
      <c r="BE31" s="71">
        <f>BE18/BE26</f>
        <v>0.62317996505532036</v>
      </c>
      <c r="BG31" s="71">
        <f>BG18/BG26</f>
        <v>0.73757763975150159</v>
      </c>
      <c r="BH31" s="71">
        <f>BH18/BH26</f>
        <v>0.87295825771318125</v>
      </c>
      <c r="BI31" s="71">
        <f>BI18/BI26</f>
        <v>0.89425981873105687</v>
      </c>
      <c r="BJ31" s="71">
        <f>BJ18/BJ26</f>
        <v>0.83809523809514141</v>
      </c>
    </row>
    <row r="32" spans="1:62" x14ac:dyDescent="0.3">
      <c r="A32" s="1"/>
      <c r="B32" s="9"/>
      <c r="C32" s="9"/>
      <c r="D32" s="9"/>
      <c r="E32" s="9"/>
      <c r="F32" s="9"/>
      <c r="G32" s="8"/>
      <c r="H32" s="9"/>
      <c r="I32" s="9"/>
      <c r="J32" s="9"/>
      <c r="K32" s="9"/>
      <c r="L32" s="9"/>
      <c r="M32" s="8"/>
      <c r="N32" s="9"/>
      <c r="O32" s="9"/>
      <c r="P32" s="9"/>
      <c r="Q32" s="10"/>
      <c r="R32" s="9"/>
      <c r="S32" s="9"/>
      <c r="T32" s="9"/>
      <c r="U32" s="9"/>
      <c r="V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8"/>
      <c r="AK32" s="9"/>
      <c r="AL32" s="9"/>
      <c r="AM32" s="9"/>
      <c r="AN32" s="9"/>
      <c r="AO32" s="10"/>
      <c r="AP32" s="8"/>
      <c r="AQ32" s="9"/>
      <c r="AR32" s="9"/>
      <c r="AS32" s="9"/>
      <c r="AT32" s="9"/>
      <c r="AU32" s="10"/>
      <c r="AV32" s="9"/>
      <c r="AW32" s="9"/>
      <c r="AX32" s="9"/>
      <c r="AY32" s="9"/>
      <c r="AZ32" s="9"/>
      <c r="BB32" s="9"/>
      <c r="BC32" s="9"/>
      <c r="BD32" s="9"/>
      <c r="BE32" s="9"/>
      <c r="BG32" s="9"/>
      <c r="BH32" s="9"/>
      <c r="BI32" s="9"/>
      <c r="BJ32" s="9"/>
    </row>
    <row r="33" spans="1:62" x14ac:dyDescent="0.3">
      <c r="A33" s="1" t="s">
        <v>11</v>
      </c>
      <c r="B33" s="9"/>
      <c r="C33" s="9"/>
      <c r="D33" s="9"/>
      <c r="E33" s="9"/>
      <c r="F33" s="9"/>
      <c r="G33" s="8"/>
      <c r="H33" s="9"/>
      <c r="I33" s="9"/>
      <c r="J33" s="9"/>
      <c r="K33" s="9"/>
      <c r="L33" s="9"/>
      <c r="M33" s="8"/>
      <c r="N33" s="9"/>
      <c r="O33" s="9"/>
      <c r="P33" s="9"/>
      <c r="Q33" s="10"/>
      <c r="R33" s="9"/>
      <c r="S33" s="9"/>
      <c r="T33" s="9"/>
      <c r="U33" s="9"/>
      <c r="V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8"/>
      <c r="AK33" s="9"/>
      <c r="AL33" s="9"/>
      <c r="AM33" s="9"/>
      <c r="AN33" s="9"/>
      <c r="AO33" s="10"/>
      <c r="AP33" s="8"/>
      <c r="AQ33" s="9"/>
      <c r="AR33" s="9"/>
      <c r="AS33" s="9"/>
      <c r="AT33" s="9"/>
      <c r="AU33" s="10"/>
      <c r="AV33" s="9"/>
      <c r="AW33" s="9"/>
      <c r="AX33" s="9"/>
      <c r="AY33" s="9"/>
      <c r="AZ33" s="9"/>
      <c r="BB33" s="9"/>
      <c r="BC33" s="9"/>
      <c r="BD33" s="9"/>
      <c r="BE33" s="9"/>
      <c r="BG33" s="9"/>
      <c r="BH33" s="9"/>
      <c r="BI33" s="9"/>
      <c r="BJ33" s="9"/>
    </row>
    <row r="34" spans="1:62" x14ac:dyDescent="0.3">
      <c r="A34" s="1"/>
      <c r="B34" s="9"/>
      <c r="C34" s="9"/>
      <c r="D34" s="9"/>
      <c r="E34" s="9"/>
      <c r="F34" s="9"/>
      <c r="G34" s="8"/>
      <c r="H34" s="9"/>
      <c r="I34" s="9"/>
      <c r="J34" s="9"/>
      <c r="K34" s="9"/>
      <c r="L34" s="9"/>
      <c r="M34" s="8"/>
      <c r="N34" s="9"/>
      <c r="O34" s="9"/>
      <c r="P34" s="9"/>
      <c r="Q34" s="10"/>
      <c r="R34" s="9"/>
      <c r="S34" s="9"/>
      <c r="T34" s="9"/>
      <c r="U34" s="9"/>
      <c r="V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8"/>
      <c r="AK34" s="9"/>
      <c r="AL34" s="9"/>
      <c r="AM34" s="9"/>
      <c r="AN34" s="9"/>
      <c r="AO34" s="10"/>
      <c r="AP34" s="8"/>
      <c r="AQ34" s="9"/>
      <c r="AR34" s="9"/>
      <c r="AS34" s="9"/>
      <c r="AT34" s="9"/>
      <c r="AU34" s="10"/>
      <c r="AV34" s="9"/>
      <c r="AW34" s="9"/>
      <c r="AX34" s="9"/>
      <c r="AY34" s="9"/>
      <c r="AZ34" s="9"/>
      <c r="BB34" s="9"/>
      <c r="BC34" s="9"/>
      <c r="BD34" s="9"/>
      <c r="BE34" s="9"/>
      <c r="BG34" s="9"/>
      <c r="BH34" s="9"/>
      <c r="BI34" s="9"/>
      <c r="BJ34" s="9"/>
    </row>
    <row r="35" spans="1:62" x14ac:dyDescent="0.3">
      <c r="A35" s="1" t="s">
        <v>12</v>
      </c>
      <c r="B35" s="9"/>
      <c r="C35" s="9"/>
      <c r="D35" s="9"/>
      <c r="E35" s="9"/>
      <c r="F35" s="9"/>
      <c r="G35" s="8"/>
      <c r="H35" s="9"/>
      <c r="I35" s="9"/>
      <c r="J35" s="9"/>
      <c r="K35" s="9"/>
      <c r="L35" s="9"/>
      <c r="M35" s="8"/>
      <c r="N35" s="9"/>
      <c r="O35" s="9"/>
      <c r="P35" s="9"/>
      <c r="Q35" s="10"/>
      <c r="R35" s="9"/>
      <c r="S35" s="9"/>
      <c r="T35" s="9"/>
      <c r="U35" s="9"/>
      <c r="V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8"/>
      <c r="AK35" s="9"/>
      <c r="AL35" s="9"/>
      <c r="AM35" s="9"/>
      <c r="AN35" s="9"/>
      <c r="AO35" s="10"/>
      <c r="AP35" s="8"/>
      <c r="AQ35" s="9"/>
      <c r="AR35" s="9"/>
      <c r="AS35" s="9"/>
      <c r="AT35" s="9"/>
      <c r="AU35" s="10"/>
      <c r="AV35" s="9"/>
      <c r="AW35" s="9"/>
      <c r="AX35" s="9"/>
      <c r="AY35" s="9"/>
      <c r="AZ35" s="44">
        <f>AVERAGE(AW11:AZ11)</f>
        <v>0.35716448368386466</v>
      </c>
      <c r="BB35" s="9"/>
      <c r="BC35" s="9"/>
      <c r="BD35" s="9"/>
      <c r="BE35" s="44">
        <f>AVERAGE(BB11:BE11)</f>
        <v>0.36410989893229018</v>
      </c>
      <c r="BG35" s="9"/>
      <c r="BH35" s="9"/>
      <c r="BI35" s="9"/>
      <c r="BJ35" s="44">
        <f>AVERAGE(BG11:BJ11)</f>
        <v>0.52526534097445388</v>
      </c>
    </row>
    <row r="36" spans="1:62" x14ac:dyDescent="0.3">
      <c r="A36" s="1" t="s">
        <v>13</v>
      </c>
      <c r="B36" s="9"/>
      <c r="C36" s="9"/>
      <c r="D36" s="9"/>
      <c r="E36" s="9"/>
      <c r="F36" s="9"/>
      <c r="G36" s="8"/>
      <c r="H36" s="9"/>
      <c r="I36" s="9"/>
      <c r="J36" s="9"/>
      <c r="K36" s="9"/>
      <c r="L36" s="9"/>
      <c r="M36" s="8"/>
      <c r="N36" s="9"/>
      <c r="O36" s="9"/>
      <c r="P36" s="9"/>
      <c r="Q36" s="10"/>
      <c r="R36" s="9"/>
      <c r="S36" s="9"/>
      <c r="T36" s="9"/>
      <c r="U36" s="9"/>
      <c r="V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8"/>
      <c r="AK36" s="9"/>
      <c r="AL36" s="9"/>
      <c r="AM36" s="9"/>
      <c r="AN36" s="9"/>
      <c r="AO36" s="10"/>
      <c r="AP36" s="8"/>
      <c r="AQ36" s="9"/>
      <c r="AR36" s="9"/>
      <c r="AS36" s="9"/>
      <c r="AT36" s="9"/>
      <c r="AU36" s="10"/>
      <c r="AV36" s="9"/>
      <c r="AW36" s="9"/>
      <c r="AX36" s="9"/>
      <c r="AY36" s="9"/>
      <c r="AZ36" s="44">
        <f>_xlfn.STDEV.P(AW11:AZ11)</f>
        <v>7.8404617906854532E-2</v>
      </c>
      <c r="BB36" s="9"/>
      <c r="BC36" s="9"/>
      <c r="BD36" s="9"/>
      <c r="BE36" s="44">
        <f>_xlfn.STDEV.P(BB11:BE11)</f>
        <v>7.0631700147623877E-2</v>
      </c>
      <c r="BG36" s="9"/>
      <c r="BH36" s="9"/>
      <c r="BI36" s="9"/>
      <c r="BJ36" s="44">
        <f>_xlfn.STDEV.P(BG11:BJ11)</f>
        <v>4.3704793296572779E-2</v>
      </c>
    </row>
    <row r="37" spans="1:62" x14ac:dyDescent="0.3">
      <c r="A37" s="1" t="s">
        <v>14</v>
      </c>
      <c r="B37" s="9"/>
      <c r="C37" s="9"/>
      <c r="D37" s="9"/>
      <c r="E37" s="9"/>
      <c r="F37" s="9"/>
      <c r="G37" s="8"/>
      <c r="H37" s="9"/>
      <c r="I37" s="9"/>
      <c r="J37" s="9"/>
      <c r="K37" s="9"/>
      <c r="L37" s="9"/>
      <c r="M37" s="8"/>
      <c r="N37" s="9"/>
      <c r="O37" s="9"/>
      <c r="P37" s="9"/>
      <c r="Q37" s="10"/>
      <c r="R37" s="9"/>
      <c r="S37" s="9"/>
      <c r="T37" s="9"/>
      <c r="U37" s="9"/>
      <c r="V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8"/>
      <c r="AK37" s="9"/>
      <c r="AL37" s="9"/>
      <c r="AM37" s="9"/>
      <c r="AN37" s="9"/>
      <c r="AO37" s="10"/>
      <c r="AP37" s="8"/>
      <c r="AQ37" s="9"/>
      <c r="AR37" s="9"/>
      <c r="AS37" s="9"/>
      <c r="AT37" s="9"/>
      <c r="AU37" s="10"/>
      <c r="AV37" s="9"/>
      <c r="AW37" s="9"/>
      <c r="AX37" s="9"/>
      <c r="AY37" s="9"/>
      <c r="AZ37" s="44">
        <f>AVERAGE(AW19:AZ19)</f>
        <v>0.22754193047987609</v>
      </c>
      <c r="BB37" s="9"/>
      <c r="BC37" s="9"/>
      <c r="BD37" s="9"/>
      <c r="BE37" s="44">
        <f>AVERAGE(BB19:BE19)</f>
        <v>0.273852860994801</v>
      </c>
      <c r="BG37" s="9"/>
      <c r="BH37" s="9"/>
      <c r="BI37" s="9"/>
      <c r="BJ37" s="44">
        <f>AVERAGE(BG19:BJ19)</f>
        <v>0.21241591677850388</v>
      </c>
    </row>
    <row r="38" spans="1:62" x14ac:dyDescent="0.3">
      <c r="A38" s="1" t="s">
        <v>15</v>
      </c>
      <c r="B38" s="9"/>
      <c r="C38" s="9"/>
      <c r="D38" s="9"/>
      <c r="E38" s="9"/>
      <c r="F38" s="9"/>
      <c r="G38" s="8"/>
      <c r="H38" s="9"/>
      <c r="I38" s="9"/>
      <c r="J38" s="9"/>
      <c r="K38" s="9"/>
      <c r="L38" s="9"/>
      <c r="M38" s="8"/>
      <c r="N38" s="9"/>
      <c r="O38" s="9"/>
      <c r="P38" s="9"/>
      <c r="Q38" s="10"/>
      <c r="R38" s="9"/>
      <c r="S38" s="9"/>
      <c r="T38" s="9"/>
      <c r="U38" s="9"/>
      <c r="V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8"/>
      <c r="AK38" s="9"/>
      <c r="AL38" s="9"/>
      <c r="AM38" s="9"/>
      <c r="AN38" s="9"/>
      <c r="AO38" s="10"/>
      <c r="AP38" s="8"/>
      <c r="AQ38" s="9"/>
      <c r="AR38" s="9"/>
      <c r="AS38" s="9"/>
      <c r="AT38" s="9"/>
      <c r="AU38" s="10"/>
      <c r="AV38" s="9"/>
      <c r="AW38" s="9"/>
      <c r="AX38" s="9"/>
      <c r="AY38" s="9"/>
      <c r="AZ38" s="44">
        <f>_xlfn.STDEV.P(AW19:AZ19)</f>
        <v>3.0108583413569815E-2</v>
      </c>
      <c r="BB38" s="9"/>
      <c r="BC38" s="9"/>
      <c r="BD38" s="9"/>
      <c r="BE38" s="44">
        <f>_xlfn.STDEV.P(BB19:BE19)</f>
        <v>1.5886272263605332E-2</v>
      </c>
      <c r="BG38" s="9"/>
      <c r="BH38" s="9"/>
      <c r="BI38" s="9"/>
      <c r="BJ38" s="44">
        <f>_xlfn.STDEV.P(BG19:BJ19)</f>
        <v>1.7604654301532317E-2</v>
      </c>
    </row>
    <row r="39" spans="1:62" x14ac:dyDescent="0.3">
      <c r="A39" s="1"/>
      <c r="B39" s="9"/>
      <c r="C39" s="9"/>
      <c r="D39" s="9"/>
      <c r="E39" s="9"/>
      <c r="F39" s="9"/>
      <c r="G39" s="8"/>
      <c r="H39" s="9"/>
      <c r="I39" s="9"/>
      <c r="J39" s="9"/>
      <c r="K39" s="9"/>
      <c r="L39" s="9"/>
      <c r="M39" s="8"/>
      <c r="N39" s="9"/>
      <c r="O39" s="9"/>
      <c r="P39" s="9"/>
      <c r="Q39" s="10"/>
      <c r="R39" s="9"/>
      <c r="S39" s="9"/>
      <c r="T39" s="9"/>
      <c r="U39" s="9"/>
      <c r="V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8"/>
      <c r="AK39" s="9"/>
      <c r="AL39" s="9"/>
      <c r="AM39" s="9"/>
      <c r="AN39" s="9"/>
      <c r="AO39" s="10"/>
      <c r="AP39" s="8"/>
      <c r="AQ39" s="9"/>
      <c r="AR39" s="9"/>
      <c r="AS39" s="9"/>
      <c r="AT39" s="9"/>
      <c r="AU39" s="10"/>
      <c r="AV39" s="9"/>
      <c r="AW39" s="9"/>
      <c r="AX39" s="9"/>
      <c r="AY39" s="9"/>
      <c r="AZ39" s="9"/>
      <c r="BB39" s="9"/>
      <c r="BC39" s="9"/>
      <c r="BD39" s="9"/>
      <c r="BE39" s="9"/>
      <c r="BG39" s="9"/>
      <c r="BH39" s="9"/>
      <c r="BI39" s="9"/>
      <c r="BJ39" s="9"/>
    </row>
    <row r="40" spans="1:62" x14ac:dyDescent="0.3">
      <c r="A40" s="1" t="s">
        <v>16</v>
      </c>
      <c r="B40" s="9"/>
      <c r="C40" s="9"/>
      <c r="D40" s="9"/>
      <c r="E40" s="9"/>
      <c r="F40" s="9"/>
      <c r="G40" s="8"/>
      <c r="H40" s="9"/>
      <c r="I40" s="9"/>
      <c r="J40" s="9"/>
      <c r="K40" s="9"/>
      <c r="L40" s="9"/>
      <c r="M40" s="8"/>
      <c r="N40" s="9"/>
      <c r="O40" s="9"/>
      <c r="P40" s="9"/>
      <c r="Q40" s="10"/>
      <c r="R40" s="9"/>
      <c r="S40" s="9"/>
      <c r="T40" s="9"/>
      <c r="U40" s="9"/>
      <c r="V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8"/>
      <c r="AK40" s="9"/>
      <c r="AL40" s="9"/>
      <c r="AM40" s="9"/>
      <c r="AN40" s="9"/>
      <c r="AO40" s="10"/>
      <c r="AP40" s="8"/>
      <c r="AQ40" s="9"/>
      <c r="AR40" s="9"/>
      <c r="AS40" s="9"/>
      <c r="AT40" s="9"/>
      <c r="AU40" s="10"/>
      <c r="AV40" s="9"/>
      <c r="AW40" s="44">
        <f>AW11-AW19</f>
        <v>0.12332495812428096</v>
      </c>
      <c r="AX40" s="44">
        <f>AX11-AX19</f>
        <v>-1.8018764940418625E-2</v>
      </c>
      <c r="AY40" s="44">
        <f t="shared" ref="AY40" si="65">AY11-AY19</f>
        <v>0.19522189577906496</v>
      </c>
      <c r="AZ40" s="44">
        <f>AZ11-AZ19</f>
        <v>0.2179621238530271</v>
      </c>
      <c r="BB40" s="44">
        <f>BB11-BB19</f>
        <v>4.3127811581749109E-2</v>
      </c>
      <c r="BC40" s="44">
        <f>BC11-BC19</f>
        <v>3.4496261579398002E-2</v>
      </c>
      <c r="BD40" s="44">
        <f t="shared" ref="BD40" si="66">BD11-BD19</f>
        <v>0.10938022181085966</v>
      </c>
      <c r="BE40" s="44">
        <f>BE11-BE19</f>
        <v>0.17402385677794979</v>
      </c>
      <c r="BG40" s="44">
        <f>BG11-BG19</f>
        <v>0.34518415471713504</v>
      </c>
      <c r="BH40" s="44">
        <f>BH11-BH19</f>
        <v>0.3451305432254137</v>
      </c>
      <c r="BI40" s="44">
        <f t="shared" ref="BI40" si="67">BI11-BI19</f>
        <v>0.23121664567998707</v>
      </c>
      <c r="BJ40" s="44">
        <f>BJ11-BJ19</f>
        <v>0.32986635316126367</v>
      </c>
    </row>
    <row r="41" spans="1:62" x14ac:dyDescent="0.3">
      <c r="A41" s="1" t="s">
        <v>17</v>
      </c>
      <c r="B41" s="9"/>
      <c r="C41" s="9"/>
      <c r="D41" s="9"/>
      <c r="E41" s="9"/>
      <c r="F41" s="9"/>
      <c r="G41" s="8"/>
      <c r="H41" s="9"/>
      <c r="I41" s="9"/>
      <c r="J41" s="9"/>
      <c r="K41" s="9"/>
      <c r="L41" s="9"/>
      <c r="M41" s="8"/>
      <c r="N41" s="9"/>
      <c r="O41" s="9"/>
      <c r="P41" s="9"/>
      <c r="Q41" s="10"/>
      <c r="R41" s="9"/>
      <c r="S41" s="9"/>
      <c r="T41" s="9"/>
      <c r="U41" s="9"/>
      <c r="V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8"/>
      <c r="AK41" s="9"/>
      <c r="AL41" s="9"/>
      <c r="AM41" s="9"/>
      <c r="AN41" s="9"/>
      <c r="AO41" s="10"/>
      <c r="AP41" s="8"/>
      <c r="AQ41" s="9"/>
      <c r="AR41" s="9"/>
      <c r="AS41" s="9"/>
      <c r="AT41" s="9"/>
      <c r="AU41" s="10"/>
      <c r="AV41" s="9"/>
      <c r="AW41" s="9"/>
      <c r="AX41" s="44"/>
      <c r="AY41" s="44"/>
      <c r="AZ41" s="44">
        <f>AVERAGE(AW40:AZ40)</f>
        <v>0.12962255320398858</v>
      </c>
      <c r="BB41" s="9"/>
      <c r="BC41" s="44"/>
      <c r="BD41" s="44"/>
      <c r="BE41" s="44">
        <f>AVERAGE(BB40:BE40)</f>
        <v>9.025703793748914E-2</v>
      </c>
      <c r="BG41" s="9"/>
      <c r="BH41" s="44"/>
      <c r="BI41" s="44"/>
      <c r="BJ41" s="44">
        <f>AVERAGE(BG40:BJ40)</f>
        <v>0.31284942419594985</v>
      </c>
    </row>
    <row r="42" spans="1:62" x14ac:dyDescent="0.3">
      <c r="A42" s="1" t="s">
        <v>18</v>
      </c>
      <c r="B42" s="9"/>
      <c r="C42" s="9"/>
      <c r="D42" s="9"/>
      <c r="E42" s="9"/>
      <c r="F42" s="9"/>
      <c r="G42" s="8"/>
      <c r="H42" s="9"/>
      <c r="I42" s="9"/>
      <c r="J42" s="9"/>
      <c r="K42" s="9"/>
      <c r="L42" s="9"/>
      <c r="M42" s="8"/>
      <c r="N42" s="9"/>
      <c r="O42" s="9"/>
      <c r="P42" s="9"/>
      <c r="Q42" s="10"/>
      <c r="R42" s="9"/>
      <c r="S42" s="9"/>
      <c r="T42" s="9"/>
      <c r="U42" s="9"/>
      <c r="V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8"/>
      <c r="AK42" s="9"/>
      <c r="AL42" s="9"/>
      <c r="AM42" s="9"/>
      <c r="AN42" s="9"/>
      <c r="AO42" s="10"/>
      <c r="AP42" s="8"/>
      <c r="AQ42" s="9"/>
      <c r="AR42" s="9"/>
      <c r="AS42" s="9"/>
      <c r="AT42" s="9"/>
      <c r="AU42" s="10"/>
      <c r="AV42" s="9"/>
      <c r="AW42" s="9"/>
      <c r="AX42" s="44"/>
      <c r="AY42" s="44"/>
      <c r="AZ42" s="44">
        <f>_xlfn.STDEV.P(AW40:AZ40)</f>
        <v>9.2120535191596589E-2</v>
      </c>
      <c r="BB42" s="9"/>
      <c r="BC42" s="44"/>
      <c r="BD42" s="44"/>
      <c r="BE42" s="44">
        <f>_xlfn.STDEV.P(BB40:BE40)</f>
        <v>5.6375979497151375E-2</v>
      </c>
      <c r="BG42" s="9"/>
      <c r="BH42" s="44"/>
      <c r="BI42" s="44"/>
      <c r="BJ42" s="44">
        <f>_xlfn.STDEV.P(BG40:BJ40)</f>
        <v>4.7542328096441898E-2</v>
      </c>
    </row>
    <row r="43" spans="1:62" x14ac:dyDescent="0.3">
      <c r="A43" s="1"/>
      <c r="B43" s="9"/>
      <c r="C43" s="9"/>
      <c r="D43" s="9"/>
      <c r="E43" s="9"/>
      <c r="F43" s="9"/>
      <c r="G43" s="8"/>
      <c r="H43" s="9"/>
      <c r="I43" s="9"/>
      <c r="J43" s="9"/>
      <c r="K43" s="9"/>
      <c r="L43" s="9"/>
      <c r="M43" s="8"/>
      <c r="N43" s="9"/>
      <c r="O43" s="9"/>
      <c r="P43" s="9"/>
      <c r="Q43" s="10"/>
      <c r="R43" s="9"/>
      <c r="S43" s="9"/>
      <c r="T43" s="9"/>
      <c r="U43" s="9"/>
      <c r="V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8"/>
      <c r="AK43" s="9"/>
      <c r="AL43" s="9"/>
      <c r="AM43" s="9"/>
      <c r="AN43" s="9"/>
      <c r="AO43" s="10"/>
      <c r="AP43" s="8"/>
      <c r="AQ43" s="9"/>
      <c r="AR43" s="9"/>
      <c r="AS43" s="9"/>
      <c r="AT43" s="9"/>
      <c r="AU43" s="10"/>
      <c r="AV43" s="9"/>
      <c r="AW43" s="9"/>
      <c r="AX43" s="9"/>
      <c r="AY43" s="9"/>
      <c r="AZ43" s="9"/>
      <c r="BB43" s="9"/>
      <c r="BC43" s="9"/>
      <c r="BD43" s="9"/>
      <c r="BE43" s="9"/>
      <c r="BG43" s="9"/>
      <c r="BH43" s="9"/>
      <c r="BI43" s="9"/>
      <c r="BJ43" s="9"/>
    </row>
    <row r="44" spans="1:62" x14ac:dyDescent="0.3">
      <c r="A44" s="1" t="s">
        <v>19</v>
      </c>
      <c r="B44" s="9"/>
      <c r="C44" s="9"/>
      <c r="D44" s="9"/>
      <c r="E44" s="9"/>
      <c r="F44" s="9"/>
      <c r="G44" s="8"/>
      <c r="H44" s="9"/>
      <c r="I44" s="9"/>
      <c r="J44" s="9"/>
      <c r="K44" s="9"/>
      <c r="L44" s="9"/>
      <c r="M44" s="8"/>
      <c r="N44" s="9"/>
      <c r="O44" s="9"/>
      <c r="P44" s="9"/>
      <c r="Q44" s="10"/>
      <c r="R44" s="9"/>
      <c r="S44" s="9"/>
      <c r="T44" s="9"/>
      <c r="U44" s="9"/>
      <c r="V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8"/>
      <c r="AK44" s="9"/>
      <c r="AL44" s="9"/>
      <c r="AM44" s="9"/>
      <c r="AN44" s="9"/>
      <c r="AO44" s="10"/>
      <c r="AP44" s="8"/>
      <c r="AQ44" s="9"/>
      <c r="AR44" s="9"/>
      <c r="AS44" s="9"/>
      <c r="AT44" s="9"/>
      <c r="AU44" s="10"/>
      <c r="AV44" s="9"/>
      <c r="AW44" s="9"/>
      <c r="AX44" s="9"/>
      <c r="AY44" s="9"/>
      <c r="AZ44" s="44">
        <f>AVERAGE(AW27:AZ27)</f>
        <v>0.26349268911789819</v>
      </c>
      <c r="BB44" s="9"/>
      <c r="BC44" s="9"/>
      <c r="BD44" s="9"/>
      <c r="BE44" s="44">
        <f>AVERAGE(BB27:BE27)</f>
        <v>0.29566983474008685</v>
      </c>
      <c r="BG44" s="9"/>
      <c r="BH44" s="9"/>
      <c r="BI44" s="9"/>
      <c r="BJ44" s="44">
        <f>AVERAGE(BG27:BJ27)</f>
        <v>0.23573569697884714</v>
      </c>
    </row>
    <row r="45" spans="1:62" x14ac:dyDescent="0.3">
      <c r="A45" s="1" t="s">
        <v>20</v>
      </c>
      <c r="B45" s="9"/>
      <c r="C45" s="9"/>
      <c r="D45" s="9"/>
      <c r="E45" s="9"/>
      <c r="F45" s="9"/>
      <c r="G45" s="8"/>
      <c r="H45" s="9"/>
      <c r="I45" s="9"/>
      <c r="J45" s="9"/>
      <c r="K45" s="9"/>
      <c r="L45" s="9"/>
      <c r="M45" s="8"/>
      <c r="N45" s="9"/>
      <c r="O45" s="9"/>
      <c r="P45" s="9"/>
      <c r="Q45" s="10"/>
      <c r="R45" s="9"/>
      <c r="S45" s="9"/>
      <c r="T45" s="9"/>
      <c r="U45" s="9"/>
      <c r="V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8"/>
      <c r="AK45" s="9"/>
      <c r="AL45" s="9"/>
      <c r="AM45" s="9"/>
      <c r="AN45" s="9"/>
      <c r="AO45" s="10"/>
      <c r="AP45" s="8"/>
      <c r="AQ45" s="9"/>
      <c r="AR45" s="9"/>
      <c r="AS45" s="9"/>
      <c r="AT45" s="9"/>
      <c r="AU45" s="10"/>
      <c r="AV45" s="9"/>
      <c r="AW45" s="9"/>
      <c r="AX45" s="9"/>
      <c r="AY45" s="9"/>
      <c r="AZ45" s="44">
        <f>_xlfn.STDEV.P(AW27:AZ27)</f>
        <v>3.7840167926537299E-2</v>
      </c>
      <c r="BB45" s="9"/>
      <c r="BC45" s="9"/>
      <c r="BD45" s="9"/>
      <c r="BE45" s="44">
        <f>_xlfn.STDEV.P(BB27:BE27)</f>
        <v>3.5514907772725396E-2</v>
      </c>
      <c r="BG45" s="9"/>
      <c r="BH45" s="9"/>
      <c r="BI45" s="9"/>
      <c r="BJ45" s="44">
        <f>_xlfn.STDEV.P(BG27:BJ27)</f>
        <v>1.2594084055253512E-2</v>
      </c>
    </row>
    <row r="46" spans="1:62" x14ac:dyDescent="0.3">
      <c r="A46" s="1" t="s">
        <v>21</v>
      </c>
      <c r="B46" s="9"/>
      <c r="C46" s="9"/>
      <c r="D46" s="9"/>
      <c r="E46" s="9"/>
      <c r="F46" s="9"/>
      <c r="G46" s="8"/>
      <c r="H46" s="9"/>
      <c r="I46" s="9"/>
      <c r="J46" s="9"/>
      <c r="K46" s="9"/>
      <c r="L46" s="9"/>
      <c r="M46" s="8"/>
      <c r="N46" s="9"/>
      <c r="O46" s="9"/>
      <c r="P46" s="9"/>
      <c r="Q46" s="10"/>
      <c r="R46" s="9"/>
      <c r="S46" s="9"/>
      <c r="T46" s="9"/>
      <c r="U46" s="9"/>
      <c r="V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8"/>
      <c r="AK46" s="9"/>
      <c r="AL46" s="9"/>
      <c r="AM46" s="9"/>
      <c r="AN46" s="9"/>
      <c r="AO46" s="10"/>
      <c r="AP46" s="8"/>
      <c r="AQ46" s="9"/>
      <c r="AR46" s="9"/>
      <c r="AS46" s="9"/>
      <c r="AT46" s="9"/>
      <c r="AU46" s="10"/>
      <c r="AV46" s="9"/>
      <c r="AW46" s="9"/>
      <c r="AX46" s="9"/>
      <c r="AY46" s="9"/>
      <c r="AZ46" s="9"/>
      <c r="BB46" s="9"/>
      <c r="BC46" s="9"/>
      <c r="BD46" s="9"/>
      <c r="BE46" s="9"/>
      <c r="BG46" s="9"/>
      <c r="BH46" s="9"/>
      <c r="BI46" s="9"/>
      <c r="BJ46" s="9"/>
    </row>
    <row r="47" spans="1:62" x14ac:dyDescent="0.3">
      <c r="A47" s="9"/>
      <c r="B47" s="9"/>
      <c r="C47" s="9"/>
      <c r="D47" s="9"/>
      <c r="E47" s="9"/>
      <c r="F47" s="9"/>
      <c r="G47" s="8"/>
      <c r="H47" s="9"/>
      <c r="I47" s="9"/>
      <c r="J47" s="9"/>
      <c r="K47" s="9"/>
      <c r="L47" s="9"/>
      <c r="M47" s="8"/>
      <c r="N47" s="9"/>
      <c r="O47" s="9"/>
      <c r="P47" s="9"/>
      <c r="Q47" s="10"/>
      <c r="R47" s="9"/>
      <c r="S47" s="9"/>
      <c r="T47" s="9"/>
      <c r="U47" s="9"/>
      <c r="V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8"/>
      <c r="AK47" s="9"/>
      <c r="AL47" s="9"/>
      <c r="AM47" s="9"/>
      <c r="AN47" s="9"/>
      <c r="AO47" s="10"/>
      <c r="AP47" s="8"/>
      <c r="AQ47" s="9"/>
      <c r="AR47" s="9"/>
      <c r="AS47" s="9"/>
      <c r="AT47" s="9"/>
      <c r="AU47" s="10"/>
      <c r="AV47" s="9"/>
      <c r="AW47" s="9"/>
      <c r="AX47" s="9"/>
      <c r="AY47" s="9"/>
      <c r="AZ47" s="9"/>
      <c r="BB47" s="9"/>
      <c r="BC47" s="9"/>
      <c r="BD47" s="9"/>
      <c r="BE47" s="9"/>
      <c r="BG47" s="9"/>
      <c r="BH47" s="9"/>
      <c r="BI47" s="9"/>
      <c r="BJ47" s="9"/>
    </row>
    <row r="48" spans="1:62" x14ac:dyDescent="0.3">
      <c r="A48" s="9"/>
      <c r="B48" s="9"/>
      <c r="C48" s="9"/>
      <c r="D48" s="9"/>
      <c r="E48" s="9"/>
      <c r="F48" s="9"/>
      <c r="G48" s="8"/>
      <c r="H48" s="9"/>
      <c r="I48" s="9"/>
      <c r="J48" s="9"/>
      <c r="K48" s="9"/>
      <c r="L48" s="9"/>
      <c r="M48" s="8"/>
      <c r="N48" s="9"/>
      <c r="O48" s="9"/>
      <c r="P48" s="9"/>
      <c r="Q48" s="10"/>
      <c r="R48" s="9"/>
      <c r="S48" s="9"/>
      <c r="T48" s="9"/>
      <c r="U48" s="9"/>
      <c r="V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8"/>
      <c r="AK48" s="9"/>
      <c r="AL48" s="9"/>
      <c r="AM48" s="9"/>
      <c r="AN48" s="9"/>
      <c r="AO48" s="10"/>
      <c r="AP48" s="8"/>
      <c r="AQ48" s="9"/>
      <c r="AR48" s="9"/>
      <c r="AS48" s="9"/>
      <c r="AT48" s="9"/>
      <c r="AU48" s="10"/>
      <c r="AV48" s="9"/>
      <c r="AW48" s="9"/>
      <c r="AX48" s="9"/>
      <c r="AY48" s="9"/>
      <c r="AZ48" s="9"/>
      <c r="BB48" s="9"/>
      <c r="BC48" s="9"/>
      <c r="BD48" s="9"/>
      <c r="BE48" s="9"/>
      <c r="BG48" s="9"/>
      <c r="BH48" s="9"/>
      <c r="BI48" s="9"/>
      <c r="BJ48" s="9"/>
    </row>
    <row r="49" spans="1:62" x14ac:dyDescent="0.3">
      <c r="A49" s="9"/>
      <c r="B49" s="9"/>
      <c r="C49" s="9"/>
      <c r="D49" s="9"/>
      <c r="E49" s="9"/>
      <c r="F49" s="9"/>
      <c r="G49" s="8"/>
      <c r="H49" s="9"/>
      <c r="I49" s="9"/>
      <c r="J49" s="9"/>
      <c r="K49" s="9"/>
      <c r="L49" s="9"/>
      <c r="M49" s="8"/>
      <c r="N49" s="9"/>
      <c r="O49" s="9"/>
      <c r="P49" s="9"/>
      <c r="Q49" s="10"/>
      <c r="R49" s="9"/>
      <c r="S49" s="9"/>
      <c r="T49" s="9"/>
      <c r="U49" s="9"/>
      <c r="V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8"/>
      <c r="AK49" s="9"/>
      <c r="AL49" s="9"/>
      <c r="AM49" s="9"/>
      <c r="AN49" s="9"/>
      <c r="AO49" s="10"/>
      <c r="AP49" s="8"/>
      <c r="AQ49" s="9"/>
      <c r="AR49" s="9"/>
      <c r="AS49" s="9"/>
      <c r="AT49" s="9"/>
      <c r="AU49" s="10"/>
      <c r="AV49" s="9"/>
      <c r="AW49" s="9"/>
      <c r="AX49" s="9"/>
      <c r="AY49" s="9"/>
      <c r="AZ49" s="9"/>
      <c r="BB49" s="9"/>
      <c r="BC49" s="9"/>
      <c r="BD49" s="9"/>
      <c r="BE49" s="9"/>
      <c r="BG49" s="9"/>
      <c r="BH49" s="9"/>
      <c r="BI49" s="9"/>
      <c r="BJ49" s="9"/>
    </row>
    <row r="50" spans="1:62" x14ac:dyDescent="0.3">
      <c r="A50" s="9"/>
      <c r="B50" s="9"/>
      <c r="C50" s="9"/>
      <c r="D50" s="9"/>
      <c r="E50" s="9"/>
      <c r="F50" s="9"/>
      <c r="G50" s="8"/>
      <c r="H50" s="9"/>
      <c r="I50" s="9"/>
      <c r="J50" s="9"/>
      <c r="K50" s="9"/>
      <c r="L50" s="9"/>
      <c r="M50" s="8"/>
      <c r="N50" s="9"/>
      <c r="O50" s="9"/>
      <c r="P50" s="9"/>
      <c r="Q50" s="10"/>
      <c r="R50" s="9"/>
      <c r="S50" s="9"/>
      <c r="T50" s="9"/>
      <c r="U50" s="9"/>
      <c r="V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8"/>
      <c r="AK50" s="9"/>
      <c r="AL50" s="9"/>
      <c r="AM50" s="9"/>
      <c r="AN50" s="9"/>
      <c r="AO50" s="10"/>
      <c r="AP50" s="8"/>
      <c r="AQ50" s="9"/>
      <c r="AR50" s="9"/>
      <c r="AS50" s="9"/>
      <c r="AT50" s="9"/>
      <c r="AU50" s="10"/>
      <c r="AV50" s="9"/>
      <c r="AW50" s="9"/>
      <c r="AX50" s="9"/>
      <c r="AY50" s="9"/>
      <c r="AZ50" s="9"/>
      <c r="BB50" s="9"/>
      <c r="BC50" s="9"/>
      <c r="BD50" s="9"/>
      <c r="BE50" s="9"/>
      <c r="BG50" s="9"/>
      <c r="BH50" s="9"/>
      <c r="BI50" s="9"/>
      <c r="BJ50" s="9"/>
    </row>
    <row r="51" spans="1:62" x14ac:dyDescent="0.3">
      <c r="A51" s="9"/>
      <c r="B51" s="9"/>
      <c r="C51" s="9"/>
      <c r="D51" s="9"/>
      <c r="E51" s="9"/>
      <c r="F51" s="9"/>
      <c r="G51" s="8"/>
      <c r="H51" s="9"/>
      <c r="I51" s="9"/>
      <c r="J51" s="9"/>
      <c r="K51" s="9"/>
      <c r="L51" s="9"/>
      <c r="M51" s="8"/>
      <c r="N51" s="9"/>
      <c r="O51" s="9"/>
      <c r="P51" s="9"/>
      <c r="Q51" s="10"/>
      <c r="R51" s="9"/>
      <c r="S51" s="9"/>
      <c r="T51" s="9"/>
      <c r="U51" s="9"/>
      <c r="V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8"/>
      <c r="AK51" s="9"/>
      <c r="AL51" s="9"/>
      <c r="AM51" s="9"/>
      <c r="AN51" s="9"/>
      <c r="AO51" s="10"/>
      <c r="AP51" s="8"/>
      <c r="AQ51" s="9"/>
      <c r="AR51" s="9"/>
      <c r="AS51" s="9"/>
      <c r="AT51" s="9"/>
      <c r="AU51" s="10"/>
      <c r="AV51" s="9"/>
      <c r="AW51" s="9"/>
      <c r="AX51" s="9"/>
      <c r="AY51" s="9"/>
      <c r="AZ51" s="9"/>
      <c r="BB51" s="9"/>
      <c r="BC51" s="9"/>
      <c r="BD51" s="9"/>
      <c r="BE51" s="9"/>
      <c r="BG51" s="9"/>
      <c r="BH51" s="9"/>
      <c r="BI51" s="9"/>
      <c r="BJ51" s="9"/>
    </row>
    <row r="52" spans="1:62" x14ac:dyDescent="0.3">
      <c r="A52" s="9"/>
      <c r="B52" s="9"/>
      <c r="C52" s="9"/>
      <c r="D52" s="9"/>
      <c r="E52" s="9"/>
      <c r="F52" s="9"/>
      <c r="G52" s="8"/>
      <c r="H52" s="9"/>
      <c r="I52" s="9"/>
      <c r="J52" s="9"/>
      <c r="K52" s="9"/>
      <c r="L52" s="9"/>
      <c r="M52" s="8"/>
      <c r="N52" s="9"/>
      <c r="O52" s="9"/>
      <c r="P52" s="9"/>
      <c r="Q52" s="10"/>
      <c r="R52" s="9"/>
      <c r="S52" s="9"/>
      <c r="T52" s="9"/>
      <c r="U52" s="9"/>
      <c r="V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8"/>
      <c r="AK52" s="9"/>
      <c r="AL52" s="9"/>
      <c r="AM52" s="9"/>
      <c r="AN52" s="9"/>
      <c r="AO52" s="10"/>
      <c r="AP52" s="8"/>
      <c r="AQ52" s="9"/>
      <c r="AR52" s="9"/>
      <c r="AS52" s="9"/>
      <c r="AT52" s="9"/>
      <c r="AU52" s="10"/>
      <c r="AV52" s="9"/>
      <c r="AW52" s="9"/>
      <c r="AX52" s="9"/>
      <c r="AY52" s="9"/>
      <c r="AZ52" s="9"/>
      <c r="BB52" s="9"/>
      <c r="BC52" s="9"/>
      <c r="BD52" s="9"/>
      <c r="BE52" s="9"/>
      <c r="BG52" s="9"/>
      <c r="BH52" s="9"/>
      <c r="BI52" s="9"/>
      <c r="BJ52" s="9"/>
    </row>
    <row r="53" spans="1:62" x14ac:dyDescent="0.3">
      <c r="A53" s="9"/>
      <c r="B53" s="9"/>
      <c r="C53" s="9"/>
      <c r="D53" s="9"/>
      <c r="E53" s="9"/>
      <c r="F53" s="9"/>
      <c r="G53" s="8"/>
      <c r="H53" s="9"/>
      <c r="I53" s="9"/>
      <c r="J53" s="9"/>
      <c r="K53" s="9"/>
      <c r="L53" s="9"/>
      <c r="M53" s="8"/>
      <c r="N53" s="9"/>
      <c r="O53" s="9"/>
      <c r="P53" s="9"/>
      <c r="Q53" s="10"/>
      <c r="R53" s="9"/>
      <c r="S53" s="9"/>
      <c r="T53" s="9"/>
      <c r="U53" s="9"/>
      <c r="V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8"/>
      <c r="AK53" s="9"/>
      <c r="AL53" s="9"/>
      <c r="AM53" s="9"/>
      <c r="AN53" s="9"/>
      <c r="AO53" s="10"/>
      <c r="AP53" s="8"/>
      <c r="AQ53" s="9"/>
      <c r="AR53" s="9"/>
      <c r="AS53" s="9"/>
      <c r="AT53" s="9"/>
      <c r="AU53" s="10"/>
      <c r="AV53" s="9"/>
      <c r="AW53" s="9"/>
      <c r="AX53" s="9"/>
      <c r="AY53" s="9"/>
      <c r="AZ53" s="9"/>
      <c r="BB53" s="9"/>
      <c r="BC53" s="9"/>
      <c r="BD53" s="9"/>
      <c r="BE53" s="9"/>
      <c r="BG53" s="9"/>
      <c r="BH53" s="9"/>
      <c r="BI53" s="9"/>
      <c r="BJ53" s="9"/>
    </row>
    <row r="54" spans="1:62" x14ac:dyDescent="0.3">
      <c r="A54" s="9"/>
      <c r="B54" s="9"/>
      <c r="C54" s="9"/>
      <c r="D54" s="9"/>
      <c r="E54" s="9"/>
      <c r="F54" s="9"/>
      <c r="G54" s="8"/>
      <c r="H54" s="9"/>
      <c r="I54" s="9"/>
      <c r="J54" s="9"/>
      <c r="K54" s="9"/>
      <c r="L54" s="9"/>
      <c r="M54" s="8"/>
      <c r="N54" s="9"/>
      <c r="O54" s="9"/>
      <c r="P54" s="9"/>
      <c r="Q54" s="10"/>
      <c r="R54" s="9"/>
      <c r="S54" s="9"/>
      <c r="T54" s="9"/>
      <c r="U54" s="9"/>
      <c r="V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8"/>
      <c r="AK54" s="9"/>
      <c r="AL54" s="9"/>
      <c r="AM54" s="9"/>
      <c r="AN54" s="9"/>
      <c r="AO54" s="10"/>
      <c r="AP54" s="8"/>
      <c r="AQ54" s="9"/>
      <c r="AR54" s="9"/>
      <c r="AS54" s="9"/>
      <c r="AT54" s="9"/>
      <c r="AU54" s="10"/>
      <c r="AV54" s="9"/>
      <c r="AW54" s="9"/>
      <c r="AX54" s="9"/>
      <c r="AY54" s="9"/>
      <c r="AZ54" s="9"/>
      <c r="BB54" s="9"/>
      <c r="BC54" s="9"/>
      <c r="BD54" s="9"/>
      <c r="BE54" s="9"/>
      <c r="BG54" s="9"/>
      <c r="BH54" s="9"/>
      <c r="BI54" s="9"/>
      <c r="BJ54" s="9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801-D78E-4EF6-A923-358B9B01A494}">
  <dimension ref="A1:AL99"/>
  <sheetViews>
    <sheetView workbookViewId="0">
      <selection activeCell="AF56" sqref="AF56"/>
    </sheetView>
  </sheetViews>
  <sheetFormatPr defaultRowHeight="15" x14ac:dyDescent="0.25"/>
  <cols>
    <col min="1" max="1" width="5.58203125" style="92" customWidth="1"/>
    <col min="2" max="4" width="2.9140625" style="92" customWidth="1"/>
    <col min="5" max="8" width="2.58203125" style="92" customWidth="1"/>
    <col min="9" max="12" width="2.4140625" style="92" customWidth="1"/>
    <col min="13" max="16" width="2.58203125" style="92" customWidth="1"/>
    <col min="17" max="20" width="2.4140625" style="92" customWidth="1"/>
    <col min="21" max="24" width="2.58203125" style="92" customWidth="1"/>
    <col min="25" max="27" width="2.9140625" style="92" customWidth="1"/>
    <col min="28" max="31" width="2.58203125" style="92" customWidth="1"/>
    <col min="32" max="32" width="5.58203125" style="92" customWidth="1"/>
    <col min="33" max="16384" width="8.6640625" style="92"/>
  </cols>
  <sheetData>
    <row r="1" spans="1:38" ht="16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8" ht="23.15" customHeight="1" x14ac:dyDescent="0.25">
      <c r="A2" s="96"/>
      <c r="B2" s="126" t="s">
        <v>38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96"/>
    </row>
    <row r="3" spans="1:38" ht="23.15" customHeight="1" x14ac:dyDescent="0.25">
      <c r="A3" s="96"/>
      <c r="B3" s="126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96"/>
    </row>
    <row r="4" spans="1:38" ht="15" customHeight="1" x14ac:dyDescent="0.25">
      <c r="A4" s="96"/>
      <c r="B4" s="125" t="s">
        <v>40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96"/>
    </row>
    <row r="5" spans="1:38" ht="16" customHeight="1" x14ac:dyDescent="0.25">
      <c r="A5" s="96"/>
      <c r="B5" s="118" t="s">
        <v>41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 t="s">
        <v>42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  <c r="AF5" s="96"/>
    </row>
    <row r="6" spans="1:38" ht="16" customHeight="1" x14ac:dyDescent="0.25">
      <c r="A6" s="96"/>
      <c r="B6" s="123" t="s">
        <v>43</v>
      </c>
      <c r="C6" s="122"/>
      <c r="D6" s="122"/>
      <c r="E6" s="122"/>
      <c r="F6" s="122"/>
      <c r="G6" s="122"/>
      <c r="H6" s="122"/>
      <c r="I6" s="124"/>
      <c r="J6" s="124"/>
      <c r="K6" s="124"/>
      <c r="L6" s="124"/>
      <c r="M6" s="124"/>
      <c r="N6" s="124"/>
      <c r="O6" s="124"/>
      <c r="P6" s="124"/>
      <c r="Q6" s="122" t="s">
        <v>44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  <c r="AF6" s="96"/>
    </row>
    <row r="7" spans="1:38" ht="16" customHeight="1" x14ac:dyDescent="0.25">
      <c r="A7" s="96"/>
      <c r="B7" s="123" t="s">
        <v>45</v>
      </c>
      <c r="C7" s="122"/>
      <c r="D7" s="122"/>
      <c r="E7" s="122"/>
      <c r="F7" s="122"/>
      <c r="G7" s="122"/>
      <c r="H7" s="122"/>
      <c r="I7" s="122" t="s">
        <v>46</v>
      </c>
      <c r="J7" s="122"/>
      <c r="K7" s="122"/>
      <c r="L7" s="122"/>
      <c r="M7" s="122"/>
      <c r="N7" s="122"/>
      <c r="O7" s="122"/>
      <c r="P7" s="122"/>
      <c r="Q7" s="122" t="s">
        <v>47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  <c r="AF7" s="96"/>
    </row>
    <row r="8" spans="1:38" ht="16" customHeight="1" x14ac:dyDescent="0.25">
      <c r="A8" s="96"/>
      <c r="B8" s="123" t="s">
        <v>48</v>
      </c>
      <c r="C8" s="122"/>
      <c r="D8" s="122"/>
      <c r="E8" s="122"/>
      <c r="F8" s="122"/>
      <c r="G8" s="122"/>
      <c r="H8" s="122"/>
      <c r="I8" s="122" t="s">
        <v>49</v>
      </c>
      <c r="J8" s="122"/>
      <c r="K8" s="122"/>
      <c r="L8" s="122"/>
      <c r="M8" s="122"/>
      <c r="N8" s="122"/>
      <c r="O8" s="122"/>
      <c r="P8" s="122"/>
      <c r="Q8" s="122" t="s">
        <v>50</v>
      </c>
      <c r="R8" s="122"/>
      <c r="S8" s="122"/>
      <c r="T8" s="122"/>
      <c r="U8" s="122"/>
      <c r="V8" s="122"/>
      <c r="W8" s="122"/>
      <c r="X8" s="122"/>
      <c r="Y8" s="122" t="s">
        <v>51</v>
      </c>
      <c r="Z8" s="122"/>
      <c r="AA8" s="122"/>
      <c r="AB8" s="122"/>
      <c r="AC8" s="122"/>
      <c r="AD8" s="122"/>
      <c r="AE8" s="121"/>
      <c r="AF8" s="96"/>
    </row>
    <row r="9" spans="1:38" ht="16" customHeight="1" x14ac:dyDescent="0.25">
      <c r="A9" s="96"/>
      <c r="B9" s="115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14" t="s">
        <v>53</v>
      </c>
      <c r="Z9" s="120"/>
      <c r="AA9" s="120"/>
      <c r="AB9" s="120"/>
      <c r="AC9" s="120"/>
      <c r="AD9" s="120"/>
      <c r="AE9" s="119"/>
      <c r="AF9" s="96"/>
    </row>
    <row r="10" spans="1:38" ht="20.149999999999999" customHeight="1" x14ac:dyDescent="0.25">
      <c r="A10" s="96"/>
      <c r="B10" s="118" t="s">
        <v>54</v>
      </c>
      <c r="C10" s="117"/>
      <c r="D10" s="117"/>
      <c r="E10" s="117"/>
      <c r="F10" s="117"/>
      <c r="G10" s="117"/>
      <c r="H10" s="117"/>
      <c r="I10" s="117" t="s">
        <v>55</v>
      </c>
      <c r="J10" s="117"/>
      <c r="K10" s="117"/>
      <c r="L10" s="117"/>
      <c r="M10" s="117"/>
      <c r="N10" s="117"/>
      <c r="O10" s="117"/>
      <c r="P10" s="117"/>
      <c r="Q10" s="117" t="s">
        <v>56</v>
      </c>
      <c r="R10" s="117"/>
      <c r="S10" s="117"/>
      <c r="T10" s="117"/>
      <c r="U10" s="117"/>
      <c r="V10" s="117"/>
      <c r="W10" s="117"/>
      <c r="X10" s="117"/>
      <c r="Y10" s="117" t="s">
        <v>57</v>
      </c>
      <c r="Z10" s="117"/>
      <c r="AA10" s="117"/>
      <c r="AB10" s="117"/>
      <c r="AC10" s="117"/>
      <c r="AD10" s="117"/>
      <c r="AE10" s="116"/>
      <c r="AF10" s="96"/>
    </row>
    <row r="11" spans="1:38" ht="20.149999999999999" customHeight="1" x14ac:dyDescent="0.25">
      <c r="A11" s="96"/>
      <c r="B11" s="115" t="s">
        <v>58</v>
      </c>
      <c r="C11" s="114"/>
      <c r="D11" s="114"/>
      <c r="E11" s="114"/>
      <c r="F11" s="114"/>
      <c r="G11" s="114"/>
      <c r="H11" s="114"/>
      <c r="I11" s="114" t="s">
        <v>59</v>
      </c>
      <c r="J11" s="114"/>
      <c r="K11" s="114"/>
      <c r="L11" s="114"/>
      <c r="M11" s="114"/>
      <c r="N11" s="114"/>
      <c r="O11" s="114"/>
      <c r="P11" s="114"/>
      <c r="Q11" s="114" t="s">
        <v>60</v>
      </c>
      <c r="R11" s="114"/>
      <c r="S11" s="114"/>
      <c r="T11" s="114"/>
      <c r="U11" s="114"/>
      <c r="V11" s="114"/>
      <c r="W11" s="114"/>
      <c r="X11" s="114"/>
      <c r="Y11" s="114" t="s">
        <v>61</v>
      </c>
      <c r="Z11" s="114"/>
      <c r="AA11" s="114"/>
      <c r="AB11" s="114"/>
      <c r="AC11" s="114"/>
      <c r="AD11" s="114"/>
      <c r="AE11" s="113"/>
      <c r="AF11" s="96"/>
    </row>
    <row r="12" spans="1:38" ht="20.149999999999999" customHeight="1" x14ac:dyDescent="0.25">
      <c r="A12" s="96"/>
      <c r="B12" s="118" t="s">
        <v>62</v>
      </c>
      <c r="C12" s="117"/>
      <c r="D12" s="117"/>
      <c r="E12" s="117"/>
      <c r="F12" s="117"/>
      <c r="G12" s="117"/>
      <c r="H12" s="117" t="s">
        <v>63</v>
      </c>
      <c r="I12" s="117"/>
      <c r="J12" s="117"/>
      <c r="K12" s="117"/>
      <c r="L12" s="117"/>
      <c r="M12" s="117"/>
      <c r="N12" s="117" t="s">
        <v>64</v>
      </c>
      <c r="O12" s="117"/>
      <c r="P12" s="117"/>
      <c r="Q12" s="117"/>
      <c r="R12" s="117"/>
      <c r="S12" s="117"/>
      <c r="T12" s="117" t="s">
        <v>65</v>
      </c>
      <c r="U12" s="117"/>
      <c r="V12" s="117"/>
      <c r="W12" s="117"/>
      <c r="X12" s="117"/>
      <c r="Y12" s="117"/>
      <c r="Z12" s="117" t="s">
        <v>66</v>
      </c>
      <c r="AA12" s="117"/>
      <c r="AB12" s="117"/>
      <c r="AC12" s="117"/>
      <c r="AD12" s="117"/>
      <c r="AE12" s="116"/>
      <c r="AF12" s="96"/>
    </row>
    <row r="13" spans="1:38" ht="20.149999999999999" customHeight="1" x14ac:dyDescent="0.25">
      <c r="A13" s="96"/>
      <c r="B13" s="115" t="s">
        <v>67</v>
      </c>
      <c r="C13" s="114"/>
      <c r="D13" s="114"/>
      <c r="E13" s="114"/>
      <c r="F13" s="114"/>
      <c r="G13" s="114"/>
      <c r="H13" s="114" t="s">
        <v>68</v>
      </c>
      <c r="I13" s="114"/>
      <c r="J13" s="114"/>
      <c r="K13" s="114"/>
      <c r="L13" s="114"/>
      <c r="M13" s="114"/>
      <c r="N13" s="114" t="s">
        <v>69</v>
      </c>
      <c r="O13" s="114"/>
      <c r="P13" s="114"/>
      <c r="Q13" s="114"/>
      <c r="R13" s="114"/>
      <c r="S13" s="114"/>
      <c r="T13" s="114" t="s">
        <v>70</v>
      </c>
      <c r="U13" s="114"/>
      <c r="V13" s="114"/>
      <c r="W13" s="114"/>
      <c r="X13" s="114"/>
      <c r="Y13" s="114"/>
      <c r="Z13" s="114" t="s">
        <v>71</v>
      </c>
      <c r="AA13" s="114"/>
      <c r="AB13" s="114"/>
      <c r="AC13" s="114"/>
      <c r="AD13" s="114"/>
      <c r="AE13" s="113"/>
      <c r="AF13" s="96"/>
    </row>
    <row r="14" spans="1:38" ht="10" customHeight="1" x14ac:dyDescent="0.35">
      <c r="A14" s="96"/>
      <c r="B14" s="112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96"/>
    </row>
    <row r="15" spans="1:38" ht="11.15" customHeight="1" x14ac:dyDescent="0.25">
      <c r="A15" s="96"/>
      <c r="B15" s="111" t="s">
        <v>72</v>
      </c>
      <c r="C15" s="111"/>
      <c r="D15" s="111"/>
      <c r="E15" s="110" t="s">
        <v>73</v>
      </c>
      <c r="F15" s="110"/>
      <c r="G15" s="110" t="s">
        <v>74</v>
      </c>
      <c r="H15" s="110"/>
      <c r="I15" s="111" t="s">
        <v>72</v>
      </c>
      <c r="J15" s="111"/>
      <c r="K15" s="111"/>
      <c r="L15" s="111"/>
      <c r="M15" s="110" t="s">
        <v>73</v>
      </c>
      <c r="N15" s="110"/>
      <c r="O15" s="110" t="s">
        <v>74</v>
      </c>
      <c r="P15" s="110"/>
      <c r="Q15" s="111" t="s">
        <v>72</v>
      </c>
      <c r="R15" s="111"/>
      <c r="S15" s="111"/>
      <c r="T15" s="111"/>
      <c r="U15" s="110" t="s">
        <v>73</v>
      </c>
      <c r="V15" s="110"/>
      <c r="W15" s="110" t="s">
        <v>74</v>
      </c>
      <c r="X15" s="110"/>
      <c r="Y15" s="111" t="s">
        <v>72</v>
      </c>
      <c r="Z15" s="111"/>
      <c r="AA15" s="111"/>
      <c r="AB15" s="110" t="s">
        <v>73</v>
      </c>
      <c r="AC15" s="110"/>
      <c r="AD15" s="110" t="s">
        <v>74</v>
      </c>
      <c r="AE15" s="110"/>
      <c r="AF15" s="96"/>
    </row>
    <row r="16" spans="1:38" ht="11.15" customHeight="1" x14ac:dyDescent="0.25">
      <c r="A16" s="96"/>
      <c r="B16" s="93">
        <v>0</v>
      </c>
      <c r="C16" s="93">
        <v>0.1</v>
      </c>
      <c r="D16" s="93"/>
      <c r="E16" s="93">
        <v>0</v>
      </c>
      <c r="F16" s="93"/>
      <c r="G16" s="93">
        <v>0</v>
      </c>
      <c r="H16" s="93"/>
      <c r="I16" s="93">
        <v>0.97</v>
      </c>
      <c r="J16" s="93">
        <v>1.087</v>
      </c>
      <c r="K16" s="93"/>
      <c r="L16" s="93"/>
      <c r="M16" s="93">
        <v>0.08</v>
      </c>
      <c r="N16" s="93"/>
      <c r="O16" s="93">
        <v>0.11</v>
      </c>
      <c r="P16" s="93"/>
      <c r="Q16" s="93">
        <v>10.56</v>
      </c>
      <c r="R16" s="93">
        <v>11.83</v>
      </c>
      <c r="S16" s="93"/>
      <c r="T16" s="93"/>
      <c r="U16" s="93">
        <v>0.13</v>
      </c>
      <c r="V16" s="93"/>
      <c r="W16" s="93">
        <v>1.33</v>
      </c>
      <c r="X16" s="93"/>
      <c r="Y16" s="93">
        <v>114.9</v>
      </c>
      <c r="Z16" s="93">
        <v>128.69999999999999</v>
      </c>
      <c r="AA16" s="93"/>
      <c r="AB16" s="93">
        <v>5.8</v>
      </c>
      <c r="AC16" s="93"/>
      <c r="AD16" s="93">
        <v>88.85</v>
      </c>
      <c r="AE16" s="93"/>
      <c r="AF16" s="96"/>
      <c r="AH16" s="93">
        <v>0</v>
      </c>
      <c r="AI16" s="93">
        <v>0.1</v>
      </c>
      <c r="AJ16" s="93">
        <f>(AH16+AI16)/2</f>
        <v>0.05</v>
      </c>
      <c r="AK16" s="93">
        <v>0</v>
      </c>
      <c r="AL16" s="93">
        <v>0</v>
      </c>
    </row>
    <row r="17" spans="1:38" ht="11.15" customHeight="1" x14ac:dyDescent="0.25">
      <c r="A17" s="96"/>
      <c r="B17" s="93">
        <v>0.1</v>
      </c>
      <c r="C17" s="93">
        <v>0.112</v>
      </c>
      <c r="D17" s="93"/>
      <c r="E17" s="93">
        <v>0</v>
      </c>
      <c r="F17" s="93"/>
      <c r="G17" s="93">
        <v>0</v>
      </c>
      <c r="H17" s="93"/>
      <c r="I17" s="93">
        <v>1.087</v>
      </c>
      <c r="J17" s="93">
        <v>1.218</v>
      </c>
      <c r="K17" s="93"/>
      <c r="L17" s="93"/>
      <c r="M17" s="93">
        <v>0.1</v>
      </c>
      <c r="N17" s="93"/>
      <c r="O17" s="93">
        <v>0.21</v>
      </c>
      <c r="P17" s="93"/>
      <c r="Q17" s="93">
        <v>11.83</v>
      </c>
      <c r="R17" s="93">
        <v>13.25</v>
      </c>
      <c r="S17" s="93"/>
      <c r="T17" s="93"/>
      <c r="U17" s="93">
        <v>0.16</v>
      </c>
      <c r="V17" s="93"/>
      <c r="W17" s="93">
        <v>1.49</v>
      </c>
      <c r="X17" s="93"/>
      <c r="Y17" s="93">
        <v>128.69999999999999</v>
      </c>
      <c r="Z17" s="93">
        <v>144.19999999999999</v>
      </c>
      <c r="AA17" s="93"/>
      <c r="AB17" s="93">
        <v>4.2699999999999996</v>
      </c>
      <c r="AC17" s="93"/>
      <c r="AD17" s="93">
        <v>93.12</v>
      </c>
      <c r="AE17" s="93"/>
      <c r="AF17" s="96"/>
      <c r="AH17" s="93">
        <v>0.1</v>
      </c>
      <c r="AI17" s="93">
        <v>0.112</v>
      </c>
      <c r="AJ17" s="93">
        <f>(AH17+AI17)/2</f>
        <v>0.10600000000000001</v>
      </c>
      <c r="AK17" s="93">
        <v>0</v>
      </c>
      <c r="AL17" s="93">
        <v>0</v>
      </c>
    </row>
    <row r="18" spans="1:38" ht="11.15" customHeight="1" x14ac:dyDescent="0.25">
      <c r="A18" s="96"/>
      <c r="B18" s="93">
        <v>0.112</v>
      </c>
      <c r="C18" s="93">
        <v>0.125</v>
      </c>
      <c r="D18" s="93"/>
      <c r="E18" s="93">
        <v>0</v>
      </c>
      <c r="F18" s="93"/>
      <c r="G18" s="93">
        <v>0</v>
      </c>
      <c r="H18" s="93"/>
      <c r="I18" s="93">
        <v>1.218</v>
      </c>
      <c r="J18" s="93">
        <v>1.365</v>
      </c>
      <c r="K18" s="93"/>
      <c r="L18" s="93"/>
      <c r="M18" s="93">
        <v>0.11</v>
      </c>
      <c r="N18" s="93"/>
      <c r="O18" s="93">
        <v>0.32</v>
      </c>
      <c r="P18" s="93"/>
      <c r="Q18" s="93">
        <v>13.25</v>
      </c>
      <c r="R18" s="93">
        <v>14.85</v>
      </c>
      <c r="S18" s="93"/>
      <c r="T18" s="93"/>
      <c r="U18" s="93">
        <v>0.2</v>
      </c>
      <c r="V18" s="93"/>
      <c r="W18" s="93">
        <v>1.69</v>
      </c>
      <c r="X18" s="93"/>
      <c r="Y18" s="93">
        <v>144.19999999999999</v>
      </c>
      <c r="Z18" s="93">
        <v>161.5</v>
      </c>
      <c r="AA18" s="93"/>
      <c r="AB18" s="93">
        <v>2.96</v>
      </c>
      <c r="AC18" s="93"/>
      <c r="AD18" s="93">
        <v>96.08</v>
      </c>
      <c r="AE18" s="93"/>
      <c r="AF18" s="96"/>
      <c r="AH18" s="93">
        <v>0.112</v>
      </c>
      <c r="AI18" s="93">
        <v>0.125</v>
      </c>
      <c r="AJ18" s="93">
        <f>(AH18+AI18)/2</f>
        <v>0.11849999999999999</v>
      </c>
      <c r="AK18" s="93">
        <v>0</v>
      </c>
      <c r="AL18" s="93">
        <v>0</v>
      </c>
    </row>
    <row r="19" spans="1:38" ht="11.15" customHeight="1" x14ac:dyDescent="0.25">
      <c r="A19" s="96"/>
      <c r="B19" s="93">
        <v>0.125</v>
      </c>
      <c r="C19" s="93">
        <v>0.14000000000000001</v>
      </c>
      <c r="D19" s="93"/>
      <c r="E19" s="93">
        <v>0</v>
      </c>
      <c r="F19" s="93"/>
      <c r="G19" s="93">
        <v>0</v>
      </c>
      <c r="H19" s="93"/>
      <c r="I19" s="93">
        <v>1.365</v>
      </c>
      <c r="J19" s="93">
        <v>1.5289999999999999</v>
      </c>
      <c r="K19" s="93"/>
      <c r="L19" s="93"/>
      <c r="M19" s="93">
        <v>0.09</v>
      </c>
      <c r="N19" s="93"/>
      <c r="O19" s="93">
        <v>0.41</v>
      </c>
      <c r="P19" s="93"/>
      <c r="Q19" s="93">
        <v>14.85</v>
      </c>
      <c r="R19" s="93">
        <v>16.64</v>
      </c>
      <c r="S19" s="93"/>
      <c r="T19" s="93"/>
      <c r="U19" s="93">
        <v>0.23</v>
      </c>
      <c r="V19" s="93"/>
      <c r="W19" s="93">
        <v>1.92</v>
      </c>
      <c r="X19" s="93"/>
      <c r="Y19" s="93">
        <v>161.5</v>
      </c>
      <c r="Z19" s="93">
        <v>181</v>
      </c>
      <c r="AA19" s="93"/>
      <c r="AB19" s="93">
        <v>1.88</v>
      </c>
      <c r="AC19" s="93"/>
      <c r="AD19" s="93">
        <v>97.96</v>
      </c>
      <c r="AE19" s="93"/>
      <c r="AF19" s="96"/>
      <c r="AH19" s="93">
        <v>0.125</v>
      </c>
      <c r="AI19" s="93">
        <v>0.14000000000000001</v>
      </c>
      <c r="AJ19" s="93">
        <f>(AH19+AI19)/2</f>
        <v>0.13250000000000001</v>
      </c>
      <c r="AK19" s="93">
        <v>0</v>
      </c>
      <c r="AL19" s="93">
        <v>0</v>
      </c>
    </row>
    <row r="20" spans="1:38" ht="11.15" customHeight="1" x14ac:dyDescent="0.25">
      <c r="A20" s="96"/>
      <c r="B20" s="93">
        <v>0.14000000000000001</v>
      </c>
      <c r="C20" s="93">
        <v>0.157</v>
      </c>
      <c r="D20" s="93"/>
      <c r="E20" s="93">
        <v>0</v>
      </c>
      <c r="F20" s="93"/>
      <c r="G20" s="93">
        <v>0</v>
      </c>
      <c r="H20" s="93"/>
      <c r="I20" s="93">
        <v>1.5289999999999999</v>
      </c>
      <c r="J20" s="93">
        <v>1.7130000000000001</v>
      </c>
      <c r="K20" s="93"/>
      <c r="L20" s="93"/>
      <c r="M20" s="93">
        <v>0.08</v>
      </c>
      <c r="N20" s="93"/>
      <c r="O20" s="93">
        <v>0.49</v>
      </c>
      <c r="P20" s="93"/>
      <c r="Q20" s="93">
        <v>16.64</v>
      </c>
      <c r="R20" s="93">
        <v>18.64</v>
      </c>
      <c r="S20" s="93"/>
      <c r="T20" s="93"/>
      <c r="U20" s="93">
        <v>0.27</v>
      </c>
      <c r="V20" s="93"/>
      <c r="W20" s="93">
        <v>2.19</v>
      </c>
      <c r="X20" s="93"/>
      <c r="Y20" s="93">
        <v>181</v>
      </c>
      <c r="Z20" s="93">
        <v>202.8</v>
      </c>
      <c r="AA20" s="93"/>
      <c r="AB20" s="93">
        <v>1.0900000000000001</v>
      </c>
      <c r="AC20" s="93"/>
      <c r="AD20" s="93">
        <v>99.05</v>
      </c>
      <c r="AE20" s="93"/>
      <c r="AF20" s="96"/>
      <c r="AH20" s="93">
        <v>0.14000000000000001</v>
      </c>
      <c r="AI20" s="93">
        <v>0.157</v>
      </c>
      <c r="AJ20" s="93">
        <f>(AH20+AI20)/2</f>
        <v>0.14850000000000002</v>
      </c>
      <c r="AK20" s="93">
        <v>0</v>
      </c>
      <c r="AL20" s="93">
        <v>0</v>
      </c>
    </row>
    <row r="21" spans="1:38" ht="11.15" customHeight="1" x14ac:dyDescent="0.25">
      <c r="A21" s="96"/>
      <c r="B21" s="93">
        <v>0.157</v>
      </c>
      <c r="C21" s="93">
        <v>0.17599999999999999</v>
      </c>
      <c r="D21" s="93"/>
      <c r="E21" s="93">
        <v>0</v>
      </c>
      <c r="F21" s="93"/>
      <c r="G21" s="93">
        <v>0</v>
      </c>
      <c r="H21" s="93"/>
      <c r="I21" s="93">
        <v>1.7130000000000001</v>
      </c>
      <c r="J21" s="93">
        <v>1.92</v>
      </c>
      <c r="K21" s="93"/>
      <c r="L21" s="93"/>
      <c r="M21" s="93">
        <v>0.08</v>
      </c>
      <c r="N21" s="93"/>
      <c r="O21" s="93">
        <v>0.56999999999999995</v>
      </c>
      <c r="P21" s="93"/>
      <c r="Q21" s="93">
        <v>18.64</v>
      </c>
      <c r="R21" s="93">
        <v>20.88</v>
      </c>
      <c r="S21" s="93"/>
      <c r="T21" s="93"/>
      <c r="U21" s="93">
        <v>0.32</v>
      </c>
      <c r="V21" s="93"/>
      <c r="W21" s="93">
        <v>2.5099999999999998</v>
      </c>
      <c r="X21" s="93"/>
      <c r="Y21" s="93">
        <v>202.8</v>
      </c>
      <c r="Z21" s="93">
        <v>227.2</v>
      </c>
      <c r="AA21" s="93"/>
      <c r="AB21" s="93">
        <v>0.57999999999999996</v>
      </c>
      <c r="AC21" s="93"/>
      <c r="AD21" s="93">
        <v>99.63</v>
      </c>
      <c r="AE21" s="93"/>
      <c r="AF21" s="96"/>
      <c r="AH21" s="93">
        <v>0.157</v>
      </c>
      <c r="AI21" s="93">
        <v>0.17599999999999999</v>
      </c>
      <c r="AJ21" s="93">
        <f>(AH21+AI21)/2</f>
        <v>0.16649999999999998</v>
      </c>
      <c r="AK21" s="93">
        <v>0</v>
      </c>
      <c r="AL21" s="93">
        <v>0</v>
      </c>
    </row>
    <row r="22" spans="1:38" ht="11.15" customHeight="1" x14ac:dyDescent="0.25">
      <c r="A22" s="96"/>
      <c r="B22" s="93">
        <v>0.17599999999999999</v>
      </c>
      <c r="C22" s="93">
        <v>0.19700000000000001</v>
      </c>
      <c r="D22" s="93"/>
      <c r="E22" s="93">
        <v>0</v>
      </c>
      <c r="F22" s="93"/>
      <c r="G22" s="93">
        <v>0</v>
      </c>
      <c r="H22" s="93"/>
      <c r="I22" s="93">
        <v>1.92</v>
      </c>
      <c r="J22" s="93">
        <v>2.1509999999999998</v>
      </c>
      <c r="K22" s="93"/>
      <c r="L22" s="93"/>
      <c r="M22" s="93">
        <v>0.09</v>
      </c>
      <c r="N22" s="93"/>
      <c r="O22" s="93">
        <v>0.66</v>
      </c>
      <c r="P22" s="93"/>
      <c r="Q22" s="93">
        <v>20.88</v>
      </c>
      <c r="R22" s="93">
        <v>23.4</v>
      </c>
      <c r="S22" s="93"/>
      <c r="T22" s="93"/>
      <c r="U22" s="93">
        <v>0.41</v>
      </c>
      <c r="V22" s="93"/>
      <c r="W22" s="93">
        <v>2.92</v>
      </c>
      <c r="X22" s="93"/>
      <c r="Y22" s="93">
        <v>227.2</v>
      </c>
      <c r="Z22" s="93">
        <v>254.6</v>
      </c>
      <c r="AA22" s="93"/>
      <c r="AB22" s="93">
        <v>0.26</v>
      </c>
      <c r="AC22" s="93"/>
      <c r="AD22" s="93">
        <v>99.89</v>
      </c>
      <c r="AE22" s="93"/>
      <c r="AF22" s="96"/>
      <c r="AH22" s="93">
        <v>0.17599999999999999</v>
      </c>
      <c r="AI22" s="93">
        <v>0.19700000000000001</v>
      </c>
      <c r="AJ22" s="93">
        <f>(AH22+AI22)/2</f>
        <v>0.1865</v>
      </c>
      <c r="AK22" s="93">
        <v>0</v>
      </c>
      <c r="AL22" s="93">
        <v>0</v>
      </c>
    </row>
    <row r="23" spans="1:38" ht="11.15" customHeight="1" x14ac:dyDescent="0.25">
      <c r="A23" s="96"/>
      <c r="B23" s="93">
        <v>0.19700000000000001</v>
      </c>
      <c r="C23" s="93">
        <v>0.221</v>
      </c>
      <c r="D23" s="93"/>
      <c r="E23" s="93">
        <v>0</v>
      </c>
      <c r="F23" s="93"/>
      <c r="G23" s="93">
        <v>0</v>
      </c>
      <c r="H23" s="93"/>
      <c r="I23" s="93">
        <v>2.1509999999999998</v>
      </c>
      <c r="J23" s="93">
        <v>2.41</v>
      </c>
      <c r="K23" s="93"/>
      <c r="L23" s="93"/>
      <c r="M23" s="93">
        <v>0.08</v>
      </c>
      <c r="N23" s="93"/>
      <c r="O23" s="93">
        <v>0.74</v>
      </c>
      <c r="P23" s="93"/>
      <c r="Q23" s="93">
        <v>23.4</v>
      </c>
      <c r="R23" s="93">
        <v>26.22</v>
      </c>
      <c r="S23" s="93"/>
      <c r="T23" s="93"/>
      <c r="U23" s="93">
        <v>0.57999999999999996</v>
      </c>
      <c r="V23" s="93"/>
      <c r="W23" s="93">
        <v>3.5</v>
      </c>
      <c r="X23" s="93"/>
      <c r="Y23" s="93">
        <v>254.6</v>
      </c>
      <c r="Z23" s="93">
        <v>285.2</v>
      </c>
      <c r="AA23" s="93"/>
      <c r="AB23" s="93">
        <v>0.09</v>
      </c>
      <c r="AC23" s="93"/>
      <c r="AD23" s="93">
        <v>99.98</v>
      </c>
      <c r="AE23" s="93"/>
      <c r="AF23" s="96"/>
      <c r="AH23" s="93">
        <v>0.19700000000000001</v>
      </c>
      <c r="AI23" s="93">
        <v>0.221</v>
      </c>
      <c r="AJ23" s="93">
        <f>(AH23+AI23)/2</f>
        <v>0.20900000000000002</v>
      </c>
      <c r="AK23" s="93">
        <v>0</v>
      </c>
      <c r="AL23" s="93">
        <v>0</v>
      </c>
    </row>
    <row r="24" spans="1:38" ht="11.15" customHeight="1" x14ac:dyDescent="0.25">
      <c r="A24" s="96"/>
      <c r="B24" s="93">
        <v>0.221</v>
      </c>
      <c r="C24" s="93">
        <v>0.248</v>
      </c>
      <c r="D24" s="93"/>
      <c r="E24" s="93">
        <v>0</v>
      </c>
      <c r="F24" s="93"/>
      <c r="G24" s="93">
        <v>0</v>
      </c>
      <c r="H24" s="93"/>
      <c r="I24" s="93">
        <v>2.41</v>
      </c>
      <c r="J24" s="93">
        <v>2.7</v>
      </c>
      <c r="K24" s="93"/>
      <c r="L24" s="93"/>
      <c r="M24" s="93">
        <v>0.09</v>
      </c>
      <c r="N24" s="93"/>
      <c r="O24" s="93">
        <v>0.83</v>
      </c>
      <c r="P24" s="93"/>
      <c r="Q24" s="93">
        <v>26.22</v>
      </c>
      <c r="R24" s="93">
        <v>29.37</v>
      </c>
      <c r="S24" s="93"/>
      <c r="T24" s="93"/>
      <c r="U24" s="93">
        <v>0.88</v>
      </c>
      <c r="V24" s="93"/>
      <c r="W24" s="93">
        <v>4.38</v>
      </c>
      <c r="X24" s="93"/>
      <c r="Y24" s="93">
        <v>285.2</v>
      </c>
      <c r="Z24" s="93">
        <v>319.5</v>
      </c>
      <c r="AA24" s="93"/>
      <c r="AB24" s="93">
        <v>0.02</v>
      </c>
      <c r="AC24" s="93"/>
      <c r="AD24" s="93">
        <v>100</v>
      </c>
      <c r="AE24" s="93"/>
      <c r="AF24" s="96"/>
      <c r="AH24" s="93">
        <v>0.221</v>
      </c>
      <c r="AI24" s="93">
        <v>0.248</v>
      </c>
      <c r="AJ24" s="93">
        <f>(AH24+AI24)/2</f>
        <v>0.23449999999999999</v>
      </c>
      <c r="AK24" s="93">
        <v>0</v>
      </c>
      <c r="AL24" s="93">
        <v>0</v>
      </c>
    </row>
    <row r="25" spans="1:38" ht="11.15" customHeight="1" x14ac:dyDescent="0.25">
      <c r="A25" s="96"/>
      <c r="B25" s="93">
        <v>0.248</v>
      </c>
      <c r="C25" s="93">
        <v>0.27800000000000002</v>
      </c>
      <c r="D25" s="93"/>
      <c r="E25" s="93">
        <v>0</v>
      </c>
      <c r="F25" s="93"/>
      <c r="G25" s="93">
        <v>0</v>
      </c>
      <c r="H25" s="93"/>
      <c r="I25" s="93">
        <v>2.7</v>
      </c>
      <c r="J25" s="93">
        <v>3.0249999999999999</v>
      </c>
      <c r="K25" s="93"/>
      <c r="L25" s="93"/>
      <c r="M25" s="93">
        <v>0.06</v>
      </c>
      <c r="N25" s="93"/>
      <c r="O25" s="93">
        <v>0.89</v>
      </c>
      <c r="P25" s="93"/>
      <c r="Q25" s="93">
        <v>29.37</v>
      </c>
      <c r="R25" s="93">
        <v>32.909999999999997</v>
      </c>
      <c r="S25" s="93"/>
      <c r="T25" s="93"/>
      <c r="U25" s="93">
        <v>1.4</v>
      </c>
      <c r="V25" s="93"/>
      <c r="W25" s="93">
        <v>5.78</v>
      </c>
      <c r="X25" s="93"/>
      <c r="Y25" s="93">
        <v>319.5</v>
      </c>
      <c r="Z25" s="93">
        <v>358</v>
      </c>
      <c r="AA25" s="93"/>
      <c r="AB25" s="93">
        <v>0</v>
      </c>
      <c r="AC25" s="93"/>
      <c r="AD25" s="93">
        <v>100</v>
      </c>
      <c r="AE25" s="93"/>
      <c r="AF25" s="96"/>
      <c r="AH25" s="93">
        <v>0.248</v>
      </c>
      <c r="AI25" s="93">
        <v>0.27800000000000002</v>
      </c>
      <c r="AJ25" s="93">
        <f>(AH25+AI25)/2</f>
        <v>0.26300000000000001</v>
      </c>
      <c r="AK25" s="93">
        <v>0</v>
      </c>
      <c r="AL25" s="93">
        <v>0</v>
      </c>
    </row>
    <row r="26" spans="1:38" ht="11.15" customHeight="1" x14ac:dyDescent="0.25">
      <c r="A26" s="96"/>
      <c r="B26" s="93">
        <v>0.27800000000000002</v>
      </c>
      <c r="C26" s="93">
        <v>0.311</v>
      </c>
      <c r="D26" s="93"/>
      <c r="E26" s="93">
        <v>0</v>
      </c>
      <c r="F26" s="93"/>
      <c r="G26" s="93">
        <v>0</v>
      </c>
      <c r="H26" s="93"/>
      <c r="I26" s="93">
        <v>3.0249999999999999</v>
      </c>
      <c r="J26" s="93">
        <v>3.3889999999999998</v>
      </c>
      <c r="K26" s="93"/>
      <c r="L26" s="93"/>
      <c r="M26" s="93">
        <v>0.03</v>
      </c>
      <c r="N26" s="93"/>
      <c r="O26" s="93">
        <v>0.92</v>
      </c>
      <c r="P26" s="93"/>
      <c r="Q26" s="93">
        <v>32.909999999999997</v>
      </c>
      <c r="R26" s="93">
        <v>36.869999999999997</v>
      </c>
      <c r="S26" s="93"/>
      <c r="T26" s="93"/>
      <c r="U26" s="93">
        <v>2.15</v>
      </c>
      <c r="V26" s="93"/>
      <c r="W26" s="93">
        <v>7.93</v>
      </c>
      <c r="X26" s="93"/>
      <c r="Y26" s="93">
        <v>358</v>
      </c>
      <c r="Z26" s="93">
        <v>401.1</v>
      </c>
      <c r="AA26" s="93"/>
      <c r="AB26" s="93">
        <v>0</v>
      </c>
      <c r="AC26" s="93"/>
      <c r="AD26" s="93">
        <v>100</v>
      </c>
      <c r="AE26" s="93"/>
      <c r="AF26" s="96"/>
      <c r="AH26" s="93">
        <v>0.27800000000000002</v>
      </c>
      <c r="AI26" s="93">
        <v>0.311</v>
      </c>
      <c r="AJ26" s="93">
        <f>(AH26+AI26)/2</f>
        <v>0.29449999999999998</v>
      </c>
      <c r="AK26" s="93">
        <v>0</v>
      </c>
      <c r="AL26" s="93">
        <v>0</v>
      </c>
    </row>
    <row r="27" spans="1:38" ht="11.15" customHeight="1" x14ac:dyDescent="0.25">
      <c r="A27" s="96"/>
      <c r="B27" s="93">
        <v>0.311</v>
      </c>
      <c r="C27" s="93">
        <v>0.34899999999999998</v>
      </c>
      <c r="D27" s="93"/>
      <c r="E27" s="93">
        <v>0</v>
      </c>
      <c r="F27" s="93"/>
      <c r="G27" s="93">
        <v>0</v>
      </c>
      <c r="H27" s="93"/>
      <c r="I27" s="93">
        <v>3.3889999999999998</v>
      </c>
      <c r="J27" s="93">
        <v>3.7970000000000002</v>
      </c>
      <c r="K27" s="93"/>
      <c r="L27" s="93"/>
      <c r="M27" s="93">
        <v>0.02</v>
      </c>
      <c r="N27" s="93"/>
      <c r="O27" s="93">
        <v>0.94</v>
      </c>
      <c r="P27" s="93"/>
      <c r="Q27" s="93">
        <v>36.869999999999997</v>
      </c>
      <c r="R27" s="93">
        <v>41.31</v>
      </c>
      <c r="S27" s="93"/>
      <c r="T27" s="93"/>
      <c r="U27" s="93">
        <v>3.22</v>
      </c>
      <c r="V27" s="93"/>
      <c r="W27" s="93">
        <v>11.15</v>
      </c>
      <c r="X27" s="93"/>
      <c r="Y27" s="93">
        <v>401.1</v>
      </c>
      <c r="Z27" s="93">
        <v>449.4</v>
      </c>
      <c r="AA27" s="93"/>
      <c r="AB27" s="93">
        <v>0</v>
      </c>
      <c r="AC27" s="93"/>
      <c r="AD27" s="93">
        <v>100</v>
      </c>
      <c r="AE27" s="93"/>
      <c r="AF27" s="96"/>
      <c r="AH27" s="93">
        <v>0.311</v>
      </c>
      <c r="AI27" s="93">
        <v>0.34899999999999998</v>
      </c>
      <c r="AJ27" s="93">
        <f>(AH27+AI27)/2</f>
        <v>0.32999999999999996</v>
      </c>
      <c r="AK27" s="93">
        <v>0</v>
      </c>
      <c r="AL27" s="93">
        <v>0</v>
      </c>
    </row>
    <row r="28" spans="1:38" ht="11.15" customHeight="1" x14ac:dyDescent="0.25">
      <c r="A28" s="96"/>
      <c r="B28" s="93">
        <v>0.34899999999999998</v>
      </c>
      <c r="C28" s="93">
        <v>0.39100000000000001</v>
      </c>
      <c r="D28" s="93"/>
      <c r="E28" s="93">
        <v>0</v>
      </c>
      <c r="F28" s="93"/>
      <c r="G28" s="93">
        <v>0</v>
      </c>
      <c r="H28" s="93"/>
      <c r="I28" s="93">
        <v>3.7970000000000002</v>
      </c>
      <c r="J28" s="93">
        <v>4.2539999999999996</v>
      </c>
      <c r="K28" s="93"/>
      <c r="L28" s="93"/>
      <c r="M28" s="93">
        <v>0.01</v>
      </c>
      <c r="N28" s="93"/>
      <c r="O28" s="93">
        <v>0.95</v>
      </c>
      <c r="P28" s="93"/>
      <c r="Q28" s="93">
        <v>41.31</v>
      </c>
      <c r="R28" s="93">
        <v>46.28</v>
      </c>
      <c r="S28" s="93"/>
      <c r="T28" s="93"/>
      <c r="U28" s="93">
        <v>4.53</v>
      </c>
      <c r="V28" s="93"/>
      <c r="W28" s="93">
        <v>15.68</v>
      </c>
      <c r="X28" s="93"/>
      <c r="Y28" s="93">
        <v>449.4</v>
      </c>
      <c r="Z28" s="93">
        <v>503.5</v>
      </c>
      <c r="AA28" s="93"/>
      <c r="AB28" s="93">
        <v>0</v>
      </c>
      <c r="AC28" s="93"/>
      <c r="AD28" s="93">
        <v>100</v>
      </c>
      <c r="AE28" s="93"/>
      <c r="AF28" s="96"/>
      <c r="AH28" s="93">
        <v>0.34899999999999998</v>
      </c>
      <c r="AI28" s="93">
        <v>0.39100000000000001</v>
      </c>
      <c r="AJ28" s="93">
        <f>(AH28+AI28)/2</f>
        <v>0.37</v>
      </c>
      <c r="AK28" s="93">
        <v>0</v>
      </c>
      <c r="AL28" s="93">
        <v>0</v>
      </c>
    </row>
    <row r="29" spans="1:38" ht="11.15" customHeight="1" x14ac:dyDescent="0.25">
      <c r="A29" s="96"/>
      <c r="B29" s="93">
        <v>0.39100000000000001</v>
      </c>
      <c r="C29" s="93">
        <v>0.438</v>
      </c>
      <c r="D29" s="93"/>
      <c r="E29" s="93">
        <v>0</v>
      </c>
      <c r="F29" s="93"/>
      <c r="G29" s="93">
        <v>0</v>
      </c>
      <c r="H29" s="93"/>
      <c r="I29" s="93">
        <v>4.2539999999999996</v>
      </c>
      <c r="J29" s="93">
        <v>4.7670000000000003</v>
      </c>
      <c r="K29" s="93"/>
      <c r="L29" s="93"/>
      <c r="M29" s="93">
        <v>0.01</v>
      </c>
      <c r="N29" s="93"/>
      <c r="O29" s="93">
        <v>0.96</v>
      </c>
      <c r="P29" s="93"/>
      <c r="Q29" s="93">
        <v>46.28</v>
      </c>
      <c r="R29" s="93">
        <v>51.85</v>
      </c>
      <c r="S29" s="93"/>
      <c r="T29" s="93"/>
      <c r="U29" s="93">
        <v>6</v>
      </c>
      <c r="V29" s="93"/>
      <c r="W29" s="93">
        <v>21.68</v>
      </c>
      <c r="X29" s="93"/>
      <c r="Y29" s="93">
        <v>503.5</v>
      </c>
      <c r="Z29" s="93">
        <v>564.1</v>
      </c>
      <c r="AA29" s="93"/>
      <c r="AB29" s="93">
        <v>0</v>
      </c>
      <c r="AC29" s="93"/>
      <c r="AD29" s="93">
        <v>100</v>
      </c>
      <c r="AE29" s="93"/>
      <c r="AF29" s="96"/>
      <c r="AH29" s="93">
        <v>0.39100000000000001</v>
      </c>
      <c r="AI29" s="93">
        <v>0.438</v>
      </c>
      <c r="AJ29" s="93">
        <f>(AH29+AI29)/2</f>
        <v>0.41449999999999998</v>
      </c>
      <c r="AK29" s="93">
        <v>0</v>
      </c>
      <c r="AL29" s="93">
        <v>0</v>
      </c>
    </row>
    <row r="30" spans="1:38" ht="11.15" customHeight="1" x14ac:dyDescent="0.25">
      <c r="A30" s="96"/>
      <c r="B30" s="93">
        <v>0.438</v>
      </c>
      <c r="C30" s="93">
        <v>0.49</v>
      </c>
      <c r="D30" s="93"/>
      <c r="E30" s="93">
        <v>0</v>
      </c>
      <c r="F30" s="93"/>
      <c r="G30" s="93">
        <v>0</v>
      </c>
      <c r="H30" s="93"/>
      <c r="I30" s="93">
        <v>4.7670000000000003</v>
      </c>
      <c r="J30" s="93">
        <v>5.34</v>
      </c>
      <c r="K30" s="93"/>
      <c r="L30" s="93"/>
      <c r="M30" s="93">
        <v>0.01</v>
      </c>
      <c r="N30" s="93"/>
      <c r="O30" s="93">
        <v>0.97</v>
      </c>
      <c r="P30" s="93"/>
      <c r="Q30" s="93">
        <v>51.85</v>
      </c>
      <c r="R30" s="93">
        <v>58.1</v>
      </c>
      <c r="S30" s="93"/>
      <c r="T30" s="93"/>
      <c r="U30" s="93">
        <v>7.48</v>
      </c>
      <c r="V30" s="93"/>
      <c r="W30" s="93">
        <v>29.16</v>
      </c>
      <c r="X30" s="93"/>
      <c r="Y30" s="93">
        <v>564.1</v>
      </c>
      <c r="Z30" s="93">
        <v>632</v>
      </c>
      <c r="AA30" s="93"/>
      <c r="AB30" s="93">
        <v>0</v>
      </c>
      <c r="AC30" s="93"/>
      <c r="AD30" s="93">
        <v>100</v>
      </c>
      <c r="AE30" s="93"/>
      <c r="AF30" s="96"/>
      <c r="AH30" s="93">
        <v>0.438</v>
      </c>
      <c r="AI30" s="93">
        <v>0.49</v>
      </c>
      <c r="AJ30" s="93">
        <f>(AH30+AI30)/2</f>
        <v>0.46399999999999997</v>
      </c>
      <c r="AK30" s="93">
        <v>0</v>
      </c>
      <c r="AL30" s="93">
        <v>0</v>
      </c>
    </row>
    <row r="31" spans="1:38" ht="11.15" customHeight="1" x14ac:dyDescent="0.25">
      <c r="A31" s="96"/>
      <c r="B31" s="93">
        <v>0.49</v>
      </c>
      <c r="C31" s="93">
        <v>0.55000000000000004</v>
      </c>
      <c r="D31" s="93"/>
      <c r="E31" s="93">
        <v>0</v>
      </c>
      <c r="F31" s="93"/>
      <c r="G31" s="93">
        <v>0</v>
      </c>
      <c r="H31" s="93"/>
      <c r="I31" s="93">
        <v>5.34</v>
      </c>
      <c r="J31" s="93">
        <v>5.9829999999999997</v>
      </c>
      <c r="K31" s="93"/>
      <c r="L31" s="93"/>
      <c r="M31" s="93">
        <v>0.02</v>
      </c>
      <c r="N31" s="93"/>
      <c r="O31" s="93">
        <v>0.99</v>
      </c>
      <c r="P31" s="93"/>
      <c r="Q31" s="93">
        <v>58.1</v>
      </c>
      <c r="R31" s="93">
        <v>65.09</v>
      </c>
      <c r="S31" s="93"/>
      <c r="T31" s="93"/>
      <c r="U31" s="93">
        <v>8.73</v>
      </c>
      <c r="V31" s="93"/>
      <c r="W31" s="93">
        <v>37.89</v>
      </c>
      <c r="X31" s="93"/>
      <c r="Y31" s="93">
        <v>632</v>
      </c>
      <c r="Z31" s="93">
        <v>708.1</v>
      </c>
      <c r="AA31" s="93"/>
      <c r="AB31" s="93">
        <v>0</v>
      </c>
      <c r="AC31" s="93"/>
      <c r="AD31" s="93">
        <v>100</v>
      </c>
      <c r="AE31" s="93"/>
      <c r="AF31" s="96"/>
      <c r="AH31" s="93">
        <v>0.49</v>
      </c>
      <c r="AI31" s="93">
        <v>0.55000000000000004</v>
      </c>
      <c r="AJ31" s="93">
        <f>(AH31+AI31)/2</f>
        <v>0.52</v>
      </c>
      <c r="AK31" s="93">
        <v>0</v>
      </c>
      <c r="AL31" s="93">
        <v>0</v>
      </c>
    </row>
    <row r="32" spans="1:38" ht="11.15" customHeight="1" x14ac:dyDescent="0.25">
      <c r="A32" s="96"/>
      <c r="B32" s="93">
        <v>0.55000000000000004</v>
      </c>
      <c r="C32" s="93">
        <v>0.61599999999999999</v>
      </c>
      <c r="D32" s="93"/>
      <c r="E32" s="93">
        <v>0</v>
      </c>
      <c r="F32" s="93"/>
      <c r="G32" s="93">
        <v>0</v>
      </c>
      <c r="H32" s="93"/>
      <c r="I32" s="93">
        <v>5.9829999999999997</v>
      </c>
      <c r="J32" s="93">
        <v>6.7030000000000003</v>
      </c>
      <c r="K32" s="93"/>
      <c r="L32" s="93"/>
      <c r="M32" s="93">
        <v>0.02</v>
      </c>
      <c r="N32" s="93"/>
      <c r="O32" s="93">
        <v>1.01</v>
      </c>
      <c r="P32" s="93"/>
      <c r="Q32" s="93">
        <v>65.09</v>
      </c>
      <c r="R32" s="93">
        <v>72.92</v>
      </c>
      <c r="S32" s="93"/>
      <c r="T32" s="93"/>
      <c r="U32" s="93">
        <v>9.59</v>
      </c>
      <c r="V32" s="93"/>
      <c r="W32" s="93">
        <v>47.48</v>
      </c>
      <c r="X32" s="93"/>
      <c r="Y32" s="93">
        <v>708.1</v>
      </c>
      <c r="Z32" s="93">
        <v>793.3</v>
      </c>
      <c r="AA32" s="93"/>
      <c r="AB32" s="93">
        <v>0</v>
      </c>
      <c r="AC32" s="93"/>
      <c r="AD32" s="93">
        <v>100</v>
      </c>
      <c r="AE32" s="93"/>
      <c r="AF32" s="96"/>
      <c r="AH32" s="93">
        <v>0.55000000000000004</v>
      </c>
      <c r="AI32" s="93">
        <v>0.61599999999999999</v>
      </c>
      <c r="AJ32" s="93">
        <f>(AH32+AI32)/2</f>
        <v>0.58299999999999996</v>
      </c>
      <c r="AK32" s="93">
        <v>0</v>
      </c>
      <c r="AL32" s="93">
        <v>0</v>
      </c>
    </row>
    <row r="33" spans="1:38" ht="11.15" customHeight="1" x14ac:dyDescent="0.25">
      <c r="A33" s="96"/>
      <c r="B33" s="93">
        <v>0.61599999999999999</v>
      </c>
      <c r="C33" s="93">
        <v>0.69</v>
      </c>
      <c r="D33" s="93"/>
      <c r="E33" s="93">
        <v>0</v>
      </c>
      <c r="F33" s="93"/>
      <c r="G33" s="93">
        <v>0</v>
      </c>
      <c r="H33" s="93"/>
      <c r="I33" s="93">
        <v>6.7030000000000003</v>
      </c>
      <c r="J33" s="93">
        <v>7.51</v>
      </c>
      <c r="K33" s="93"/>
      <c r="L33" s="93"/>
      <c r="M33" s="93">
        <v>0.02</v>
      </c>
      <c r="N33" s="93"/>
      <c r="O33" s="93">
        <v>1.03</v>
      </c>
      <c r="P33" s="93"/>
      <c r="Q33" s="93">
        <v>72.92</v>
      </c>
      <c r="R33" s="93">
        <v>81.7</v>
      </c>
      <c r="S33" s="93"/>
      <c r="T33" s="93"/>
      <c r="U33" s="93">
        <v>9.9</v>
      </c>
      <c r="V33" s="93"/>
      <c r="W33" s="93">
        <v>57.38</v>
      </c>
      <c r="X33" s="93"/>
      <c r="Y33" s="93">
        <v>793.3</v>
      </c>
      <c r="Z33" s="93">
        <v>888.8</v>
      </c>
      <c r="AA33" s="93"/>
      <c r="AB33" s="93">
        <v>0</v>
      </c>
      <c r="AC33" s="93"/>
      <c r="AD33" s="93">
        <v>100</v>
      </c>
      <c r="AE33" s="93"/>
      <c r="AF33" s="96"/>
      <c r="AH33" s="93">
        <v>0.61599999999999999</v>
      </c>
      <c r="AI33" s="93">
        <v>0.69</v>
      </c>
      <c r="AJ33" s="93">
        <f>(AH33+AI33)/2</f>
        <v>0.65300000000000002</v>
      </c>
      <c r="AK33" s="93">
        <v>0</v>
      </c>
      <c r="AL33" s="93">
        <v>0</v>
      </c>
    </row>
    <row r="34" spans="1:38" ht="11.15" customHeight="1" x14ac:dyDescent="0.25">
      <c r="A34" s="96"/>
      <c r="B34" s="93">
        <v>0.69</v>
      </c>
      <c r="C34" s="93">
        <v>0.77300000000000002</v>
      </c>
      <c r="D34" s="93"/>
      <c r="E34" s="93">
        <v>0</v>
      </c>
      <c r="F34" s="93"/>
      <c r="G34" s="93">
        <v>0</v>
      </c>
      <c r="H34" s="93"/>
      <c r="I34" s="93">
        <v>7.51</v>
      </c>
      <c r="J34" s="93">
        <v>8.4139999999999997</v>
      </c>
      <c r="K34" s="93"/>
      <c r="L34" s="93"/>
      <c r="M34" s="93">
        <v>0.03</v>
      </c>
      <c r="N34" s="93"/>
      <c r="O34" s="93">
        <v>1.06</v>
      </c>
      <c r="P34" s="93"/>
      <c r="Q34" s="93">
        <v>81.7</v>
      </c>
      <c r="R34" s="93">
        <v>91.54</v>
      </c>
      <c r="S34" s="93"/>
      <c r="T34" s="93"/>
      <c r="U34" s="93">
        <v>9.6</v>
      </c>
      <c r="V34" s="93"/>
      <c r="W34" s="93">
        <v>66.98</v>
      </c>
      <c r="X34" s="93"/>
      <c r="Y34" s="93">
        <v>888.8</v>
      </c>
      <c r="Z34" s="93">
        <v>995.8</v>
      </c>
      <c r="AA34" s="93"/>
      <c r="AB34" s="93">
        <v>0</v>
      </c>
      <c r="AC34" s="93"/>
      <c r="AD34" s="93">
        <v>100</v>
      </c>
      <c r="AE34" s="93"/>
      <c r="AF34" s="96"/>
      <c r="AH34" s="93">
        <v>0.69</v>
      </c>
      <c r="AI34" s="93">
        <v>0.77300000000000002</v>
      </c>
      <c r="AJ34" s="93">
        <f>(AH34+AI34)/2</f>
        <v>0.73150000000000004</v>
      </c>
      <c r="AK34" s="93">
        <v>0</v>
      </c>
      <c r="AL34" s="93">
        <v>0</v>
      </c>
    </row>
    <row r="35" spans="1:38" ht="11.15" customHeight="1" x14ac:dyDescent="0.25">
      <c r="A35" s="96"/>
      <c r="B35" s="93">
        <v>0.77300000000000002</v>
      </c>
      <c r="C35" s="93">
        <v>0.86599999999999999</v>
      </c>
      <c r="D35" s="93"/>
      <c r="E35" s="93">
        <v>0</v>
      </c>
      <c r="F35" s="93"/>
      <c r="G35" s="93">
        <v>0</v>
      </c>
      <c r="H35" s="93"/>
      <c r="I35" s="93">
        <v>8.4139999999999997</v>
      </c>
      <c r="J35" s="93">
        <v>9.4269999999999996</v>
      </c>
      <c r="K35" s="93"/>
      <c r="L35" s="93"/>
      <c r="M35" s="93">
        <v>0.05</v>
      </c>
      <c r="N35" s="93"/>
      <c r="O35" s="93">
        <v>1.1100000000000001</v>
      </c>
      <c r="P35" s="93"/>
      <c r="Q35" s="93">
        <v>91.54</v>
      </c>
      <c r="R35" s="93">
        <v>102.5</v>
      </c>
      <c r="S35" s="93"/>
      <c r="T35" s="93"/>
      <c r="U35" s="93">
        <v>8.67</v>
      </c>
      <c r="V35" s="93"/>
      <c r="W35" s="93">
        <v>75.650000000000006</v>
      </c>
      <c r="X35" s="93"/>
      <c r="Y35" s="93">
        <v>995.8</v>
      </c>
      <c r="Z35" s="93">
        <v>1115</v>
      </c>
      <c r="AA35" s="93"/>
      <c r="AB35" s="93">
        <v>0</v>
      </c>
      <c r="AC35" s="93"/>
      <c r="AD35" s="93">
        <v>100</v>
      </c>
      <c r="AE35" s="93"/>
      <c r="AF35" s="96"/>
      <c r="AH35" s="93">
        <v>0.77300000000000002</v>
      </c>
      <c r="AI35" s="93">
        <v>0.86599999999999999</v>
      </c>
      <c r="AJ35" s="93">
        <f>(AH35+AI35)/2</f>
        <v>0.81950000000000001</v>
      </c>
      <c r="AK35" s="93">
        <v>0</v>
      </c>
      <c r="AL35" s="93">
        <v>0</v>
      </c>
    </row>
    <row r="36" spans="1:38" ht="11.15" customHeight="1" x14ac:dyDescent="0.25">
      <c r="A36" s="96"/>
      <c r="B36" s="93">
        <v>0.86599999999999999</v>
      </c>
      <c r="C36" s="93">
        <v>0.97</v>
      </c>
      <c r="D36" s="93"/>
      <c r="E36" s="93">
        <v>0.03</v>
      </c>
      <c r="F36" s="93"/>
      <c r="G36" s="93">
        <v>0.03</v>
      </c>
      <c r="H36" s="93"/>
      <c r="I36" s="93">
        <v>9.4269999999999996</v>
      </c>
      <c r="J36" s="93">
        <v>10.56</v>
      </c>
      <c r="K36" s="93"/>
      <c r="L36" s="93"/>
      <c r="M36" s="93">
        <v>0.09</v>
      </c>
      <c r="N36" s="93"/>
      <c r="O36" s="93">
        <v>1.2</v>
      </c>
      <c r="P36" s="93"/>
      <c r="Q36" s="93">
        <v>102.5</v>
      </c>
      <c r="R36" s="93">
        <v>114.9</v>
      </c>
      <c r="S36" s="93"/>
      <c r="T36" s="93"/>
      <c r="U36" s="93">
        <v>7.4</v>
      </c>
      <c r="V36" s="93"/>
      <c r="W36" s="93">
        <v>83.05</v>
      </c>
      <c r="X36" s="93"/>
      <c r="Y36" s="93">
        <v>1115</v>
      </c>
      <c r="Z36" s="93">
        <v>1250</v>
      </c>
      <c r="AA36" s="93"/>
      <c r="AB36" s="93">
        <v>0</v>
      </c>
      <c r="AC36" s="93"/>
      <c r="AD36" s="93">
        <v>100</v>
      </c>
      <c r="AE36" s="93"/>
      <c r="AF36" s="96"/>
      <c r="AH36" s="93">
        <v>0.86599999999999999</v>
      </c>
      <c r="AI36" s="93">
        <v>0.97</v>
      </c>
      <c r="AJ36" s="93">
        <f>(AH36+AI36)/2</f>
        <v>0.91799999999999993</v>
      </c>
      <c r="AK36" s="93">
        <v>0.03</v>
      </c>
      <c r="AL36" s="93">
        <v>0.03</v>
      </c>
    </row>
    <row r="37" spans="1:38" ht="10" customHeight="1" x14ac:dyDescent="0.35">
      <c r="A37" s="9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6"/>
      <c r="AH37" s="93">
        <v>0.97</v>
      </c>
      <c r="AI37" s="93">
        <v>1.087</v>
      </c>
      <c r="AJ37" s="93">
        <f>(AH37+AI37)/2</f>
        <v>1.0285</v>
      </c>
      <c r="AK37" s="93">
        <v>0.08</v>
      </c>
      <c r="AL37" s="93">
        <v>0.11</v>
      </c>
    </row>
    <row r="38" spans="1:38" ht="13" customHeight="1" x14ac:dyDescent="0.25">
      <c r="A38" s="96"/>
      <c r="B38" s="109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7"/>
      <c r="AF38" s="96"/>
      <c r="AH38" s="93">
        <v>1.087</v>
      </c>
      <c r="AI38" s="93">
        <v>1.218</v>
      </c>
      <c r="AJ38" s="93">
        <f>(AH38+AI38)/2</f>
        <v>1.1524999999999999</v>
      </c>
      <c r="AK38" s="93">
        <v>0.1</v>
      </c>
      <c r="AL38" s="93">
        <v>0.21</v>
      </c>
    </row>
    <row r="39" spans="1:38" ht="13" customHeight="1" x14ac:dyDescent="0.25">
      <c r="A39" s="96"/>
      <c r="B39" s="10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5"/>
      <c r="AF39" s="96"/>
      <c r="AH39" s="93">
        <v>1.218</v>
      </c>
      <c r="AI39" s="93">
        <v>1.365</v>
      </c>
      <c r="AJ39" s="93">
        <f>(AH39+AI39)/2</f>
        <v>1.2915000000000001</v>
      </c>
      <c r="AK39" s="93">
        <v>0.11</v>
      </c>
      <c r="AL39" s="93">
        <v>0.32</v>
      </c>
    </row>
    <row r="40" spans="1:38" ht="13" customHeight="1" x14ac:dyDescent="0.25">
      <c r="A40" s="96"/>
      <c r="B40" s="10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05"/>
      <c r="AF40" s="96"/>
      <c r="AH40" s="93">
        <v>1.365</v>
      </c>
      <c r="AI40" s="93">
        <v>1.5289999999999999</v>
      </c>
      <c r="AJ40" s="93">
        <f>(AH40+AI40)/2</f>
        <v>1.4470000000000001</v>
      </c>
      <c r="AK40" s="93">
        <v>0.09</v>
      </c>
      <c r="AL40" s="93">
        <v>0.41</v>
      </c>
    </row>
    <row r="41" spans="1:38" ht="13" customHeight="1" x14ac:dyDescent="0.25">
      <c r="A41" s="96"/>
      <c r="B41" s="10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05"/>
      <c r="AF41" s="96"/>
      <c r="AH41" s="93">
        <v>1.5289999999999999</v>
      </c>
      <c r="AI41" s="93">
        <v>1.7130000000000001</v>
      </c>
      <c r="AJ41" s="93">
        <f>(AH41+AI41)/2</f>
        <v>1.621</v>
      </c>
      <c r="AK41" s="93">
        <v>0.08</v>
      </c>
      <c r="AL41" s="93">
        <v>0.49</v>
      </c>
    </row>
    <row r="42" spans="1:38" ht="13" customHeight="1" x14ac:dyDescent="0.25">
      <c r="A42" s="96"/>
      <c r="B42" s="10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05"/>
      <c r="AF42" s="96"/>
      <c r="AH42" s="93">
        <v>1.7130000000000001</v>
      </c>
      <c r="AI42" s="93">
        <v>1.92</v>
      </c>
      <c r="AJ42" s="93">
        <f>(AH42+AI42)/2</f>
        <v>1.8165</v>
      </c>
      <c r="AK42" s="93">
        <v>0.08</v>
      </c>
      <c r="AL42" s="93">
        <v>0.56999999999999995</v>
      </c>
    </row>
    <row r="43" spans="1:38" ht="13" customHeight="1" x14ac:dyDescent="0.25">
      <c r="A43" s="96"/>
      <c r="B43" s="10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05"/>
      <c r="AF43" s="96"/>
      <c r="AH43" s="93">
        <v>1.92</v>
      </c>
      <c r="AI43" s="93">
        <v>2.1509999999999998</v>
      </c>
      <c r="AJ43" s="93">
        <f>(AH43+AI43)/2</f>
        <v>2.0354999999999999</v>
      </c>
      <c r="AK43" s="93">
        <v>0.09</v>
      </c>
      <c r="AL43" s="93">
        <v>0.66</v>
      </c>
    </row>
    <row r="44" spans="1:38" ht="13" customHeight="1" x14ac:dyDescent="0.25">
      <c r="A44" s="96"/>
      <c r="B44" s="10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5"/>
      <c r="AF44" s="96"/>
      <c r="AH44" s="93">
        <v>2.1509999999999998</v>
      </c>
      <c r="AI44" s="93">
        <v>2.41</v>
      </c>
      <c r="AJ44" s="93">
        <f>(AH44+AI44)/2</f>
        <v>2.2805</v>
      </c>
      <c r="AK44" s="93">
        <v>0.08</v>
      </c>
      <c r="AL44" s="93">
        <v>0.74</v>
      </c>
    </row>
    <row r="45" spans="1:38" ht="13" customHeight="1" x14ac:dyDescent="0.25">
      <c r="A45" s="96"/>
      <c r="B45" s="10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05"/>
      <c r="AF45" s="96"/>
      <c r="AH45" s="93">
        <v>2.41</v>
      </c>
      <c r="AI45" s="93">
        <v>2.7</v>
      </c>
      <c r="AJ45" s="93">
        <f>(AH45+AI45)/2</f>
        <v>2.5550000000000002</v>
      </c>
      <c r="AK45" s="93">
        <v>0.09</v>
      </c>
      <c r="AL45" s="93">
        <v>0.83</v>
      </c>
    </row>
    <row r="46" spans="1:38" ht="13" customHeight="1" x14ac:dyDescent="0.25">
      <c r="A46" s="96"/>
      <c r="B46" s="10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05"/>
      <c r="AF46" s="96"/>
      <c r="AH46" s="93">
        <v>2.7</v>
      </c>
      <c r="AI46" s="93">
        <v>3.0249999999999999</v>
      </c>
      <c r="AJ46" s="93">
        <f>(AH46+AI46)/2</f>
        <v>2.8624999999999998</v>
      </c>
      <c r="AK46" s="93">
        <v>0.06</v>
      </c>
      <c r="AL46" s="93">
        <v>0.89</v>
      </c>
    </row>
    <row r="47" spans="1:38" ht="13" customHeight="1" x14ac:dyDescent="0.25">
      <c r="A47" s="96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105"/>
      <c r="AF47" s="96"/>
      <c r="AH47" s="93">
        <v>3.0249999999999999</v>
      </c>
      <c r="AI47" s="93">
        <v>3.3889999999999998</v>
      </c>
      <c r="AJ47" s="93">
        <f>(AH47+AI47)/2</f>
        <v>3.2069999999999999</v>
      </c>
      <c r="AK47" s="93">
        <v>0.03</v>
      </c>
      <c r="AL47" s="93">
        <v>0.92</v>
      </c>
    </row>
    <row r="48" spans="1:38" ht="13" customHeight="1" x14ac:dyDescent="0.25">
      <c r="A48" s="96"/>
      <c r="B48" s="10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05"/>
      <c r="AF48" s="96"/>
      <c r="AH48" s="93">
        <v>3.3889999999999998</v>
      </c>
      <c r="AI48" s="93">
        <v>3.7970000000000002</v>
      </c>
      <c r="AJ48" s="93">
        <f>(AH48+AI48)/2</f>
        <v>3.593</v>
      </c>
      <c r="AK48" s="93">
        <v>0.02</v>
      </c>
      <c r="AL48" s="93">
        <v>0.94</v>
      </c>
    </row>
    <row r="49" spans="1:38" ht="13" customHeight="1" x14ac:dyDescent="0.25">
      <c r="A49" s="96"/>
      <c r="B49" s="10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5"/>
      <c r="AF49" s="96"/>
      <c r="AH49" s="93">
        <v>3.7970000000000002</v>
      </c>
      <c r="AI49" s="93">
        <v>4.2539999999999996</v>
      </c>
      <c r="AJ49" s="93">
        <f>(AH49+AI49)/2</f>
        <v>4.0255000000000001</v>
      </c>
      <c r="AK49" s="93">
        <v>0.01</v>
      </c>
      <c r="AL49" s="93">
        <v>0.95</v>
      </c>
    </row>
    <row r="50" spans="1:38" ht="13" customHeight="1" x14ac:dyDescent="0.25">
      <c r="A50" s="96"/>
      <c r="B50" s="10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05"/>
      <c r="AF50" s="96"/>
      <c r="AH50" s="93">
        <v>4.2539999999999996</v>
      </c>
      <c r="AI50" s="93">
        <v>4.7670000000000003</v>
      </c>
      <c r="AJ50" s="93">
        <f>(AH50+AI50)/2</f>
        <v>4.5105000000000004</v>
      </c>
      <c r="AK50" s="93">
        <v>0.01</v>
      </c>
      <c r="AL50" s="93">
        <v>0.96</v>
      </c>
    </row>
    <row r="51" spans="1:38" ht="13" customHeight="1" x14ac:dyDescent="0.25">
      <c r="A51" s="96"/>
      <c r="B51" s="10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05"/>
      <c r="AF51" s="96"/>
      <c r="AH51" s="93">
        <v>4.7670000000000003</v>
      </c>
      <c r="AI51" s="93">
        <v>5.34</v>
      </c>
      <c r="AJ51" s="93">
        <f>(AH51+AI51)/2</f>
        <v>5.0534999999999997</v>
      </c>
      <c r="AK51" s="93">
        <v>0.01</v>
      </c>
      <c r="AL51" s="93">
        <v>0.97</v>
      </c>
    </row>
    <row r="52" spans="1:38" ht="13" customHeight="1" x14ac:dyDescent="0.25">
      <c r="A52" s="96"/>
      <c r="B52" s="10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2"/>
      <c r="AF52" s="96"/>
      <c r="AH52" s="93">
        <v>5.34</v>
      </c>
      <c r="AI52" s="93">
        <v>5.9829999999999997</v>
      </c>
      <c r="AJ52" s="93">
        <f>(AH52+AI52)/2</f>
        <v>5.6615000000000002</v>
      </c>
      <c r="AK52" s="93">
        <v>0.02</v>
      </c>
      <c r="AL52" s="93">
        <v>0.99</v>
      </c>
    </row>
    <row r="53" spans="1:38" ht="10" customHeight="1" x14ac:dyDescent="0.35">
      <c r="A53" s="96"/>
      <c r="B53" s="101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96"/>
      <c r="AH53" s="93">
        <v>5.9829999999999997</v>
      </c>
      <c r="AI53" s="93">
        <v>6.7030000000000003</v>
      </c>
      <c r="AJ53" s="93">
        <f>(AH53+AI53)/2</f>
        <v>6.343</v>
      </c>
      <c r="AK53" s="93">
        <v>0.02</v>
      </c>
      <c r="AL53" s="93">
        <v>1.01</v>
      </c>
    </row>
    <row r="54" spans="1:38" ht="13" customHeight="1" x14ac:dyDescent="0.25">
      <c r="A54" s="96"/>
      <c r="B54" s="99" t="s">
        <v>75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7"/>
      <c r="AF54" s="96"/>
      <c r="AH54" s="93">
        <v>6.7030000000000003</v>
      </c>
      <c r="AI54" s="93">
        <v>7.51</v>
      </c>
      <c r="AJ54" s="93">
        <f>(AH54+AI54)/2</f>
        <v>7.1065000000000005</v>
      </c>
      <c r="AK54" s="93">
        <v>0.02</v>
      </c>
      <c r="AL54" s="93">
        <v>1.03</v>
      </c>
    </row>
    <row r="55" spans="1:38" ht="14.25" customHeight="1" x14ac:dyDescent="0.3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H55" s="93">
        <v>7.51</v>
      </c>
      <c r="AI55" s="93">
        <v>8.4139999999999997</v>
      </c>
      <c r="AJ55" s="93">
        <f>(AH55+AI55)/2</f>
        <v>7.9619999999999997</v>
      </c>
      <c r="AK55" s="93">
        <v>0.03</v>
      </c>
      <c r="AL55" s="93">
        <v>1.06</v>
      </c>
    </row>
    <row r="56" spans="1:38" ht="14.25" customHeight="1" x14ac:dyDescent="0.25">
      <c r="B56" s="94"/>
      <c r="C56" s="94"/>
      <c r="D56" s="94"/>
      <c r="E56" s="95"/>
      <c r="F56" s="94"/>
      <c r="G56" s="94"/>
      <c r="H56" s="94"/>
      <c r="I56" s="94"/>
      <c r="J56" s="94"/>
      <c r="K56" s="95"/>
      <c r="L56" s="94"/>
      <c r="M56" s="94"/>
      <c r="N56" s="95"/>
      <c r="O56" s="94"/>
      <c r="P56" s="94"/>
      <c r="AH56" s="93">
        <v>8.4139999999999997</v>
      </c>
      <c r="AI56" s="93">
        <v>9.4269999999999996</v>
      </c>
      <c r="AJ56" s="93">
        <f>(AH56+AI56)/2</f>
        <v>8.9205000000000005</v>
      </c>
      <c r="AK56" s="93">
        <v>0.05</v>
      </c>
      <c r="AL56" s="93">
        <v>1.1100000000000001</v>
      </c>
    </row>
    <row r="57" spans="1:38" ht="14.25" customHeight="1" x14ac:dyDescent="0.25">
      <c r="AH57" s="93">
        <v>9.4269999999999996</v>
      </c>
      <c r="AI57" s="93">
        <v>10.56</v>
      </c>
      <c r="AJ57" s="93">
        <f>(AH57+AI57)/2</f>
        <v>9.9935000000000009</v>
      </c>
      <c r="AK57" s="93">
        <v>0.09</v>
      </c>
      <c r="AL57" s="93">
        <v>1.2</v>
      </c>
    </row>
    <row r="58" spans="1:38" ht="14.25" customHeight="1" x14ac:dyDescent="0.25">
      <c r="AH58" s="93">
        <v>10.56</v>
      </c>
      <c r="AI58" s="93">
        <v>11.83</v>
      </c>
      <c r="AJ58" s="93">
        <f>(AH58+AI58)/2</f>
        <v>11.195</v>
      </c>
      <c r="AK58" s="93">
        <v>0.13</v>
      </c>
      <c r="AL58" s="93">
        <v>1.33</v>
      </c>
    </row>
    <row r="59" spans="1:38" ht="14.25" customHeight="1" x14ac:dyDescent="0.25">
      <c r="AH59" s="93">
        <v>11.83</v>
      </c>
      <c r="AI59" s="93">
        <v>13.25</v>
      </c>
      <c r="AJ59" s="93">
        <f>(AH59+AI59)/2</f>
        <v>12.54</v>
      </c>
      <c r="AK59" s="93">
        <v>0.16</v>
      </c>
      <c r="AL59" s="93">
        <v>1.49</v>
      </c>
    </row>
    <row r="60" spans="1:38" ht="14.25" customHeight="1" x14ac:dyDescent="0.25">
      <c r="AH60" s="93">
        <v>13.25</v>
      </c>
      <c r="AI60" s="93">
        <v>14.85</v>
      </c>
      <c r="AJ60" s="93">
        <f>(AH60+AI60)/2</f>
        <v>14.05</v>
      </c>
      <c r="AK60" s="93">
        <v>0.2</v>
      </c>
      <c r="AL60" s="93">
        <v>1.69</v>
      </c>
    </row>
    <row r="61" spans="1:38" ht="14.25" customHeight="1" x14ac:dyDescent="0.25">
      <c r="AH61" s="93">
        <v>14.85</v>
      </c>
      <c r="AI61" s="93">
        <v>16.64</v>
      </c>
      <c r="AJ61" s="93">
        <f>(AH61+AI61)/2</f>
        <v>15.745000000000001</v>
      </c>
      <c r="AK61" s="93">
        <v>0.23</v>
      </c>
      <c r="AL61" s="93">
        <v>1.92</v>
      </c>
    </row>
    <row r="62" spans="1:38" ht="14.25" customHeight="1" x14ac:dyDescent="0.25">
      <c r="AH62" s="93">
        <v>16.64</v>
      </c>
      <c r="AI62" s="93">
        <v>18.64</v>
      </c>
      <c r="AJ62" s="93">
        <f>(AH62+AI62)/2</f>
        <v>17.64</v>
      </c>
      <c r="AK62" s="93">
        <v>0.27</v>
      </c>
      <c r="AL62" s="93">
        <v>2.19</v>
      </c>
    </row>
    <row r="63" spans="1:38" ht="14.25" customHeight="1" x14ac:dyDescent="0.25">
      <c r="AH63" s="93">
        <v>18.64</v>
      </c>
      <c r="AI63" s="93">
        <v>20.88</v>
      </c>
      <c r="AJ63" s="93">
        <f>(AH63+AI63)/2</f>
        <v>19.759999999999998</v>
      </c>
      <c r="AK63" s="93">
        <v>0.32</v>
      </c>
      <c r="AL63" s="93">
        <v>2.5099999999999998</v>
      </c>
    </row>
    <row r="64" spans="1:38" ht="14.25" customHeight="1" x14ac:dyDescent="0.25">
      <c r="AH64" s="93">
        <v>20.88</v>
      </c>
      <c r="AI64" s="93">
        <v>23.4</v>
      </c>
      <c r="AJ64" s="93">
        <f>(AH64+AI64)/2</f>
        <v>22.14</v>
      </c>
      <c r="AK64" s="93">
        <v>0.41</v>
      </c>
      <c r="AL64" s="93">
        <v>2.92</v>
      </c>
    </row>
    <row r="65" spans="34:38" ht="14.25" customHeight="1" x14ac:dyDescent="0.25">
      <c r="AH65" s="93">
        <v>23.4</v>
      </c>
      <c r="AI65" s="93">
        <v>26.22</v>
      </c>
      <c r="AJ65" s="93">
        <f>(AH65+AI65)/2</f>
        <v>24.81</v>
      </c>
      <c r="AK65" s="93">
        <v>0.57999999999999996</v>
      </c>
      <c r="AL65" s="93">
        <v>3.5</v>
      </c>
    </row>
    <row r="66" spans="34:38" ht="14.25" customHeight="1" x14ac:dyDescent="0.25">
      <c r="AH66" s="93">
        <v>26.22</v>
      </c>
      <c r="AI66" s="93">
        <v>29.37</v>
      </c>
      <c r="AJ66" s="93">
        <f>(AH66+AI66)/2</f>
        <v>27.795000000000002</v>
      </c>
      <c r="AK66" s="93">
        <v>0.88</v>
      </c>
      <c r="AL66" s="93">
        <v>4.38</v>
      </c>
    </row>
    <row r="67" spans="34:38" ht="14.25" customHeight="1" x14ac:dyDescent="0.25">
      <c r="AH67" s="93">
        <v>29.37</v>
      </c>
      <c r="AI67" s="93">
        <v>32.909999999999997</v>
      </c>
      <c r="AJ67" s="93">
        <f>(AH67+AI67)/2</f>
        <v>31.14</v>
      </c>
      <c r="AK67" s="93">
        <v>1.4</v>
      </c>
      <c r="AL67" s="93">
        <v>5.78</v>
      </c>
    </row>
    <row r="68" spans="34:38" ht="14.25" customHeight="1" x14ac:dyDescent="0.25">
      <c r="AH68" s="93">
        <v>32.909999999999997</v>
      </c>
      <c r="AI68" s="93">
        <v>36.869999999999997</v>
      </c>
      <c r="AJ68" s="93">
        <f>(AH68+AI68)/2</f>
        <v>34.89</v>
      </c>
      <c r="AK68" s="93">
        <v>2.15</v>
      </c>
      <c r="AL68" s="93">
        <v>7.93</v>
      </c>
    </row>
    <row r="69" spans="34:38" ht="14.25" customHeight="1" x14ac:dyDescent="0.25">
      <c r="AH69" s="93">
        <v>36.869999999999997</v>
      </c>
      <c r="AI69" s="93">
        <v>41.31</v>
      </c>
      <c r="AJ69" s="93">
        <f>(AH69+AI69)/2</f>
        <v>39.090000000000003</v>
      </c>
      <c r="AK69" s="93">
        <v>3.22</v>
      </c>
      <c r="AL69" s="93">
        <v>11.15</v>
      </c>
    </row>
    <row r="70" spans="34:38" ht="14.25" customHeight="1" x14ac:dyDescent="0.25">
      <c r="AH70" s="93">
        <v>41.31</v>
      </c>
      <c r="AI70" s="93">
        <v>46.28</v>
      </c>
      <c r="AJ70" s="93">
        <f>(AH70+AI70)/2</f>
        <v>43.795000000000002</v>
      </c>
      <c r="AK70" s="93">
        <v>4.53</v>
      </c>
      <c r="AL70" s="93">
        <v>15.68</v>
      </c>
    </row>
    <row r="71" spans="34:38" ht="14.25" customHeight="1" x14ac:dyDescent="0.25">
      <c r="AH71" s="93">
        <v>46.28</v>
      </c>
      <c r="AI71" s="93">
        <v>51.85</v>
      </c>
      <c r="AJ71" s="93">
        <f>(AH71+AI71)/2</f>
        <v>49.064999999999998</v>
      </c>
      <c r="AK71" s="93">
        <v>6</v>
      </c>
      <c r="AL71" s="93">
        <v>21.68</v>
      </c>
    </row>
    <row r="72" spans="34:38" ht="14.25" customHeight="1" x14ac:dyDescent="0.25">
      <c r="AH72" s="93">
        <v>51.85</v>
      </c>
      <c r="AI72" s="93">
        <v>58.1</v>
      </c>
      <c r="AJ72" s="93">
        <f>(AH72+AI72)/2</f>
        <v>54.975000000000001</v>
      </c>
      <c r="AK72" s="93">
        <v>7.48</v>
      </c>
      <c r="AL72" s="93">
        <v>29.16</v>
      </c>
    </row>
    <row r="73" spans="34:38" ht="14.25" customHeight="1" x14ac:dyDescent="0.25">
      <c r="AH73" s="93">
        <v>58.1</v>
      </c>
      <c r="AI73" s="93">
        <v>65.09</v>
      </c>
      <c r="AJ73" s="93">
        <f>(AH73+AI73)/2</f>
        <v>61.594999999999999</v>
      </c>
      <c r="AK73" s="93">
        <v>8.73</v>
      </c>
      <c r="AL73" s="93">
        <v>37.89</v>
      </c>
    </row>
    <row r="74" spans="34:38" ht="14.25" customHeight="1" x14ac:dyDescent="0.25">
      <c r="AH74" s="93">
        <v>65.09</v>
      </c>
      <c r="AI74" s="93">
        <v>72.92</v>
      </c>
      <c r="AJ74" s="93">
        <f>(AH74+AI74)/2</f>
        <v>69.004999999999995</v>
      </c>
      <c r="AK74" s="93">
        <v>9.59</v>
      </c>
      <c r="AL74" s="93">
        <v>47.48</v>
      </c>
    </row>
    <row r="75" spans="34:38" x14ac:dyDescent="0.25">
      <c r="AH75" s="93">
        <v>72.92</v>
      </c>
      <c r="AI75" s="93">
        <v>81.7</v>
      </c>
      <c r="AJ75" s="93">
        <f>(AH75+AI75)/2</f>
        <v>77.31</v>
      </c>
      <c r="AK75" s="93">
        <v>9.9</v>
      </c>
      <c r="AL75" s="93">
        <v>57.38</v>
      </c>
    </row>
    <row r="76" spans="34:38" x14ac:dyDescent="0.25">
      <c r="AH76" s="93">
        <v>81.7</v>
      </c>
      <c r="AI76" s="93">
        <v>91.54</v>
      </c>
      <c r="AJ76" s="93">
        <f>(AH76+AI76)/2</f>
        <v>86.62</v>
      </c>
      <c r="AK76" s="93">
        <v>9.6</v>
      </c>
      <c r="AL76" s="93">
        <v>66.98</v>
      </c>
    </row>
    <row r="77" spans="34:38" x14ac:dyDescent="0.25">
      <c r="AH77" s="93">
        <v>91.54</v>
      </c>
      <c r="AI77" s="93">
        <v>102.5</v>
      </c>
      <c r="AJ77" s="93">
        <f>(AH77+AI77)/2</f>
        <v>97.02000000000001</v>
      </c>
      <c r="AK77" s="93">
        <v>8.67</v>
      </c>
      <c r="AL77" s="93">
        <v>75.650000000000006</v>
      </c>
    </row>
    <row r="78" spans="34:38" x14ac:dyDescent="0.25">
      <c r="AH78" s="93">
        <v>102.5</v>
      </c>
      <c r="AI78" s="93">
        <v>114.9</v>
      </c>
      <c r="AJ78" s="93">
        <f>(AH78+AI78)/2</f>
        <v>108.7</v>
      </c>
      <c r="AK78" s="93">
        <v>7.4</v>
      </c>
      <c r="AL78" s="93">
        <v>83.05</v>
      </c>
    </row>
    <row r="79" spans="34:38" x14ac:dyDescent="0.25">
      <c r="AH79" s="93">
        <v>114.9</v>
      </c>
      <c r="AI79" s="93">
        <v>128.69999999999999</v>
      </c>
      <c r="AJ79" s="93">
        <f>(AH79+AI79)/2</f>
        <v>121.8</v>
      </c>
      <c r="AK79" s="93">
        <v>5.8</v>
      </c>
      <c r="AL79" s="93">
        <v>88.85</v>
      </c>
    </row>
    <row r="80" spans="34:38" x14ac:dyDescent="0.25">
      <c r="AH80" s="93">
        <v>128.69999999999999</v>
      </c>
      <c r="AI80" s="93">
        <v>144.19999999999999</v>
      </c>
      <c r="AJ80" s="93">
        <f>(AH80+AI80)/2</f>
        <v>136.44999999999999</v>
      </c>
      <c r="AK80" s="93">
        <v>4.2699999999999996</v>
      </c>
      <c r="AL80" s="93">
        <v>93.12</v>
      </c>
    </row>
    <row r="81" spans="34:38" x14ac:dyDescent="0.25">
      <c r="AH81" s="93">
        <v>144.19999999999999</v>
      </c>
      <c r="AI81" s="93">
        <v>161.5</v>
      </c>
      <c r="AJ81" s="93">
        <f>(AH81+AI81)/2</f>
        <v>152.85</v>
      </c>
      <c r="AK81" s="93">
        <v>2.96</v>
      </c>
      <c r="AL81" s="93">
        <v>96.08</v>
      </c>
    </row>
    <row r="82" spans="34:38" x14ac:dyDescent="0.25">
      <c r="AH82" s="93">
        <v>161.5</v>
      </c>
      <c r="AI82" s="93">
        <v>181</v>
      </c>
      <c r="AJ82" s="93">
        <f>(AH82+AI82)/2</f>
        <v>171.25</v>
      </c>
      <c r="AK82" s="93">
        <v>1.88</v>
      </c>
      <c r="AL82" s="93">
        <v>97.96</v>
      </c>
    </row>
    <row r="83" spans="34:38" x14ac:dyDescent="0.25">
      <c r="AH83" s="93">
        <v>181</v>
      </c>
      <c r="AI83" s="93">
        <v>202.8</v>
      </c>
      <c r="AJ83" s="93">
        <f>(AH83+AI83)/2</f>
        <v>191.9</v>
      </c>
      <c r="AK83" s="93">
        <v>1.0900000000000001</v>
      </c>
      <c r="AL83" s="93">
        <v>99.05</v>
      </c>
    </row>
    <row r="84" spans="34:38" x14ac:dyDescent="0.25">
      <c r="AH84" s="93">
        <v>202.8</v>
      </c>
      <c r="AI84" s="93">
        <v>227.2</v>
      </c>
      <c r="AJ84" s="93">
        <f>(AH84+AI84)/2</f>
        <v>215</v>
      </c>
      <c r="AK84" s="93">
        <v>0.57999999999999996</v>
      </c>
      <c r="AL84" s="93">
        <v>99.63</v>
      </c>
    </row>
    <row r="85" spans="34:38" x14ac:dyDescent="0.25">
      <c r="AH85" s="93">
        <v>227.2</v>
      </c>
      <c r="AI85" s="93">
        <v>254.6</v>
      </c>
      <c r="AJ85" s="93">
        <f>(AH85+AI85)/2</f>
        <v>240.89999999999998</v>
      </c>
      <c r="AK85" s="93">
        <v>0.26</v>
      </c>
      <c r="AL85" s="93">
        <v>99.89</v>
      </c>
    </row>
    <row r="86" spans="34:38" x14ac:dyDescent="0.25">
      <c r="AH86" s="93">
        <v>254.6</v>
      </c>
      <c r="AI86" s="93">
        <v>285.2</v>
      </c>
      <c r="AJ86" s="93">
        <f>(AH86+AI86)/2</f>
        <v>269.89999999999998</v>
      </c>
      <c r="AK86" s="93">
        <v>0.09</v>
      </c>
      <c r="AL86" s="93">
        <v>99.98</v>
      </c>
    </row>
    <row r="87" spans="34:38" x14ac:dyDescent="0.25">
      <c r="AH87" s="93">
        <v>285.2</v>
      </c>
      <c r="AI87" s="93">
        <v>319.5</v>
      </c>
      <c r="AJ87" s="93">
        <f>(AH87+AI87)/2</f>
        <v>302.35000000000002</v>
      </c>
      <c r="AK87" s="93">
        <v>0.02</v>
      </c>
      <c r="AL87" s="93">
        <v>100</v>
      </c>
    </row>
    <row r="88" spans="34:38" x14ac:dyDescent="0.25">
      <c r="AH88" s="93">
        <v>319.5</v>
      </c>
      <c r="AI88" s="93">
        <v>358</v>
      </c>
      <c r="AJ88" s="93">
        <f>(AH88+AI88)/2</f>
        <v>338.75</v>
      </c>
      <c r="AK88" s="93">
        <v>0</v>
      </c>
      <c r="AL88" s="93">
        <v>100</v>
      </c>
    </row>
    <row r="89" spans="34:38" x14ac:dyDescent="0.25">
      <c r="AH89" s="93">
        <v>358</v>
      </c>
      <c r="AI89" s="93">
        <v>401.1</v>
      </c>
      <c r="AJ89" s="93">
        <f>(AH89+AI89)/2</f>
        <v>379.55</v>
      </c>
      <c r="AK89" s="93">
        <v>0</v>
      </c>
      <c r="AL89" s="93">
        <v>100</v>
      </c>
    </row>
    <row r="90" spans="34:38" x14ac:dyDescent="0.25">
      <c r="AH90" s="93">
        <v>401.1</v>
      </c>
      <c r="AI90" s="93">
        <v>449.4</v>
      </c>
      <c r="AJ90" s="93">
        <f>(AH90+AI90)/2</f>
        <v>425.25</v>
      </c>
      <c r="AK90" s="93">
        <v>0</v>
      </c>
      <c r="AL90" s="93">
        <v>100</v>
      </c>
    </row>
    <row r="91" spans="34:38" x14ac:dyDescent="0.25">
      <c r="AH91" s="93">
        <v>449.4</v>
      </c>
      <c r="AI91" s="93">
        <v>503.5</v>
      </c>
      <c r="AJ91" s="93">
        <f>(AH91+AI91)/2</f>
        <v>476.45</v>
      </c>
      <c r="AK91" s="93">
        <v>0</v>
      </c>
      <c r="AL91" s="93">
        <v>100</v>
      </c>
    </row>
    <row r="92" spans="34:38" x14ac:dyDescent="0.25">
      <c r="AH92" s="93">
        <v>503.5</v>
      </c>
      <c r="AI92" s="93">
        <v>564.1</v>
      </c>
      <c r="AJ92" s="93">
        <f>(AH92+AI92)/2</f>
        <v>533.79999999999995</v>
      </c>
      <c r="AK92" s="93">
        <v>0</v>
      </c>
      <c r="AL92" s="93">
        <v>100</v>
      </c>
    </row>
    <row r="93" spans="34:38" x14ac:dyDescent="0.25">
      <c r="AH93" s="93">
        <v>564.1</v>
      </c>
      <c r="AI93" s="93">
        <v>632</v>
      </c>
      <c r="AJ93" s="93">
        <f>(AH93+AI93)/2</f>
        <v>598.04999999999995</v>
      </c>
      <c r="AK93" s="93">
        <v>0</v>
      </c>
      <c r="AL93" s="93">
        <v>100</v>
      </c>
    </row>
    <row r="94" spans="34:38" x14ac:dyDescent="0.25">
      <c r="AH94" s="93">
        <v>632</v>
      </c>
      <c r="AI94" s="93">
        <v>708.1</v>
      </c>
      <c r="AJ94" s="93">
        <f>(AH94+AI94)/2</f>
        <v>670.05</v>
      </c>
      <c r="AK94" s="93">
        <v>0</v>
      </c>
      <c r="AL94" s="93">
        <v>100</v>
      </c>
    </row>
    <row r="95" spans="34:38" x14ac:dyDescent="0.25">
      <c r="AH95" s="93">
        <v>708.1</v>
      </c>
      <c r="AI95" s="93">
        <v>793.3</v>
      </c>
      <c r="AJ95" s="93">
        <f>(AH95+AI95)/2</f>
        <v>750.7</v>
      </c>
      <c r="AK95" s="93">
        <v>0</v>
      </c>
      <c r="AL95" s="93">
        <v>100</v>
      </c>
    </row>
    <row r="96" spans="34:38" x14ac:dyDescent="0.25">
      <c r="AH96" s="93">
        <v>793.3</v>
      </c>
      <c r="AI96" s="93">
        <v>888.8</v>
      </c>
      <c r="AJ96" s="93">
        <f>(AH96+AI96)/2</f>
        <v>841.05</v>
      </c>
      <c r="AK96" s="93">
        <v>0</v>
      </c>
      <c r="AL96" s="93">
        <v>100</v>
      </c>
    </row>
    <row r="97" spans="34:38" x14ac:dyDescent="0.25">
      <c r="AH97" s="93">
        <v>888.8</v>
      </c>
      <c r="AI97" s="93">
        <v>995.8</v>
      </c>
      <c r="AJ97" s="93">
        <f>(AH97+AI97)/2</f>
        <v>942.3</v>
      </c>
      <c r="AK97" s="93">
        <v>0</v>
      </c>
      <c r="AL97" s="93">
        <v>100</v>
      </c>
    </row>
    <row r="98" spans="34:38" x14ac:dyDescent="0.25">
      <c r="AH98" s="93">
        <v>995.8</v>
      </c>
      <c r="AI98" s="93">
        <v>1115</v>
      </c>
      <c r="AJ98" s="93">
        <f>(AH98+AI98)/2</f>
        <v>1055.4000000000001</v>
      </c>
      <c r="AK98" s="93">
        <v>0</v>
      </c>
      <c r="AL98" s="93">
        <v>100</v>
      </c>
    </row>
    <row r="99" spans="34:38" x14ac:dyDescent="0.25">
      <c r="AH99" s="93">
        <v>1115</v>
      </c>
      <c r="AI99" s="93">
        <v>1250</v>
      </c>
      <c r="AJ99" s="93">
        <f>(AH99+AI99)/2</f>
        <v>1182.5</v>
      </c>
      <c r="AK99" s="93">
        <v>0</v>
      </c>
      <c r="AL99" s="93">
        <v>100</v>
      </c>
    </row>
  </sheetData>
  <mergeCells count="55">
    <mergeCell ref="B7:H7"/>
    <mergeCell ref="I7:P7"/>
    <mergeCell ref="Q7:AE7"/>
    <mergeCell ref="B8:H8"/>
    <mergeCell ref="I8:P8"/>
    <mergeCell ref="Q8:X8"/>
    <mergeCell ref="A1:AF1"/>
    <mergeCell ref="A2:A54"/>
    <mergeCell ref="B2:AE2"/>
    <mergeCell ref="AF2:AF54"/>
    <mergeCell ref="B3:AE3"/>
    <mergeCell ref="B4:AE4"/>
    <mergeCell ref="B5:P5"/>
    <mergeCell ref="Q5:AE5"/>
    <mergeCell ref="B6:P6"/>
    <mergeCell ref="Q6:AE6"/>
    <mergeCell ref="Y8:AE8"/>
    <mergeCell ref="B9:X9"/>
    <mergeCell ref="Y9:AE9"/>
    <mergeCell ref="B10:H10"/>
    <mergeCell ref="I10:P10"/>
    <mergeCell ref="Q10:X10"/>
    <mergeCell ref="Y10:AE10"/>
    <mergeCell ref="Z12:AE12"/>
    <mergeCell ref="B13:G13"/>
    <mergeCell ref="H13:M13"/>
    <mergeCell ref="N13:S13"/>
    <mergeCell ref="T13:Y13"/>
    <mergeCell ref="Z13:AE13"/>
    <mergeCell ref="AB15:AC15"/>
    <mergeCell ref="B14:AE14"/>
    <mergeCell ref="B11:H11"/>
    <mergeCell ref="I11:P11"/>
    <mergeCell ref="Q11:X11"/>
    <mergeCell ref="Y11:AE11"/>
    <mergeCell ref="B12:G12"/>
    <mergeCell ref="H12:M12"/>
    <mergeCell ref="N12:S12"/>
    <mergeCell ref="T12:Y12"/>
    <mergeCell ref="M15:N15"/>
    <mergeCell ref="O15:P15"/>
    <mergeCell ref="Q15:T15"/>
    <mergeCell ref="U15:V15"/>
    <mergeCell ref="W15:X15"/>
    <mergeCell ref="Y15:AA15"/>
    <mergeCell ref="B37:AE37"/>
    <mergeCell ref="B38:AE52"/>
    <mergeCell ref="B53:AE53"/>
    <mergeCell ref="B54:AE54"/>
    <mergeCell ref="A55:AF55"/>
    <mergeCell ref="AD15:AE15"/>
    <mergeCell ref="B15:D15"/>
    <mergeCell ref="E15:F15"/>
    <mergeCell ref="G15:H15"/>
    <mergeCell ref="I15:L15"/>
  </mergeCells>
  <phoneticPr fontId="2" type="noConversion"/>
  <pageMargins left="0.39370078740157483" right="0.35433070866141736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F4EB-64BC-4D7A-B460-DA8B53B5488F}">
  <dimension ref="A1:AF74"/>
  <sheetViews>
    <sheetView workbookViewId="0">
      <selection activeCell="AB16" sqref="AB16:AB36"/>
    </sheetView>
  </sheetViews>
  <sheetFormatPr defaultRowHeight="15" x14ac:dyDescent="0.25"/>
  <cols>
    <col min="1" max="1" width="5.58203125" style="92" customWidth="1"/>
    <col min="2" max="4" width="2.9140625" style="92" customWidth="1"/>
    <col min="5" max="8" width="2.58203125" style="92" customWidth="1"/>
    <col min="9" max="12" width="2.4140625" style="92" customWidth="1"/>
    <col min="13" max="16" width="2.58203125" style="92" customWidth="1"/>
    <col min="17" max="20" width="2.4140625" style="92" customWidth="1"/>
    <col min="21" max="24" width="2.58203125" style="92" customWidth="1"/>
    <col min="25" max="27" width="2.9140625" style="92" customWidth="1"/>
    <col min="28" max="31" width="2.58203125" style="92" customWidth="1"/>
    <col min="32" max="32" width="5.58203125" style="92" customWidth="1"/>
    <col min="33" max="16384" width="8.6640625" style="92"/>
  </cols>
  <sheetData>
    <row r="1" spans="1:32" ht="16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23.15" customHeight="1" x14ac:dyDescent="0.25">
      <c r="A2" s="96"/>
      <c r="B2" s="126" t="s">
        <v>38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96"/>
    </row>
    <row r="3" spans="1:32" ht="23.15" customHeight="1" x14ac:dyDescent="0.25">
      <c r="A3" s="96"/>
      <c r="B3" s="126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96"/>
    </row>
    <row r="4" spans="1:32" ht="15" customHeight="1" x14ac:dyDescent="0.25">
      <c r="A4" s="96"/>
      <c r="B4" s="125" t="s">
        <v>40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96"/>
    </row>
    <row r="5" spans="1:32" ht="16" customHeight="1" x14ac:dyDescent="0.25">
      <c r="A5" s="96"/>
      <c r="B5" s="118" t="s">
        <v>179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 t="s">
        <v>42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  <c r="AF5" s="96"/>
    </row>
    <row r="6" spans="1:32" ht="16" customHeight="1" x14ac:dyDescent="0.25">
      <c r="A6" s="96"/>
      <c r="B6" s="123" t="s">
        <v>43</v>
      </c>
      <c r="C6" s="122"/>
      <c r="D6" s="122"/>
      <c r="E6" s="122"/>
      <c r="F6" s="122"/>
      <c r="G6" s="122"/>
      <c r="H6" s="122"/>
      <c r="I6" s="124"/>
      <c r="J6" s="124"/>
      <c r="K6" s="124"/>
      <c r="L6" s="124"/>
      <c r="M6" s="124"/>
      <c r="N6" s="124"/>
      <c r="O6" s="124"/>
      <c r="P6" s="124"/>
      <c r="Q6" s="122" t="s">
        <v>44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  <c r="AF6" s="96"/>
    </row>
    <row r="7" spans="1:32" ht="16" customHeight="1" x14ac:dyDescent="0.25">
      <c r="A7" s="96"/>
      <c r="B7" s="123" t="s">
        <v>45</v>
      </c>
      <c r="C7" s="122"/>
      <c r="D7" s="122"/>
      <c r="E7" s="122"/>
      <c r="F7" s="122"/>
      <c r="G7" s="122"/>
      <c r="H7" s="122"/>
      <c r="I7" s="122" t="s">
        <v>46</v>
      </c>
      <c r="J7" s="122"/>
      <c r="K7" s="122"/>
      <c r="L7" s="122"/>
      <c r="M7" s="122"/>
      <c r="N7" s="122"/>
      <c r="O7" s="122"/>
      <c r="P7" s="122"/>
      <c r="Q7" s="122" t="s">
        <v>47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  <c r="AF7" s="96"/>
    </row>
    <row r="8" spans="1:32" ht="16" customHeight="1" x14ac:dyDescent="0.25">
      <c r="A8" s="96"/>
      <c r="B8" s="123" t="s">
        <v>48</v>
      </c>
      <c r="C8" s="122"/>
      <c r="D8" s="122"/>
      <c r="E8" s="122"/>
      <c r="F8" s="122"/>
      <c r="G8" s="122"/>
      <c r="H8" s="122"/>
      <c r="I8" s="122" t="s">
        <v>49</v>
      </c>
      <c r="J8" s="122"/>
      <c r="K8" s="122"/>
      <c r="L8" s="122"/>
      <c r="M8" s="122"/>
      <c r="N8" s="122"/>
      <c r="O8" s="122"/>
      <c r="P8" s="122"/>
      <c r="Q8" s="122" t="s">
        <v>50</v>
      </c>
      <c r="R8" s="122"/>
      <c r="S8" s="122"/>
      <c r="T8" s="122"/>
      <c r="U8" s="122"/>
      <c r="V8" s="122"/>
      <c r="W8" s="122"/>
      <c r="X8" s="122"/>
      <c r="Y8" s="122" t="s">
        <v>178</v>
      </c>
      <c r="Z8" s="122"/>
      <c r="AA8" s="122"/>
      <c r="AB8" s="122"/>
      <c r="AC8" s="122"/>
      <c r="AD8" s="122"/>
      <c r="AE8" s="121"/>
      <c r="AF8" s="96"/>
    </row>
    <row r="9" spans="1:32" ht="16" customHeight="1" x14ac:dyDescent="0.25">
      <c r="A9" s="96"/>
      <c r="B9" s="115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14" t="s">
        <v>53</v>
      </c>
      <c r="Z9" s="120"/>
      <c r="AA9" s="120"/>
      <c r="AB9" s="120"/>
      <c r="AC9" s="120"/>
      <c r="AD9" s="120"/>
      <c r="AE9" s="119"/>
      <c r="AF9" s="96"/>
    </row>
    <row r="10" spans="1:32" ht="20.149999999999999" customHeight="1" x14ac:dyDescent="0.25">
      <c r="A10" s="96"/>
      <c r="B10" s="118" t="s">
        <v>177</v>
      </c>
      <c r="C10" s="117"/>
      <c r="D10" s="117"/>
      <c r="E10" s="117"/>
      <c r="F10" s="117"/>
      <c r="G10" s="117"/>
      <c r="H10" s="117"/>
      <c r="I10" s="117" t="s">
        <v>176</v>
      </c>
      <c r="J10" s="117"/>
      <c r="K10" s="117"/>
      <c r="L10" s="117"/>
      <c r="M10" s="117"/>
      <c r="N10" s="117"/>
      <c r="O10" s="117"/>
      <c r="P10" s="117"/>
      <c r="Q10" s="117" t="s">
        <v>175</v>
      </c>
      <c r="R10" s="117"/>
      <c r="S10" s="117"/>
      <c r="T10" s="117"/>
      <c r="U10" s="117"/>
      <c r="V10" s="117"/>
      <c r="W10" s="117"/>
      <c r="X10" s="117"/>
      <c r="Y10" s="117" t="s">
        <v>174</v>
      </c>
      <c r="Z10" s="117"/>
      <c r="AA10" s="117"/>
      <c r="AB10" s="117"/>
      <c r="AC10" s="117"/>
      <c r="AD10" s="117"/>
      <c r="AE10" s="116"/>
      <c r="AF10" s="96"/>
    </row>
    <row r="11" spans="1:32" ht="20.149999999999999" customHeight="1" x14ac:dyDescent="0.25">
      <c r="A11" s="96"/>
      <c r="B11" s="115" t="s">
        <v>173</v>
      </c>
      <c r="C11" s="114"/>
      <c r="D11" s="114"/>
      <c r="E11" s="114"/>
      <c r="F11" s="114"/>
      <c r="G11" s="114"/>
      <c r="H11" s="114"/>
      <c r="I11" s="114" t="s">
        <v>172</v>
      </c>
      <c r="J11" s="114"/>
      <c r="K11" s="114"/>
      <c r="L11" s="114"/>
      <c r="M11" s="114"/>
      <c r="N11" s="114"/>
      <c r="O11" s="114"/>
      <c r="P11" s="114"/>
      <c r="Q11" s="114" t="s">
        <v>171</v>
      </c>
      <c r="R11" s="114"/>
      <c r="S11" s="114"/>
      <c r="T11" s="114"/>
      <c r="U11" s="114"/>
      <c r="V11" s="114"/>
      <c r="W11" s="114"/>
      <c r="X11" s="114"/>
      <c r="Y11" s="114" t="s">
        <v>170</v>
      </c>
      <c r="Z11" s="114"/>
      <c r="AA11" s="114"/>
      <c r="AB11" s="114"/>
      <c r="AC11" s="114"/>
      <c r="AD11" s="114"/>
      <c r="AE11" s="113"/>
      <c r="AF11" s="96"/>
    </row>
    <row r="12" spans="1:32" ht="20.149999999999999" customHeight="1" x14ac:dyDescent="0.25">
      <c r="A12" s="96"/>
      <c r="B12" s="118" t="s">
        <v>169</v>
      </c>
      <c r="C12" s="117"/>
      <c r="D12" s="117"/>
      <c r="E12" s="117"/>
      <c r="F12" s="117"/>
      <c r="G12" s="117"/>
      <c r="H12" s="117" t="s">
        <v>168</v>
      </c>
      <c r="I12" s="117"/>
      <c r="J12" s="117"/>
      <c r="K12" s="117"/>
      <c r="L12" s="117"/>
      <c r="M12" s="117"/>
      <c r="N12" s="117" t="s">
        <v>167</v>
      </c>
      <c r="O12" s="117"/>
      <c r="P12" s="117"/>
      <c r="Q12" s="117"/>
      <c r="R12" s="117"/>
      <c r="S12" s="117"/>
      <c r="T12" s="117" t="s">
        <v>166</v>
      </c>
      <c r="U12" s="117"/>
      <c r="V12" s="117"/>
      <c r="W12" s="117"/>
      <c r="X12" s="117"/>
      <c r="Y12" s="117"/>
      <c r="Z12" s="117" t="s">
        <v>165</v>
      </c>
      <c r="AA12" s="117"/>
      <c r="AB12" s="117"/>
      <c r="AC12" s="117"/>
      <c r="AD12" s="117"/>
      <c r="AE12" s="116"/>
      <c r="AF12" s="96"/>
    </row>
    <row r="13" spans="1:32" ht="20.149999999999999" customHeight="1" x14ac:dyDescent="0.25">
      <c r="A13" s="96"/>
      <c r="B13" s="115" t="s">
        <v>164</v>
      </c>
      <c r="C13" s="114"/>
      <c r="D13" s="114"/>
      <c r="E13" s="114"/>
      <c r="F13" s="114"/>
      <c r="G13" s="114"/>
      <c r="H13" s="114" t="s">
        <v>163</v>
      </c>
      <c r="I13" s="114"/>
      <c r="J13" s="114"/>
      <c r="K13" s="114"/>
      <c r="L13" s="114"/>
      <c r="M13" s="114"/>
      <c r="N13" s="114" t="s">
        <v>162</v>
      </c>
      <c r="O13" s="114"/>
      <c r="P13" s="114"/>
      <c r="Q13" s="114"/>
      <c r="R13" s="114"/>
      <c r="S13" s="114"/>
      <c r="T13" s="114" t="s">
        <v>161</v>
      </c>
      <c r="U13" s="114"/>
      <c r="V13" s="114"/>
      <c r="W13" s="114"/>
      <c r="X13" s="114"/>
      <c r="Y13" s="114"/>
      <c r="Z13" s="114" t="s">
        <v>160</v>
      </c>
      <c r="AA13" s="114"/>
      <c r="AB13" s="114"/>
      <c r="AC13" s="114"/>
      <c r="AD13" s="114"/>
      <c r="AE13" s="113"/>
      <c r="AF13" s="96"/>
    </row>
    <row r="14" spans="1:32" ht="10" customHeight="1" x14ac:dyDescent="0.35">
      <c r="A14" s="96"/>
      <c r="B14" s="112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96"/>
    </row>
    <row r="15" spans="1:32" ht="11.15" customHeight="1" x14ac:dyDescent="0.25">
      <c r="A15" s="96"/>
      <c r="B15" s="111" t="s">
        <v>72</v>
      </c>
      <c r="C15" s="111"/>
      <c r="D15" s="111"/>
      <c r="E15" s="110" t="s">
        <v>73</v>
      </c>
      <c r="F15" s="110"/>
      <c r="G15" s="110" t="s">
        <v>74</v>
      </c>
      <c r="H15" s="110"/>
      <c r="I15" s="111" t="s">
        <v>72</v>
      </c>
      <c r="J15" s="111"/>
      <c r="K15" s="111"/>
      <c r="L15" s="111"/>
      <c r="M15" s="110" t="s">
        <v>73</v>
      </c>
      <c r="N15" s="110"/>
      <c r="O15" s="110" t="s">
        <v>74</v>
      </c>
      <c r="P15" s="110"/>
      <c r="Q15" s="111" t="s">
        <v>72</v>
      </c>
      <c r="R15" s="111"/>
      <c r="S15" s="111"/>
      <c r="T15" s="111"/>
      <c r="U15" s="110" t="s">
        <v>73</v>
      </c>
      <c r="V15" s="110"/>
      <c r="W15" s="110" t="s">
        <v>74</v>
      </c>
      <c r="X15" s="110"/>
      <c r="Y15" s="111" t="s">
        <v>72</v>
      </c>
      <c r="Z15" s="111"/>
      <c r="AA15" s="111"/>
      <c r="AB15" s="110" t="s">
        <v>73</v>
      </c>
      <c r="AC15" s="110"/>
      <c r="AD15" s="110" t="s">
        <v>74</v>
      </c>
      <c r="AE15" s="110"/>
      <c r="AF15" s="96"/>
    </row>
    <row r="16" spans="1:32" ht="11.15" customHeight="1" x14ac:dyDescent="0.25">
      <c r="A16" s="96"/>
      <c r="B16" s="93" t="s">
        <v>159</v>
      </c>
      <c r="C16" s="93"/>
      <c r="D16" s="93"/>
      <c r="E16" s="93">
        <v>0</v>
      </c>
      <c r="F16" s="93"/>
      <c r="G16" s="93">
        <v>0</v>
      </c>
      <c r="H16" s="93"/>
      <c r="I16" s="93" t="s">
        <v>158</v>
      </c>
      <c r="J16" s="93"/>
      <c r="K16" s="93"/>
      <c r="L16" s="93"/>
      <c r="M16" s="93">
        <v>0.06</v>
      </c>
      <c r="N16" s="93"/>
      <c r="O16" s="93">
        <v>0.09</v>
      </c>
      <c r="P16" s="93"/>
      <c r="Q16" s="93" t="s">
        <v>157</v>
      </c>
      <c r="R16" s="93"/>
      <c r="S16" s="93"/>
      <c r="T16" s="93"/>
      <c r="U16" s="93">
        <v>0.11</v>
      </c>
      <c r="V16" s="93"/>
      <c r="W16" s="93">
        <v>1.1100000000000001</v>
      </c>
      <c r="X16" s="93"/>
      <c r="Y16" s="93" t="s">
        <v>156</v>
      </c>
      <c r="Z16" s="93"/>
      <c r="AA16" s="93"/>
      <c r="AB16" s="93">
        <v>7.85</v>
      </c>
      <c r="AC16" s="93"/>
      <c r="AD16" s="93">
        <v>77.819999999999993</v>
      </c>
      <c r="AE16" s="93"/>
      <c r="AF16" s="96"/>
    </row>
    <row r="17" spans="1:32" ht="11.15" customHeight="1" x14ac:dyDescent="0.25">
      <c r="A17" s="96"/>
      <c r="B17" s="93" t="s">
        <v>155</v>
      </c>
      <c r="C17" s="93"/>
      <c r="D17" s="93"/>
      <c r="E17" s="93">
        <v>0</v>
      </c>
      <c r="F17" s="93"/>
      <c r="G17" s="93">
        <v>0</v>
      </c>
      <c r="H17" s="93"/>
      <c r="I17" s="93" t="s">
        <v>154</v>
      </c>
      <c r="J17" s="93"/>
      <c r="K17" s="93"/>
      <c r="L17" s="93"/>
      <c r="M17" s="93">
        <v>0.09</v>
      </c>
      <c r="N17" s="93"/>
      <c r="O17" s="93">
        <v>0.18</v>
      </c>
      <c r="P17" s="93"/>
      <c r="Q17" s="93" t="s">
        <v>153</v>
      </c>
      <c r="R17" s="93"/>
      <c r="S17" s="93"/>
      <c r="T17" s="93"/>
      <c r="U17" s="93">
        <v>0.15</v>
      </c>
      <c r="V17" s="93"/>
      <c r="W17" s="93">
        <v>1.26</v>
      </c>
      <c r="X17" s="93"/>
      <c r="Y17" s="93" t="s">
        <v>152</v>
      </c>
      <c r="Z17" s="93"/>
      <c r="AA17" s="93"/>
      <c r="AB17" s="93">
        <v>6.61</v>
      </c>
      <c r="AC17" s="93"/>
      <c r="AD17" s="93">
        <v>84.43</v>
      </c>
      <c r="AE17" s="93"/>
      <c r="AF17" s="96"/>
    </row>
    <row r="18" spans="1:32" ht="11.15" customHeight="1" x14ac:dyDescent="0.25">
      <c r="A18" s="96"/>
      <c r="B18" s="93" t="s">
        <v>151</v>
      </c>
      <c r="C18" s="93"/>
      <c r="D18" s="93"/>
      <c r="E18" s="93">
        <v>0</v>
      </c>
      <c r="F18" s="93"/>
      <c r="G18" s="93">
        <v>0</v>
      </c>
      <c r="H18" s="93"/>
      <c r="I18" s="93" t="s">
        <v>150</v>
      </c>
      <c r="J18" s="93"/>
      <c r="K18" s="93"/>
      <c r="L18" s="93"/>
      <c r="M18" s="93">
        <v>0.09</v>
      </c>
      <c r="N18" s="93"/>
      <c r="O18" s="93">
        <v>0.27</v>
      </c>
      <c r="P18" s="93"/>
      <c r="Q18" s="93" t="s">
        <v>149</v>
      </c>
      <c r="R18" s="93"/>
      <c r="S18" s="93"/>
      <c r="T18" s="93"/>
      <c r="U18" s="93">
        <v>0.17</v>
      </c>
      <c r="V18" s="93"/>
      <c r="W18" s="93">
        <v>1.43</v>
      </c>
      <c r="X18" s="93"/>
      <c r="Y18" s="93" t="s">
        <v>148</v>
      </c>
      <c r="Z18" s="93"/>
      <c r="AA18" s="93"/>
      <c r="AB18" s="93">
        <v>5.26</v>
      </c>
      <c r="AC18" s="93"/>
      <c r="AD18" s="93">
        <v>89.69</v>
      </c>
      <c r="AE18" s="93"/>
      <c r="AF18" s="96"/>
    </row>
    <row r="19" spans="1:32" ht="11.15" customHeight="1" x14ac:dyDescent="0.25">
      <c r="A19" s="96"/>
      <c r="B19" s="93" t="s">
        <v>147</v>
      </c>
      <c r="C19" s="93"/>
      <c r="D19" s="93"/>
      <c r="E19" s="93">
        <v>0</v>
      </c>
      <c r="F19" s="93"/>
      <c r="G19" s="93">
        <v>0</v>
      </c>
      <c r="H19" s="93"/>
      <c r="I19" s="93" t="s">
        <v>146</v>
      </c>
      <c r="J19" s="93"/>
      <c r="K19" s="93"/>
      <c r="L19" s="93"/>
      <c r="M19" s="93">
        <v>0.08</v>
      </c>
      <c r="N19" s="93"/>
      <c r="O19" s="93">
        <v>0.35</v>
      </c>
      <c r="P19" s="93"/>
      <c r="Q19" s="93" t="s">
        <v>145</v>
      </c>
      <c r="R19" s="93"/>
      <c r="S19" s="93"/>
      <c r="T19" s="93"/>
      <c r="U19" s="93">
        <v>0.19</v>
      </c>
      <c r="V19" s="93"/>
      <c r="W19" s="93">
        <v>1.62</v>
      </c>
      <c r="X19" s="93"/>
      <c r="Y19" s="93" t="s">
        <v>144</v>
      </c>
      <c r="Z19" s="93"/>
      <c r="AA19" s="93"/>
      <c r="AB19" s="93">
        <v>3.88</v>
      </c>
      <c r="AC19" s="93"/>
      <c r="AD19" s="93">
        <v>93.57</v>
      </c>
      <c r="AE19" s="93"/>
      <c r="AF19" s="96"/>
    </row>
    <row r="20" spans="1:32" ht="11.15" customHeight="1" x14ac:dyDescent="0.25">
      <c r="A20" s="96"/>
      <c r="B20" s="93" t="s">
        <v>143</v>
      </c>
      <c r="C20" s="93"/>
      <c r="D20" s="93"/>
      <c r="E20" s="93">
        <v>0</v>
      </c>
      <c r="F20" s="93"/>
      <c r="G20" s="93">
        <v>0</v>
      </c>
      <c r="H20" s="93"/>
      <c r="I20" s="93" t="s">
        <v>142</v>
      </c>
      <c r="J20" s="93"/>
      <c r="K20" s="93"/>
      <c r="L20" s="93"/>
      <c r="M20" s="93">
        <v>0.06</v>
      </c>
      <c r="N20" s="93"/>
      <c r="O20" s="93">
        <v>0.41</v>
      </c>
      <c r="P20" s="93"/>
      <c r="Q20" s="93" t="s">
        <v>141</v>
      </c>
      <c r="R20" s="93"/>
      <c r="S20" s="93"/>
      <c r="T20" s="93"/>
      <c r="U20" s="93">
        <v>0.22</v>
      </c>
      <c r="V20" s="93"/>
      <c r="W20" s="93">
        <v>1.84</v>
      </c>
      <c r="X20" s="93"/>
      <c r="Y20" s="93" t="s">
        <v>140</v>
      </c>
      <c r="Z20" s="93"/>
      <c r="AA20" s="93"/>
      <c r="AB20" s="93">
        <v>2.73</v>
      </c>
      <c r="AC20" s="93"/>
      <c r="AD20" s="93">
        <v>96.3</v>
      </c>
      <c r="AE20" s="93"/>
      <c r="AF20" s="96"/>
    </row>
    <row r="21" spans="1:32" ht="11.15" customHeight="1" x14ac:dyDescent="0.25">
      <c r="A21" s="96"/>
      <c r="B21" s="93" t="s">
        <v>139</v>
      </c>
      <c r="C21" s="93"/>
      <c r="D21" s="93"/>
      <c r="E21" s="93">
        <v>0</v>
      </c>
      <c r="F21" s="93"/>
      <c r="G21" s="93">
        <v>0</v>
      </c>
      <c r="H21" s="93"/>
      <c r="I21" s="93" t="s">
        <v>138</v>
      </c>
      <c r="J21" s="93"/>
      <c r="K21" s="93"/>
      <c r="L21" s="93"/>
      <c r="M21" s="93">
        <v>7.0000000000000007E-2</v>
      </c>
      <c r="N21" s="93"/>
      <c r="O21" s="93">
        <v>0.48</v>
      </c>
      <c r="P21" s="93"/>
      <c r="Q21" s="93" t="s">
        <v>137</v>
      </c>
      <c r="R21" s="93"/>
      <c r="S21" s="93"/>
      <c r="T21" s="93"/>
      <c r="U21" s="93">
        <v>0.25</v>
      </c>
      <c r="V21" s="93"/>
      <c r="W21" s="93">
        <v>2.09</v>
      </c>
      <c r="X21" s="93"/>
      <c r="Y21" s="93" t="s">
        <v>136</v>
      </c>
      <c r="Z21" s="93"/>
      <c r="AA21" s="93"/>
      <c r="AB21" s="93">
        <v>1.81</v>
      </c>
      <c r="AC21" s="93"/>
      <c r="AD21" s="93">
        <v>98.11</v>
      </c>
      <c r="AE21" s="93"/>
      <c r="AF21" s="96"/>
    </row>
    <row r="22" spans="1:32" ht="11.15" customHeight="1" x14ac:dyDescent="0.25">
      <c r="A22" s="96"/>
      <c r="B22" s="93" t="s">
        <v>135</v>
      </c>
      <c r="C22" s="93"/>
      <c r="D22" s="93"/>
      <c r="E22" s="93">
        <v>0</v>
      </c>
      <c r="F22" s="93"/>
      <c r="G22" s="93">
        <v>0</v>
      </c>
      <c r="H22" s="93"/>
      <c r="I22" s="93" t="s">
        <v>134</v>
      </c>
      <c r="J22" s="93"/>
      <c r="K22" s="93"/>
      <c r="L22" s="93"/>
      <c r="M22" s="93">
        <v>0.08</v>
      </c>
      <c r="N22" s="93"/>
      <c r="O22" s="93">
        <v>0.56000000000000005</v>
      </c>
      <c r="P22" s="93"/>
      <c r="Q22" s="93" t="s">
        <v>133</v>
      </c>
      <c r="R22" s="93"/>
      <c r="S22" s="93"/>
      <c r="T22" s="93"/>
      <c r="U22" s="93">
        <v>0.3</v>
      </c>
      <c r="V22" s="93"/>
      <c r="W22" s="93">
        <v>2.39</v>
      </c>
      <c r="X22" s="93"/>
      <c r="Y22" s="93" t="s">
        <v>132</v>
      </c>
      <c r="Z22" s="93"/>
      <c r="AA22" s="93"/>
      <c r="AB22" s="93">
        <v>1.0900000000000001</v>
      </c>
      <c r="AC22" s="93"/>
      <c r="AD22" s="93">
        <v>99.2</v>
      </c>
      <c r="AE22" s="93"/>
      <c r="AF22" s="96"/>
    </row>
    <row r="23" spans="1:32" ht="11.15" customHeight="1" x14ac:dyDescent="0.25">
      <c r="A23" s="96"/>
      <c r="B23" s="93" t="s">
        <v>131</v>
      </c>
      <c r="C23" s="93"/>
      <c r="D23" s="93"/>
      <c r="E23" s="93">
        <v>0</v>
      </c>
      <c r="F23" s="93"/>
      <c r="G23" s="93">
        <v>0</v>
      </c>
      <c r="H23" s="93"/>
      <c r="I23" s="93" t="s">
        <v>130</v>
      </c>
      <c r="J23" s="93"/>
      <c r="K23" s="93"/>
      <c r="L23" s="93"/>
      <c r="M23" s="93">
        <v>0.08</v>
      </c>
      <c r="N23" s="93"/>
      <c r="O23" s="93">
        <v>0.64</v>
      </c>
      <c r="P23" s="93"/>
      <c r="Q23" s="93" t="s">
        <v>129</v>
      </c>
      <c r="R23" s="93"/>
      <c r="S23" s="93"/>
      <c r="T23" s="93"/>
      <c r="U23" s="93">
        <v>0.38</v>
      </c>
      <c r="V23" s="93"/>
      <c r="W23" s="93">
        <v>2.77</v>
      </c>
      <c r="X23" s="93"/>
      <c r="Y23" s="93" t="s">
        <v>128</v>
      </c>
      <c r="Z23" s="93"/>
      <c r="AA23" s="93"/>
      <c r="AB23" s="93">
        <v>0.56000000000000005</v>
      </c>
      <c r="AC23" s="93"/>
      <c r="AD23" s="93">
        <v>99.76</v>
      </c>
      <c r="AE23" s="93"/>
      <c r="AF23" s="96"/>
    </row>
    <row r="24" spans="1:32" ht="11.15" customHeight="1" x14ac:dyDescent="0.25">
      <c r="A24" s="96"/>
      <c r="B24" s="93" t="s">
        <v>127</v>
      </c>
      <c r="C24" s="93"/>
      <c r="D24" s="93"/>
      <c r="E24" s="93">
        <v>0</v>
      </c>
      <c r="F24" s="93"/>
      <c r="G24" s="93">
        <v>0</v>
      </c>
      <c r="H24" s="93"/>
      <c r="I24" s="93" t="s">
        <v>126</v>
      </c>
      <c r="J24" s="93"/>
      <c r="K24" s="93"/>
      <c r="L24" s="93"/>
      <c r="M24" s="93">
        <v>0.09</v>
      </c>
      <c r="N24" s="93"/>
      <c r="O24" s="93">
        <v>0.73</v>
      </c>
      <c r="P24" s="93"/>
      <c r="Q24" s="93" t="s">
        <v>125</v>
      </c>
      <c r="R24" s="93"/>
      <c r="S24" s="93"/>
      <c r="T24" s="93"/>
      <c r="U24" s="93">
        <v>0.55000000000000004</v>
      </c>
      <c r="V24" s="93"/>
      <c r="W24" s="93">
        <v>3.32</v>
      </c>
      <c r="X24" s="93"/>
      <c r="Y24" s="93" t="s">
        <v>124</v>
      </c>
      <c r="Z24" s="93"/>
      <c r="AA24" s="93"/>
      <c r="AB24" s="93">
        <v>0.2</v>
      </c>
      <c r="AC24" s="93"/>
      <c r="AD24" s="93">
        <v>99.96</v>
      </c>
      <c r="AE24" s="93"/>
      <c r="AF24" s="96"/>
    </row>
    <row r="25" spans="1:32" ht="11.15" customHeight="1" x14ac:dyDescent="0.25">
      <c r="A25" s="96"/>
      <c r="B25" s="93" t="s">
        <v>123</v>
      </c>
      <c r="C25" s="93"/>
      <c r="D25" s="93"/>
      <c r="E25" s="93">
        <v>0</v>
      </c>
      <c r="F25" s="93"/>
      <c r="G25" s="93">
        <v>0</v>
      </c>
      <c r="H25" s="93"/>
      <c r="I25" s="93" t="s">
        <v>122</v>
      </c>
      <c r="J25" s="93"/>
      <c r="K25" s="93"/>
      <c r="L25" s="93"/>
      <c r="M25" s="93">
        <v>7.0000000000000007E-2</v>
      </c>
      <c r="N25" s="93"/>
      <c r="O25" s="93">
        <v>0.8</v>
      </c>
      <c r="P25" s="93"/>
      <c r="Q25" s="93" t="s">
        <v>121</v>
      </c>
      <c r="R25" s="93"/>
      <c r="S25" s="93"/>
      <c r="T25" s="93"/>
      <c r="U25" s="93">
        <v>0.83</v>
      </c>
      <c r="V25" s="93"/>
      <c r="W25" s="93">
        <v>4.1500000000000004</v>
      </c>
      <c r="X25" s="93"/>
      <c r="Y25" s="93" t="s">
        <v>120</v>
      </c>
      <c r="Z25" s="93"/>
      <c r="AA25" s="93"/>
      <c r="AB25" s="93">
        <v>0.04</v>
      </c>
      <c r="AC25" s="93"/>
      <c r="AD25" s="93">
        <v>100</v>
      </c>
      <c r="AE25" s="93"/>
      <c r="AF25" s="96"/>
    </row>
    <row r="26" spans="1:32" ht="11.15" customHeight="1" x14ac:dyDescent="0.25">
      <c r="A26" s="96"/>
      <c r="B26" s="93" t="s">
        <v>119</v>
      </c>
      <c r="C26" s="93"/>
      <c r="D26" s="93"/>
      <c r="E26" s="93">
        <v>0</v>
      </c>
      <c r="F26" s="93"/>
      <c r="G26" s="93">
        <v>0</v>
      </c>
      <c r="H26" s="93"/>
      <c r="I26" s="93" t="s">
        <v>118</v>
      </c>
      <c r="J26" s="93"/>
      <c r="K26" s="93"/>
      <c r="L26" s="93"/>
      <c r="M26" s="93">
        <v>0.03</v>
      </c>
      <c r="N26" s="93"/>
      <c r="O26" s="93">
        <v>0.83</v>
      </c>
      <c r="P26" s="93"/>
      <c r="Q26" s="93" t="s">
        <v>117</v>
      </c>
      <c r="R26" s="93"/>
      <c r="S26" s="93"/>
      <c r="T26" s="93"/>
      <c r="U26" s="93">
        <v>1.27</v>
      </c>
      <c r="V26" s="93"/>
      <c r="W26" s="93">
        <v>5.42</v>
      </c>
      <c r="X26" s="93"/>
      <c r="Y26" s="93" t="s">
        <v>116</v>
      </c>
      <c r="Z26" s="93"/>
      <c r="AA26" s="93"/>
      <c r="AB26" s="93">
        <v>0</v>
      </c>
      <c r="AC26" s="93"/>
      <c r="AD26" s="93">
        <v>100</v>
      </c>
      <c r="AE26" s="93"/>
      <c r="AF26" s="96"/>
    </row>
    <row r="27" spans="1:32" ht="11.15" customHeight="1" x14ac:dyDescent="0.25">
      <c r="A27" s="96"/>
      <c r="B27" s="93" t="s">
        <v>115</v>
      </c>
      <c r="C27" s="93"/>
      <c r="D27" s="93"/>
      <c r="E27" s="93">
        <v>0</v>
      </c>
      <c r="F27" s="93"/>
      <c r="G27" s="93">
        <v>0</v>
      </c>
      <c r="H27" s="93"/>
      <c r="I27" s="93" t="s">
        <v>114</v>
      </c>
      <c r="J27" s="93"/>
      <c r="K27" s="93"/>
      <c r="L27" s="93"/>
      <c r="M27" s="93">
        <v>0.02</v>
      </c>
      <c r="N27" s="93"/>
      <c r="O27" s="93">
        <v>0.85</v>
      </c>
      <c r="P27" s="93"/>
      <c r="Q27" s="93" t="s">
        <v>113</v>
      </c>
      <c r="R27" s="93"/>
      <c r="S27" s="93"/>
      <c r="T27" s="93"/>
      <c r="U27" s="93">
        <v>1.92</v>
      </c>
      <c r="V27" s="93"/>
      <c r="W27" s="93">
        <v>7.34</v>
      </c>
      <c r="X27" s="93"/>
      <c r="Y27" s="93" t="s">
        <v>112</v>
      </c>
      <c r="Z27" s="93"/>
      <c r="AA27" s="93"/>
      <c r="AB27" s="93">
        <v>0</v>
      </c>
      <c r="AC27" s="93"/>
      <c r="AD27" s="93">
        <v>100</v>
      </c>
      <c r="AE27" s="93"/>
      <c r="AF27" s="96"/>
    </row>
    <row r="28" spans="1:32" ht="11.15" customHeight="1" x14ac:dyDescent="0.25">
      <c r="A28" s="96"/>
      <c r="B28" s="93" t="s">
        <v>111</v>
      </c>
      <c r="C28" s="93"/>
      <c r="D28" s="93"/>
      <c r="E28" s="93">
        <v>0</v>
      </c>
      <c r="F28" s="93"/>
      <c r="G28" s="93">
        <v>0</v>
      </c>
      <c r="H28" s="93"/>
      <c r="I28" s="93" t="s">
        <v>110</v>
      </c>
      <c r="J28" s="93"/>
      <c r="K28" s="93"/>
      <c r="L28" s="93"/>
      <c r="M28" s="93">
        <v>0.01</v>
      </c>
      <c r="N28" s="93"/>
      <c r="O28" s="93">
        <v>0.86</v>
      </c>
      <c r="P28" s="93"/>
      <c r="Q28" s="93" t="s">
        <v>109</v>
      </c>
      <c r="R28" s="93"/>
      <c r="S28" s="93"/>
      <c r="T28" s="93"/>
      <c r="U28" s="93">
        <v>2.84</v>
      </c>
      <c r="V28" s="93"/>
      <c r="W28" s="93">
        <v>10.18</v>
      </c>
      <c r="X28" s="93"/>
      <c r="Y28" s="93" t="s">
        <v>108</v>
      </c>
      <c r="Z28" s="93"/>
      <c r="AA28" s="93"/>
      <c r="AB28" s="93">
        <v>0</v>
      </c>
      <c r="AC28" s="93"/>
      <c r="AD28" s="93">
        <v>100</v>
      </c>
      <c r="AE28" s="93"/>
      <c r="AF28" s="96"/>
    </row>
    <row r="29" spans="1:32" ht="11.15" customHeight="1" x14ac:dyDescent="0.25">
      <c r="A29" s="96"/>
      <c r="B29" s="93" t="s">
        <v>107</v>
      </c>
      <c r="C29" s="93"/>
      <c r="D29" s="93"/>
      <c r="E29" s="93">
        <v>0</v>
      </c>
      <c r="F29" s="93"/>
      <c r="G29" s="93">
        <v>0</v>
      </c>
      <c r="H29" s="93"/>
      <c r="I29" s="93" t="s">
        <v>106</v>
      </c>
      <c r="J29" s="93"/>
      <c r="K29" s="93"/>
      <c r="L29" s="93"/>
      <c r="M29" s="93">
        <v>0</v>
      </c>
      <c r="N29" s="93"/>
      <c r="O29" s="93">
        <v>0.86</v>
      </c>
      <c r="P29" s="93"/>
      <c r="Q29" s="93" t="s">
        <v>105</v>
      </c>
      <c r="R29" s="93"/>
      <c r="S29" s="93"/>
      <c r="T29" s="93"/>
      <c r="U29" s="93">
        <v>3.96</v>
      </c>
      <c r="V29" s="93"/>
      <c r="W29" s="93">
        <v>14.14</v>
      </c>
      <c r="X29" s="93"/>
      <c r="Y29" s="93" t="s">
        <v>104</v>
      </c>
      <c r="Z29" s="93"/>
      <c r="AA29" s="93"/>
      <c r="AB29" s="93">
        <v>0</v>
      </c>
      <c r="AC29" s="93"/>
      <c r="AD29" s="93">
        <v>100</v>
      </c>
      <c r="AE29" s="93"/>
      <c r="AF29" s="96"/>
    </row>
    <row r="30" spans="1:32" ht="11.15" customHeight="1" x14ac:dyDescent="0.25">
      <c r="A30" s="96"/>
      <c r="B30" s="93" t="s">
        <v>103</v>
      </c>
      <c r="C30" s="93"/>
      <c r="D30" s="93"/>
      <c r="E30" s="93">
        <v>0</v>
      </c>
      <c r="F30" s="93"/>
      <c r="G30" s="93">
        <v>0</v>
      </c>
      <c r="H30" s="93"/>
      <c r="I30" s="93" t="s">
        <v>102</v>
      </c>
      <c r="J30" s="93"/>
      <c r="K30" s="93"/>
      <c r="L30" s="93"/>
      <c r="M30" s="93">
        <v>0.01</v>
      </c>
      <c r="N30" s="93"/>
      <c r="O30" s="93">
        <v>0.87</v>
      </c>
      <c r="P30" s="93"/>
      <c r="Q30" s="93" t="s">
        <v>101</v>
      </c>
      <c r="R30" s="93"/>
      <c r="S30" s="93"/>
      <c r="T30" s="93"/>
      <c r="U30" s="93">
        <v>5.27</v>
      </c>
      <c r="V30" s="93"/>
      <c r="W30" s="93">
        <v>19.41</v>
      </c>
      <c r="X30" s="93"/>
      <c r="Y30" s="93" t="s">
        <v>100</v>
      </c>
      <c r="Z30" s="93"/>
      <c r="AA30" s="93"/>
      <c r="AB30" s="93">
        <v>0</v>
      </c>
      <c r="AC30" s="93"/>
      <c r="AD30" s="93">
        <v>100</v>
      </c>
      <c r="AE30" s="93"/>
      <c r="AF30" s="96"/>
    </row>
    <row r="31" spans="1:32" ht="11.15" customHeight="1" x14ac:dyDescent="0.25">
      <c r="A31" s="96"/>
      <c r="B31" s="93" t="s">
        <v>99</v>
      </c>
      <c r="C31" s="93"/>
      <c r="D31" s="93"/>
      <c r="E31" s="93">
        <v>0</v>
      </c>
      <c r="F31" s="93"/>
      <c r="G31" s="93">
        <v>0</v>
      </c>
      <c r="H31" s="93"/>
      <c r="I31" s="93" t="s">
        <v>98</v>
      </c>
      <c r="J31" s="93"/>
      <c r="K31" s="93"/>
      <c r="L31" s="93"/>
      <c r="M31" s="93">
        <v>0</v>
      </c>
      <c r="N31" s="93"/>
      <c r="O31" s="93">
        <v>0.87</v>
      </c>
      <c r="P31" s="93"/>
      <c r="Q31" s="93" t="s">
        <v>97</v>
      </c>
      <c r="R31" s="93"/>
      <c r="S31" s="93"/>
      <c r="T31" s="93"/>
      <c r="U31" s="93">
        <v>6.6</v>
      </c>
      <c r="V31" s="93"/>
      <c r="W31" s="93">
        <v>26.01</v>
      </c>
      <c r="X31" s="93"/>
      <c r="Y31" s="93" t="s">
        <v>96</v>
      </c>
      <c r="Z31" s="93"/>
      <c r="AA31" s="93"/>
      <c r="AB31" s="93">
        <v>0</v>
      </c>
      <c r="AC31" s="93"/>
      <c r="AD31" s="93">
        <v>100</v>
      </c>
      <c r="AE31" s="93"/>
      <c r="AF31" s="96"/>
    </row>
    <row r="32" spans="1:32" ht="11.15" customHeight="1" x14ac:dyDescent="0.25">
      <c r="A32" s="96"/>
      <c r="B32" s="93" t="s">
        <v>95</v>
      </c>
      <c r="C32" s="93"/>
      <c r="D32" s="93"/>
      <c r="E32" s="93">
        <v>0</v>
      </c>
      <c r="F32" s="93"/>
      <c r="G32" s="93">
        <v>0</v>
      </c>
      <c r="H32" s="93"/>
      <c r="I32" s="93" t="s">
        <v>94</v>
      </c>
      <c r="J32" s="93"/>
      <c r="K32" s="93"/>
      <c r="L32" s="93"/>
      <c r="M32" s="93">
        <v>0</v>
      </c>
      <c r="N32" s="93"/>
      <c r="O32" s="93">
        <v>0.87</v>
      </c>
      <c r="P32" s="93"/>
      <c r="Q32" s="93" t="s">
        <v>93</v>
      </c>
      <c r="R32" s="93"/>
      <c r="S32" s="93"/>
      <c r="T32" s="93"/>
      <c r="U32" s="93">
        <v>7.82</v>
      </c>
      <c r="V32" s="93"/>
      <c r="W32" s="93">
        <v>33.83</v>
      </c>
      <c r="X32" s="93"/>
      <c r="Y32" s="93" t="s">
        <v>92</v>
      </c>
      <c r="Z32" s="93"/>
      <c r="AA32" s="93"/>
      <c r="AB32" s="93">
        <v>0</v>
      </c>
      <c r="AC32" s="93"/>
      <c r="AD32" s="93">
        <v>100</v>
      </c>
      <c r="AE32" s="93"/>
      <c r="AF32" s="96"/>
    </row>
    <row r="33" spans="1:32" ht="11.15" customHeight="1" x14ac:dyDescent="0.25">
      <c r="A33" s="96"/>
      <c r="B33" s="93" t="s">
        <v>91</v>
      </c>
      <c r="C33" s="93"/>
      <c r="D33" s="93"/>
      <c r="E33" s="93">
        <v>0</v>
      </c>
      <c r="F33" s="93"/>
      <c r="G33" s="93">
        <v>0</v>
      </c>
      <c r="H33" s="93"/>
      <c r="I33" s="93" t="s">
        <v>90</v>
      </c>
      <c r="J33" s="93"/>
      <c r="K33" s="93"/>
      <c r="L33" s="93"/>
      <c r="M33" s="93">
        <v>0</v>
      </c>
      <c r="N33" s="93"/>
      <c r="O33" s="93">
        <v>0.87</v>
      </c>
      <c r="P33" s="93"/>
      <c r="Q33" s="93" t="s">
        <v>89</v>
      </c>
      <c r="R33" s="93"/>
      <c r="S33" s="93"/>
      <c r="T33" s="93"/>
      <c r="U33" s="93">
        <v>8.76</v>
      </c>
      <c r="V33" s="93"/>
      <c r="W33" s="93">
        <v>42.59</v>
      </c>
      <c r="X33" s="93"/>
      <c r="Y33" s="93" t="s">
        <v>88</v>
      </c>
      <c r="Z33" s="93"/>
      <c r="AA33" s="93"/>
      <c r="AB33" s="93">
        <v>0</v>
      </c>
      <c r="AC33" s="93"/>
      <c r="AD33" s="93">
        <v>100</v>
      </c>
      <c r="AE33" s="93"/>
      <c r="AF33" s="96"/>
    </row>
    <row r="34" spans="1:32" ht="11.15" customHeight="1" x14ac:dyDescent="0.25">
      <c r="A34" s="96"/>
      <c r="B34" s="93" t="s">
        <v>87</v>
      </c>
      <c r="C34" s="93"/>
      <c r="D34" s="93"/>
      <c r="E34" s="93">
        <v>0</v>
      </c>
      <c r="F34" s="93"/>
      <c r="G34" s="93">
        <v>0</v>
      </c>
      <c r="H34" s="93"/>
      <c r="I34" s="93" t="s">
        <v>86</v>
      </c>
      <c r="J34" s="93"/>
      <c r="K34" s="93"/>
      <c r="L34" s="93"/>
      <c r="M34" s="93">
        <v>0.02</v>
      </c>
      <c r="N34" s="93"/>
      <c r="O34" s="93">
        <v>0.89</v>
      </c>
      <c r="P34" s="93"/>
      <c r="Q34" s="93" t="s">
        <v>85</v>
      </c>
      <c r="R34" s="93"/>
      <c r="S34" s="93"/>
      <c r="T34" s="93"/>
      <c r="U34" s="93">
        <v>9.27</v>
      </c>
      <c r="V34" s="93"/>
      <c r="W34" s="93">
        <v>51.86</v>
      </c>
      <c r="X34" s="93"/>
      <c r="Y34" s="93" t="s">
        <v>84</v>
      </c>
      <c r="Z34" s="93"/>
      <c r="AA34" s="93"/>
      <c r="AB34" s="93">
        <v>0</v>
      </c>
      <c r="AC34" s="93"/>
      <c r="AD34" s="93">
        <v>100</v>
      </c>
      <c r="AE34" s="93"/>
      <c r="AF34" s="96"/>
    </row>
    <row r="35" spans="1:32" ht="11.15" customHeight="1" x14ac:dyDescent="0.25">
      <c r="A35" s="96"/>
      <c r="B35" s="93" t="s">
        <v>83</v>
      </c>
      <c r="C35" s="93"/>
      <c r="D35" s="93"/>
      <c r="E35" s="93">
        <v>0</v>
      </c>
      <c r="F35" s="93"/>
      <c r="G35" s="93">
        <v>0</v>
      </c>
      <c r="H35" s="93"/>
      <c r="I35" s="93" t="s">
        <v>82</v>
      </c>
      <c r="J35" s="93"/>
      <c r="K35" s="93"/>
      <c r="L35" s="93"/>
      <c r="M35" s="93">
        <v>0.04</v>
      </c>
      <c r="N35" s="93"/>
      <c r="O35" s="93">
        <v>0.93</v>
      </c>
      <c r="P35" s="93"/>
      <c r="Q35" s="93" t="s">
        <v>81</v>
      </c>
      <c r="R35" s="93"/>
      <c r="S35" s="93"/>
      <c r="T35" s="93"/>
      <c r="U35" s="93">
        <v>9.25</v>
      </c>
      <c r="V35" s="93"/>
      <c r="W35" s="93">
        <v>61.11</v>
      </c>
      <c r="X35" s="93"/>
      <c r="Y35" s="93" t="s">
        <v>80</v>
      </c>
      <c r="Z35" s="93"/>
      <c r="AA35" s="93"/>
      <c r="AB35" s="93">
        <v>0</v>
      </c>
      <c r="AC35" s="93"/>
      <c r="AD35" s="93">
        <v>100</v>
      </c>
      <c r="AE35" s="93"/>
      <c r="AF35" s="96"/>
    </row>
    <row r="36" spans="1:32" ht="11.15" customHeight="1" x14ac:dyDescent="0.25">
      <c r="A36" s="96"/>
      <c r="B36" s="93" t="s">
        <v>79</v>
      </c>
      <c r="C36" s="93"/>
      <c r="D36" s="93"/>
      <c r="E36" s="93">
        <v>0.03</v>
      </c>
      <c r="F36" s="93"/>
      <c r="G36" s="93">
        <v>0.03</v>
      </c>
      <c r="H36" s="93"/>
      <c r="I36" s="93" t="s">
        <v>78</v>
      </c>
      <c r="J36" s="93"/>
      <c r="K36" s="93"/>
      <c r="L36" s="93"/>
      <c r="M36" s="93">
        <v>7.0000000000000007E-2</v>
      </c>
      <c r="N36" s="93"/>
      <c r="O36" s="93">
        <v>1</v>
      </c>
      <c r="P36" s="93"/>
      <c r="Q36" s="93" t="s">
        <v>77</v>
      </c>
      <c r="R36" s="93"/>
      <c r="S36" s="93"/>
      <c r="T36" s="93"/>
      <c r="U36" s="93">
        <v>8.86</v>
      </c>
      <c r="V36" s="93"/>
      <c r="W36" s="93">
        <v>69.97</v>
      </c>
      <c r="X36" s="93"/>
      <c r="Y36" s="93" t="s">
        <v>76</v>
      </c>
      <c r="Z36" s="93"/>
      <c r="AA36" s="93"/>
      <c r="AB36" s="93">
        <v>0</v>
      </c>
      <c r="AC36" s="93"/>
      <c r="AD36" s="93">
        <v>100</v>
      </c>
      <c r="AE36" s="93"/>
      <c r="AF36" s="96"/>
    </row>
    <row r="37" spans="1:32" ht="10" customHeight="1" x14ac:dyDescent="0.35">
      <c r="A37" s="9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6"/>
    </row>
    <row r="38" spans="1:32" ht="13" customHeight="1" x14ac:dyDescent="0.25">
      <c r="A38" s="96"/>
      <c r="B38" s="109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7"/>
      <c r="AF38" s="96"/>
    </row>
    <row r="39" spans="1:32" ht="13" customHeight="1" x14ac:dyDescent="0.25">
      <c r="A39" s="96"/>
      <c r="B39" s="10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5"/>
      <c r="AF39" s="96"/>
    </row>
    <row r="40" spans="1:32" ht="13" customHeight="1" x14ac:dyDescent="0.25">
      <c r="A40" s="96"/>
      <c r="B40" s="10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05"/>
      <c r="AF40" s="96"/>
    </row>
    <row r="41" spans="1:32" ht="13" customHeight="1" x14ac:dyDescent="0.25">
      <c r="A41" s="96"/>
      <c r="B41" s="10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05"/>
      <c r="AF41" s="96"/>
    </row>
    <row r="42" spans="1:32" ht="13" customHeight="1" x14ac:dyDescent="0.25">
      <c r="A42" s="96"/>
      <c r="B42" s="10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05"/>
      <c r="AF42" s="96"/>
    </row>
    <row r="43" spans="1:32" ht="13" customHeight="1" x14ac:dyDescent="0.25">
      <c r="A43" s="96"/>
      <c r="B43" s="10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05"/>
      <c r="AF43" s="96"/>
    </row>
    <row r="44" spans="1:32" ht="13" customHeight="1" x14ac:dyDescent="0.25">
      <c r="A44" s="96"/>
      <c r="B44" s="10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5"/>
      <c r="AF44" s="96"/>
    </row>
    <row r="45" spans="1:32" ht="13" customHeight="1" x14ac:dyDescent="0.25">
      <c r="A45" s="96"/>
      <c r="B45" s="10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05"/>
      <c r="AF45" s="96"/>
    </row>
    <row r="46" spans="1:32" ht="13" customHeight="1" x14ac:dyDescent="0.25">
      <c r="A46" s="96"/>
      <c r="B46" s="10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05"/>
      <c r="AF46" s="96"/>
    </row>
    <row r="47" spans="1:32" ht="13" customHeight="1" x14ac:dyDescent="0.25">
      <c r="A47" s="96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105"/>
      <c r="AF47" s="96"/>
    </row>
    <row r="48" spans="1:32" ht="13" customHeight="1" x14ac:dyDescent="0.25">
      <c r="A48" s="96"/>
      <c r="B48" s="10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05"/>
      <c r="AF48" s="96"/>
    </row>
    <row r="49" spans="1:32" ht="13" customHeight="1" x14ac:dyDescent="0.25">
      <c r="A49" s="96"/>
      <c r="B49" s="10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5"/>
      <c r="AF49" s="96"/>
    </row>
    <row r="50" spans="1:32" ht="13" customHeight="1" x14ac:dyDescent="0.25">
      <c r="A50" s="96"/>
      <c r="B50" s="10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05"/>
      <c r="AF50" s="96"/>
    </row>
    <row r="51" spans="1:32" ht="13" customHeight="1" x14ac:dyDescent="0.25">
      <c r="A51" s="96"/>
      <c r="B51" s="10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05"/>
      <c r="AF51" s="96"/>
    </row>
    <row r="52" spans="1:32" ht="13" customHeight="1" x14ac:dyDescent="0.25">
      <c r="A52" s="96"/>
      <c r="B52" s="10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2"/>
      <c r="AF52" s="96"/>
    </row>
    <row r="53" spans="1:32" ht="10" customHeight="1" x14ac:dyDescent="0.35">
      <c r="A53" s="96"/>
      <c r="B53" s="101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96"/>
    </row>
    <row r="54" spans="1:32" ht="13" customHeight="1" x14ac:dyDescent="0.25">
      <c r="A54" s="96"/>
      <c r="B54" s="99" t="s">
        <v>75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7"/>
      <c r="AF54" s="96"/>
    </row>
    <row r="55" spans="1:32" ht="14.25" customHeight="1" x14ac:dyDescent="0.3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32" ht="14.25" customHeight="1" x14ac:dyDescent="0.25">
      <c r="B56" s="94"/>
      <c r="C56" s="94"/>
      <c r="D56" s="94"/>
      <c r="E56" s="95"/>
      <c r="F56" s="94"/>
      <c r="G56" s="94"/>
      <c r="H56" s="94"/>
      <c r="I56" s="94"/>
      <c r="J56" s="94"/>
      <c r="K56" s="95"/>
      <c r="L56" s="94"/>
      <c r="M56" s="94"/>
      <c r="N56" s="95"/>
      <c r="O56" s="94"/>
      <c r="P56" s="94"/>
    </row>
    <row r="57" spans="1:32" ht="14.25" customHeight="1" x14ac:dyDescent="0.25"/>
    <row r="58" spans="1:32" ht="14.25" customHeight="1" x14ac:dyDescent="0.25"/>
    <row r="59" spans="1:32" ht="14.25" customHeight="1" x14ac:dyDescent="0.25"/>
    <row r="60" spans="1:32" ht="14.25" customHeight="1" x14ac:dyDescent="0.25"/>
    <row r="61" spans="1:32" ht="14.25" customHeight="1" x14ac:dyDescent="0.25"/>
    <row r="62" spans="1:32" ht="14.25" customHeight="1" x14ac:dyDescent="0.25"/>
    <row r="63" spans="1:32" ht="14.25" customHeight="1" x14ac:dyDescent="0.25"/>
    <row r="64" spans="1:3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</sheetData>
  <mergeCells count="55">
    <mergeCell ref="B7:H7"/>
    <mergeCell ref="I7:P7"/>
    <mergeCell ref="Q7:AE7"/>
    <mergeCell ref="B8:H8"/>
    <mergeCell ref="I8:P8"/>
    <mergeCell ref="Q8:X8"/>
    <mergeCell ref="A1:AF1"/>
    <mergeCell ref="A2:A54"/>
    <mergeCell ref="B2:AE2"/>
    <mergeCell ref="AF2:AF54"/>
    <mergeCell ref="B3:AE3"/>
    <mergeCell ref="B4:AE4"/>
    <mergeCell ref="B5:P5"/>
    <mergeCell ref="Q5:AE5"/>
    <mergeCell ref="B6:P6"/>
    <mergeCell ref="Q6:AE6"/>
    <mergeCell ref="Y8:AE8"/>
    <mergeCell ref="B9:X9"/>
    <mergeCell ref="Y9:AE9"/>
    <mergeCell ref="B10:H10"/>
    <mergeCell ref="I10:P10"/>
    <mergeCell ref="Q10:X10"/>
    <mergeCell ref="Y10:AE10"/>
    <mergeCell ref="Z12:AE12"/>
    <mergeCell ref="B13:G13"/>
    <mergeCell ref="H13:M13"/>
    <mergeCell ref="N13:S13"/>
    <mergeCell ref="T13:Y13"/>
    <mergeCell ref="Z13:AE13"/>
    <mergeCell ref="AB15:AC15"/>
    <mergeCell ref="B14:AE14"/>
    <mergeCell ref="B11:H11"/>
    <mergeCell ref="I11:P11"/>
    <mergeCell ref="Q11:X11"/>
    <mergeCell ref="Y11:AE11"/>
    <mergeCell ref="B12:G12"/>
    <mergeCell ref="H12:M12"/>
    <mergeCell ref="N12:S12"/>
    <mergeCell ref="T12:Y12"/>
    <mergeCell ref="M15:N15"/>
    <mergeCell ref="O15:P15"/>
    <mergeCell ref="Q15:T15"/>
    <mergeCell ref="U15:V15"/>
    <mergeCell ref="W15:X15"/>
    <mergeCell ref="Y15:AA15"/>
    <mergeCell ref="B37:AE37"/>
    <mergeCell ref="B38:AE52"/>
    <mergeCell ref="B53:AE53"/>
    <mergeCell ref="B54:AE54"/>
    <mergeCell ref="A55:AF55"/>
    <mergeCell ref="AD15:AE15"/>
    <mergeCell ref="B15:D15"/>
    <mergeCell ref="E15:F15"/>
    <mergeCell ref="G15:H15"/>
    <mergeCell ref="I15:L15"/>
  </mergeCells>
  <phoneticPr fontId="2" type="noConversion"/>
  <pageMargins left="0.39370078740157483" right="0.35433070866141736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610F-660F-4302-AD39-0D207A2D04C3}">
  <dimension ref="A1:AF74"/>
  <sheetViews>
    <sheetView topLeftCell="A3" workbookViewId="0">
      <selection activeCell="AB16" sqref="AB16:AB36"/>
    </sheetView>
  </sheetViews>
  <sheetFormatPr defaultRowHeight="15" x14ac:dyDescent="0.25"/>
  <cols>
    <col min="1" max="1" width="5.58203125" style="92" customWidth="1"/>
    <col min="2" max="4" width="2.9140625" style="92" customWidth="1"/>
    <col min="5" max="8" width="2.58203125" style="92" customWidth="1"/>
    <col min="9" max="12" width="2.4140625" style="92" customWidth="1"/>
    <col min="13" max="16" width="2.58203125" style="92" customWidth="1"/>
    <col min="17" max="20" width="2.4140625" style="92" customWidth="1"/>
    <col min="21" max="24" width="2.58203125" style="92" customWidth="1"/>
    <col min="25" max="27" width="2.9140625" style="92" customWidth="1"/>
    <col min="28" max="31" width="2.58203125" style="92" customWidth="1"/>
    <col min="32" max="32" width="5.58203125" style="92" customWidth="1"/>
    <col min="33" max="16384" width="8.6640625" style="92"/>
  </cols>
  <sheetData>
    <row r="1" spans="1:32" ht="16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23.15" customHeight="1" x14ac:dyDescent="0.25">
      <c r="A2" s="96"/>
      <c r="B2" s="126" t="s">
        <v>38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96"/>
    </row>
    <row r="3" spans="1:32" ht="23.15" customHeight="1" x14ac:dyDescent="0.25">
      <c r="A3" s="96"/>
      <c r="B3" s="126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96"/>
    </row>
    <row r="4" spans="1:32" ht="15" customHeight="1" x14ac:dyDescent="0.25">
      <c r="A4" s="96"/>
      <c r="B4" s="125" t="s">
        <v>40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96"/>
    </row>
    <row r="5" spans="1:32" ht="16" customHeight="1" x14ac:dyDescent="0.25">
      <c r="A5" s="96"/>
      <c r="B5" s="118" t="s">
        <v>199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 t="s">
        <v>42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  <c r="AF5" s="96"/>
    </row>
    <row r="6" spans="1:32" ht="16" customHeight="1" x14ac:dyDescent="0.25">
      <c r="A6" s="96"/>
      <c r="B6" s="123" t="s">
        <v>43</v>
      </c>
      <c r="C6" s="122"/>
      <c r="D6" s="122"/>
      <c r="E6" s="122"/>
      <c r="F6" s="122"/>
      <c r="G6" s="122"/>
      <c r="H6" s="122"/>
      <c r="I6" s="124"/>
      <c r="J6" s="124"/>
      <c r="K6" s="124"/>
      <c r="L6" s="124"/>
      <c r="M6" s="124"/>
      <c r="N6" s="124"/>
      <c r="O6" s="124"/>
      <c r="P6" s="124"/>
      <c r="Q6" s="122" t="s">
        <v>44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  <c r="AF6" s="96"/>
    </row>
    <row r="7" spans="1:32" ht="16" customHeight="1" x14ac:dyDescent="0.25">
      <c r="A7" s="96"/>
      <c r="B7" s="123" t="s">
        <v>45</v>
      </c>
      <c r="C7" s="122"/>
      <c r="D7" s="122"/>
      <c r="E7" s="122"/>
      <c r="F7" s="122"/>
      <c r="G7" s="122"/>
      <c r="H7" s="122"/>
      <c r="I7" s="122" t="s">
        <v>46</v>
      </c>
      <c r="J7" s="122"/>
      <c r="K7" s="122"/>
      <c r="L7" s="122"/>
      <c r="M7" s="122"/>
      <c r="N7" s="122"/>
      <c r="O7" s="122"/>
      <c r="P7" s="122"/>
      <c r="Q7" s="122" t="s">
        <v>47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  <c r="AF7" s="96"/>
    </row>
    <row r="8" spans="1:32" ht="16" customHeight="1" x14ac:dyDescent="0.25">
      <c r="A8" s="96"/>
      <c r="B8" s="123" t="s">
        <v>48</v>
      </c>
      <c r="C8" s="122"/>
      <c r="D8" s="122"/>
      <c r="E8" s="122"/>
      <c r="F8" s="122"/>
      <c r="G8" s="122"/>
      <c r="H8" s="122"/>
      <c r="I8" s="122" t="s">
        <v>49</v>
      </c>
      <c r="J8" s="122"/>
      <c r="K8" s="122"/>
      <c r="L8" s="122"/>
      <c r="M8" s="122"/>
      <c r="N8" s="122"/>
      <c r="O8" s="122"/>
      <c r="P8" s="122"/>
      <c r="Q8" s="122" t="s">
        <v>50</v>
      </c>
      <c r="R8" s="122"/>
      <c r="S8" s="122"/>
      <c r="T8" s="122"/>
      <c r="U8" s="122"/>
      <c r="V8" s="122"/>
      <c r="W8" s="122"/>
      <c r="X8" s="122"/>
      <c r="Y8" s="122" t="s">
        <v>198</v>
      </c>
      <c r="Z8" s="122"/>
      <c r="AA8" s="122"/>
      <c r="AB8" s="122"/>
      <c r="AC8" s="122"/>
      <c r="AD8" s="122"/>
      <c r="AE8" s="121"/>
      <c r="AF8" s="96"/>
    </row>
    <row r="9" spans="1:32" ht="16" customHeight="1" x14ac:dyDescent="0.25">
      <c r="A9" s="96"/>
      <c r="B9" s="115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14" t="s">
        <v>53</v>
      </c>
      <c r="Z9" s="120"/>
      <c r="AA9" s="120"/>
      <c r="AB9" s="120"/>
      <c r="AC9" s="120"/>
      <c r="AD9" s="120"/>
      <c r="AE9" s="119"/>
      <c r="AF9" s="96"/>
    </row>
    <row r="10" spans="1:32" ht="20.149999999999999" customHeight="1" x14ac:dyDescent="0.25">
      <c r="A10" s="96"/>
      <c r="B10" s="118" t="s">
        <v>197</v>
      </c>
      <c r="C10" s="117"/>
      <c r="D10" s="117"/>
      <c r="E10" s="117"/>
      <c r="F10" s="117"/>
      <c r="G10" s="117"/>
      <c r="H10" s="117"/>
      <c r="I10" s="117" t="s">
        <v>196</v>
      </c>
      <c r="J10" s="117"/>
      <c r="K10" s="117"/>
      <c r="L10" s="117"/>
      <c r="M10" s="117"/>
      <c r="N10" s="117"/>
      <c r="O10" s="117"/>
      <c r="P10" s="117"/>
      <c r="Q10" s="117" t="s">
        <v>195</v>
      </c>
      <c r="R10" s="117"/>
      <c r="S10" s="117"/>
      <c r="T10" s="117"/>
      <c r="U10" s="117"/>
      <c r="V10" s="117"/>
      <c r="W10" s="117"/>
      <c r="X10" s="117"/>
      <c r="Y10" s="117" t="s">
        <v>194</v>
      </c>
      <c r="Z10" s="117"/>
      <c r="AA10" s="117"/>
      <c r="AB10" s="117"/>
      <c r="AC10" s="117"/>
      <c r="AD10" s="117"/>
      <c r="AE10" s="116"/>
      <c r="AF10" s="96"/>
    </row>
    <row r="11" spans="1:32" ht="20.149999999999999" customHeight="1" x14ac:dyDescent="0.25">
      <c r="A11" s="96"/>
      <c r="B11" s="115" t="s">
        <v>193</v>
      </c>
      <c r="C11" s="114"/>
      <c r="D11" s="114"/>
      <c r="E11" s="114"/>
      <c r="F11" s="114"/>
      <c r="G11" s="114"/>
      <c r="H11" s="114"/>
      <c r="I11" s="114" t="s">
        <v>192</v>
      </c>
      <c r="J11" s="114"/>
      <c r="K11" s="114"/>
      <c r="L11" s="114"/>
      <c r="M11" s="114"/>
      <c r="N11" s="114"/>
      <c r="O11" s="114"/>
      <c r="P11" s="114"/>
      <c r="Q11" s="114" t="s">
        <v>191</v>
      </c>
      <c r="R11" s="114"/>
      <c r="S11" s="114"/>
      <c r="T11" s="114"/>
      <c r="U11" s="114"/>
      <c r="V11" s="114"/>
      <c r="W11" s="114"/>
      <c r="X11" s="114"/>
      <c r="Y11" s="114" t="s">
        <v>190</v>
      </c>
      <c r="Z11" s="114"/>
      <c r="AA11" s="114"/>
      <c r="AB11" s="114"/>
      <c r="AC11" s="114"/>
      <c r="AD11" s="114"/>
      <c r="AE11" s="113"/>
      <c r="AF11" s="96"/>
    </row>
    <row r="12" spans="1:32" ht="20.149999999999999" customHeight="1" x14ac:dyDescent="0.25">
      <c r="A12" s="96"/>
      <c r="B12" s="118" t="s">
        <v>189</v>
      </c>
      <c r="C12" s="117"/>
      <c r="D12" s="117"/>
      <c r="E12" s="117"/>
      <c r="F12" s="117"/>
      <c r="G12" s="117"/>
      <c r="H12" s="117" t="s">
        <v>188</v>
      </c>
      <c r="I12" s="117"/>
      <c r="J12" s="117"/>
      <c r="K12" s="117"/>
      <c r="L12" s="117"/>
      <c r="M12" s="117"/>
      <c r="N12" s="117" t="s">
        <v>187</v>
      </c>
      <c r="O12" s="117"/>
      <c r="P12" s="117"/>
      <c r="Q12" s="117"/>
      <c r="R12" s="117"/>
      <c r="S12" s="117"/>
      <c r="T12" s="117" t="s">
        <v>186</v>
      </c>
      <c r="U12" s="117"/>
      <c r="V12" s="117"/>
      <c r="W12" s="117"/>
      <c r="X12" s="117"/>
      <c r="Y12" s="117"/>
      <c r="Z12" s="117" t="s">
        <v>185</v>
      </c>
      <c r="AA12" s="117"/>
      <c r="AB12" s="117"/>
      <c r="AC12" s="117"/>
      <c r="AD12" s="117"/>
      <c r="AE12" s="116"/>
      <c r="AF12" s="96"/>
    </row>
    <row r="13" spans="1:32" ht="20.149999999999999" customHeight="1" x14ac:dyDescent="0.25">
      <c r="A13" s="96"/>
      <c r="B13" s="115" t="s">
        <v>184</v>
      </c>
      <c r="C13" s="114"/>
      <c r="D13" s="114"/>
      <c r="E13" s="114"/>
      <c r="F13" s="114"/>
      <c r="G13" s="114"/>
      <c r="H13" s="114" t="s">
        <v>183</v>
      </c>
      <c r="I13" s="114"/>
      <c r="J13" s="114"/>
      <c r="K13" s="114"/>
      <c r="L13" s="114"/>
      <c r="M13" s="114"/>
      <c r="N13" s="114" t="s">
        <v>182</v>
      </c>
      <c r="O13" s="114"/>
      <c r="P13" s="114"/>
      <c r="Q13" s="114"/>
      <c r="R13" s="114"/>
      <c r="S13" s="114"/>
      <c r="T13" s="114" t="s">
        <v>181</v>
      </c>
      <c r="U13" s="114"/>
      <c r="V13" s="114"/>
      <c r="W13" s="114"/>
      <c r="X13" s="114"/>
      <c r="Y13" s="114"/>
      <c r="Z13" s="114" t="s">
        <v>180</v>
      </c>
      <c r="AA13" s="114"/>
      <c r="AB13" s="114"/>
      <c r="AC13" s="114"/>
      <c r="AD13" s="114"/>
      <c r="AE13" s="113"/>
      <c r="AF13" s="96"/>
    </row>
    <row r="14" spans="1:32" ht="10" customHeight="1" x14ac:dyDescent="0.35">
      <c r="A14" s="96"/>
      <c r="B14" s="112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96"/>
    </row>
    <row r="15" spans="1:32" ht="11.15" customHeight="1" x14ac:dyDescent="0.25">
      <c r="A15" s="96"/>
      <c r="B15" s="111" t="s">
        <v>72</v>
      </c>
      <c r="C15" s="111"/>
      <c r="D15" s="111"/>
      <c r="E15" s="110" t="s">
        <v>73</v>
      </c>
      <c r="F15" s="110"/>
      <c r="G15" s="110" t="s">
        <v>74</v>
      </c>
      <c r="H15" s="110"/>
      <c r="I15" s="111" t="s">
        <v>72</v>
      </c>
      <c r="J15" s="111"/>
      <c r="K15" s="111"/>
      <c r="L15" s="111"/>
      <c r="M15" s="110" t="s">
        <v>73</v>
      </c>
      <c r="N15" s="110"/>
      <c r="O15" s="110" t="s">
        <v>74</v>
      </c>
      <c r="P15" s="110"/>
      <c r="Q15" s="111" t="s">
        <v>72</v>
      </c>
      <c r="R15" s="111"/>
      <c r="S15" s="111"/>
      <c r="T15" s="111"/>
      <c r="U15" s="110" t="s">
        <v>73</v>
      </c>
      <c r="V15" s="110"/>
      <c r="W15" s="110" t="s">
        <v>74</v>
      </c>
      <c r="X15" s="110"/>
      <c r="Y15" s="111" t="s">
        <v>72</v>
      </c>
      <c r="Z15" s="111"/>
      <c r="AA15" s="111"/>
      <c r="AB15" s="110" t="s">
        <v>73</v>
      </c>
      <c r="AC15" s="110"/>
      <c r="AD15" s="110" t="s">
        <v>74</v>
      </c>
      <c r="AE15" s="110"/>
      <c r="AF15" s="96"/>
    </row>
    <row r="16" spans="1:32" ht="11.15" customHeight="1" x14ac:dyDescent="0.25">
      <c r="A16" s="96"/>
      <c r="B16" s="93" t="s">
        <v>159</v>
      </c>
      <c r="C16" s="93"/>
      <c r="D16" s="93"/>
      <c r="E16" s="93">
        <v>0</v>
      </c>
      <c r="F16" s="93"/>
      <c r="G16" s="93">
        <v>0</v>
      </c>
      <c r="H16" s="93"/>
      <c r="I16" s="93" t="s">
        <v>158</v>
      </c>
      <c r="J16" s="93"/>
      <c r="K16" s="93"/>
      <c r="L16" s="93"/>
      <c r="M16" s="93">
        <v>0.04</v>
      </c>
      <c r="N16" s="93"/>
      <c r="O16" s="93">
        <v>0.06</v>
      </c>
      <c r="P16" s="93"/>
      <c r="Q16" s="93" t="s">
        <v>157</v>
      </c>
      <c r="R16" s="93"/>
      <c r="S16" s="93"/>
      <c r="T16" s="93"/>
      <c r="U16" s="93">
        <v>0.11</v>
      </c>
      <c r="V16" s="93"/>
      <c r="W16" s="93">
        <v>1.31</v>
      </c>
      <c r="X16" s="93"/>
      <c r="Y16" s="93" t="s">
        <v>156</v>
      </c>
      <c r="Z16" s="93"/>
      <c r="AA16" s="93"/>
      <c r="AB16" s="93">
        <v>8.56</v>
      </c>
      <c r="AC16" s="93"/>
      <c r="AD16" s="93">
        <v>57.71</v>
      </c>
      <c r="AE16" s="93"/>
      <c r="AF16" s="96"/>
    </row>
    <row r="17" spans="1:32" ht="11.15" customHeight="1" x14ac:dyDescent="0.25">
      <c r="A17" s="96"/>
      <c r="B17" s="93" t="s">
        <v>155</v>
      </c>
      <c r="C17" s="93"/>
      <c r="D17" s="93"/>
      <c r="E17" s="93">
        <v>0</v>
      </c>
      <c r="F17" s="93"/>
      <c r="G17" s="93">
        <v>0</v>
      </c>
      <c r="H17" s="93"/>
      <c r="I17" s="93" t="s">
        <v>154</v>
      </c>
      <c r="J17" s="93"/>
      <c r="K17" s="93"/>
      <c r="L17" s="93"/>
      <c r="M17" s="93">
        <v>0.06</v>
      </c>
      <c r="N17" s="93"/>
      <c r="O17" s="93">
        <v>0.12</v>
      </c>
      <c r="P17" s="93"/>
      <c r="Q17" s="93" t="s">
        <v>153</v>
      </c>
      <c r="R17" s="93"/>
      <c r="S17" s="93"/>
      <c r="T17" s="93"/>
      <c r="U17" s="93">
        <v>0.13</v>
      </c>
      <c r="V17" s="93"/>
      <c r="W17" s="93">
        <v>1.44</v>
      </c>
      <c r="X17" s="93"/>
      <c r="Y17" s="93" t="s">
        <v>152</v>
      </c>
      <c r="Z17" s="93"/>
      <c r="AA17" s="93"/>
      <c r="AB17" s="93">
        <v>8.5</v>
      </c>
      <c r="AC17" s="93"/>
      <c r="AD17" s="93">
        <v>66.209999999999994</v>
      </c>
      <c r="AE17" s="93"/>
      <c r="AF17" s="96"/>
    </row>
    <row r="18" spans="1:32" ht="11.15" customHeight="1" x14ac:dyDescent="0.25">
      <c r="A18" s="96"/>
      <c r="B18" s="93" t="s">
        <v>151</v>
      </c>
      <c r="C18" s="93"/>
      <c r="D18" s="93"/>
      <c r="E18" s="93">
        <v>0</v>
      </c>
      <c r="F18" s="93"/>
      <c r="G18" s="93">
        <v>0</v>
      </c>
      <c r="H18" s="93"/>
      <c r="I18" s="93" t="s">
        <v>150</v>
      </c>
      <c r="J18" s="93"/>
      <c r="K18" s="93"/>
      <c r="L18" s="93"/>
      <c r="M18" s="93">
        <v>0.04</v>
      </c>
      <c r="N18" s="93"/>
      <c r="O18" s="93">
        <v>0.16</v>
      </c>
      <c r="P18" s="93"/>
      <c r="Q18" s="93" t="s">
        <v>149</v>
      </c>
      <c r="R18" s="93"/>
      <c r="S18" s="93"/>
      <c r="T18" s="93"/>
      <c r="U18" s="93">
        <v>0.16</v>
      </c>
      <c r="V18" s="93"/>
      <c r="W18" s="93">
        <v>1.6</v>
      </c>
      <c r="X18" s="93"/>
      <c r="Y18" s="93" t="s">
        <v>148</v>
      </c>
      <c r="Z18" s="93"/>
      <c r="AA18" s="93"/>
      <c r="AB18" s="93">
        <v>8.0399999999999991</v>
      </c>
      <c r="AC18" s="93"/>
      <c r="AD18" s="93">
        <v>74.25</v>
      </c>
      <c r="AE18" s="93"/>
      <c r="AF18" s="96"/>
    </row>
    <row r="19" spans="1:32" ht="11.15" customHeight="1" x14ac:dyDescent="0.25">
      <c r="A19" s="96"/>
      <c r="B19" s="93" t="s">
        <v>147</v>
      </c>
      <c r="C19" s="93"/>
      <c r="D19" s="93"/>
      <c r="E19" s="93">
        <v>0</v>
      </c>
      <c r="F19" s="93"/>
      <c r="G19" s="93">
        <v>0</v>
      </c>
      <c r="H19" s="93"/>
      <c r="I19" s="93" t="s">
        <v>146</v>
      </c>
      <c r="J19" s="93"/>
      <c r="K19" s="93"/>
      <c r="L19" s="93"/>
      <c r="M19" s="93">
        <v>0.04</v>
      </c>
      <c r="N19" s="93"/>
      <c r="O19" s="93">
        <v>0.2</v>
      </c>
      <c r="P19" s="93"/>
      <c r="Q19" s="93" t="s">
        <v>145</v>
      </c>
      <c r="R19" s="93"/>
      <c r="S19" s="93"/>
      <c r="T19" s="93"/>
      <c r="U19" s="93">
        <v>0.17</v>
      </c>
      <c r="V19" s="93"/>
      <c r="W19" s="93">
        <v>1.77</v>
      </c>
      <c r="X19" s="93"/>
      <c r="Y19" s="93" t="s">
        <v>144</v>
      </c>
      <c r="Z19" s="93"/>
      <c r="AA19" s="93"/>
      <c r="AB19" s="93">
        <v>7.13</v>
      </c>
      <c r="AC19" s="93"/>
      <c r="AD19" s="93">
        <v>81.38</v>
      </c>
      <c r="AE19" s="93"/>
      <c r="AF19" s="96"/>
    </row>
    <row r="20" spans="1:32" ht="11.15" customHeight="1" x14ac:dyDescent="0.25">
      <c r="A20" s="96"/>
      <c r="B20" s="93" t="s">
        <v>143</v>
      </c>
      <c r="C20" s="93"/>
      <c r="D20" s="93"/>
      <c r="E20" s="93">
        <v>0</v>
      </c>
      <c r="F20" s="93"/>
      <c r="G20" s="93">
        <v>0</v>
      </c>
      <c r="H20" s="93"/>
      <c r="I20" s="93" t="s">
        <v>142</v>
      </c>
      <c r="J20" s="93"/>
      <c r="K20" s="93"/>
      <c r="L20" s="93"/>
      <c r="M20" s="93">
        <v>0.04</v>
      </c>
      <c r="N20" s="93"/>
      <c r="O20" s="93">
        <v>0.24</v>
      </c>
      <c r="P20" s="93"/>
      <c r="Q20" s="93" t="s">
        <v>141</v>
      </c>
      <c r="R20" s="93"/>
      <c r="S20" s="93"/>
      <c r="T20" s="93"/>
      <c r="U20" s="93">
        <v>0.17</v>
      </c>
      <c r="V20" s="93"/>
      <c r="W20" s="93">
        <v>1.94</v>
      </c>
      <c r="X20" s="93"/>
      <c r="Y20" s="93" t="s">
        <v>140</v>
      </c>
      <c r="Z20" s="93"/>
      <c r="AA20" s="93"/>
      <c r="AB20" s="93">
        <v>5.94</v>
      </c>
      <c r="AC20" s="93"/>
      <c r="AD20" s="93">
        <v>87.32</v>
      </c>
      <c r="AE20" s="93"/>
      <c r="AF20" s="96"/>
    </row>
    <row r="21" spans="1:32" ht="11.15" customHeight="1" x14ac:dyDescent="0.25">
      <c r="A21" s="96"/>
      <c r="B21" s="93" t="s">
        <v>139</v>
      </c>
      <c r="C21" s="93"/>
      <c r="D21" s="93"/>
      <c r="E21" s="93">
        <v>0</v>
      </c>
      <c r="F21" s="93"/>
      <c r="G21" s="93">
        <v>0</v>
      </c>
      <c r="H21" s="93"/>
      <c r="I21" s="93" t="s">
        <v>138</v>
      </c>
      <c r="J21" s="93"/>
      <c r="K21" s="93"/>
      <c r="L21" s="93"/>
      <c r="M21" s="93">
        <v>0.06</v>
      </c>
      <c r="N21" s="93"/>
      <c r="O21" s="93">
        <v>0.3</v>
      </c>
      <c r="P21" s="93"/>
      <c r="Q21" s="93" t="s">
        <v>137</v>
      </c>
      <c r="R21" s="93"/>
      <c r="S21" s="93"/>
      <c r="T21" s="93"/>
      <c r="U21" s="93">
        <v>0.19</v>
      </c>
      <c r="V21" s="93"/>
      <c r="W21" s="93">
        <v>2.13</v>
      </c>
      <c r="X21" s="93"/>
      <c r="Y21" s="93" t="s">
        <v>136</v>
      </c>
      <c r="Z21" s="93"/>
      <c r="AA21" s="93"/>
      <c r="AB21" s="93">
        <v>4.62</v>
      </c>
      <c r="AC21" s="93"/>
      <c r="AD21" s="93">
        <v>91.94</v>
      </c>
      <c r="AE21" s="93"/>
      <c r="AF21" s="96"/>
    </row>
    <row r="22" spans="1:32" ht="11.15" customHeight="1" x14ac:dyDescent="0.25">
      <c r="A22" s="96"/>
      <c r="B22" s="93" t="s">
        <v>135</v>
      </c>
      <c r="C22" s="93"/>
      <c r="D22" s="93"/>
      <c r="E22" s="93">
        <v>0</v>
      </c>
      <c r="F22" s="93"/>
      <c r="G22" s="93">
        <v>0</v>
      </c>
      <c r="H22" s="93"/>
      <c r="I22" s="93" t="s">
        <v>134</v>
      </c>
      <c r="J22" s="93"/>
      <c r="K22" s="93"/>
      <c r="L22" s="93"/>
      <c r="M22" s="93">
        <v>0.08</v>
      </c>
      <c r="N22" s="93"/>
      <c r="O22" s="93">
        <v>0.38</v>
      </c>
      <c r="P22" s="93"/>
      <c r="Q22" s="93" t="s">
        <v>133</v>
      </c>
      <c r="R22" s="93"/>
      <c r="S22" s="93"/>
      <c r="T22" s="93"/>
      <c r="U22" s="93">
        <v>0.2</v>
      </c>
      <c r="V22" s="93"/>
      <c r="W22" s="93">
        <v>2.33</v>
      </c>
      <c r="X22" s="93"/>
      <c r="Y22" s="93" t="s">
        <v>132</v>
      </c>
      <c r="Z22" s="93"/>
      <c r="AA22" s="93"/>
      <c r="AB22" s="93">
        <v>3.38</v>
      </c>
      <c r="AC22" s="93"/>
      <c r="AD22" s="93">
        <v>95.32</v>
      </c>
      <c r="AE22" s="93"/>
      <c r="AF22" s="96"/>
    </row>
    <row r="23" spans="1:32" ht="11.15" customHeight="1" x14ac:dyDescent="0.25">
      <c r="A23" s="96"/>
      <c r="B23" s="93" t="s">
        <v>131</v>
      </c>
      <c r="C23" s="93"/>
      <c r="D23" s="93"/>
      <c r="E23" s="93">
        <v>0</v>
      </c>
      <c r="F23" s="93"/>
      <c r="G23" s="93">
        <v>0</v>
      </c>
      <c r="H23" s="93"/>
      <c r="I23" s="93" t="s">
        <v>130</v>
      </c>
      <c r="J23" s="93"/>
      <c r="K23" s="93"/>
      <c r="L23" s="93"/>
      <c r="M23" s="93">
        <v>0.08</v>
      </c>
      <c r="N23" s="93"/>
      <c r="O23" s="93">
        <v>0.46</v>
      </c>
      <c r="P23" s="93"/>
      <c r="Q23" s="93" t="s">
        <v>129</v>
      </c>
      <c r="R23" s="93"/>
      <c r="S23" s="93"/>
      <c r="T23" s="93"/>
      <c r="U23" s="93">
        <v>0.25</v>
      </c>
      <c r="V23" s="93"/>
      <c r="W23" s="93">
        <v>2.58</v>
      </c>
      <c r="X23" s="93"/>
      <c r="Y23" s="93" t="s">
        <v>128</v>
      </c>
      <c r="Z23" s="93"/>
      <c r="AA23" s="93"/>
      <c r="AB23" s="93">
        <v>2.25</v>
      </c>
      <c r="AC23" s="93"/>
      <c r="AD23" s="93">
        <v>97.57</v>
      </c>
      <c r="AE23" s="93"/>
      <c r="AF23" s="96"/>
    </row>
    <row r="24" spans="1:32" ht="11.15" customHeight="1" x14ac:dyDescent="0.25">
      <c r="A24" s="96"/>
      <c r="B24" s="93" t="s">
        <v>127</v>
      </c>
      <c r="C24" s="93"/>
      <c r="D24" s="93"/>
      <c r="E24" s="93">
        <v>0</v>
      </c>
      <c r="F24" s="93"/>
      <c r="G24" s="93">
        <v>0</v>
      </c>
      <c r="H24" s="93"/>
      <c r="I24" s="93" t="s">
        <v>126</v>
      </c>
      <c r="J24" s="93"/>
      <c r="K24" s="93"/>
      <c r="L24" s="93"/>
      <c r="M24" s="93">
        <v>0.09</v>
      </c>
      <c r="N24" s="93"/>
      <c r="O24" s="93">
        <v>0.55000000000000004</v>
      </c>
      <c r="P24" s="93"/>
      <c r="Q24" s="93" t="s">
        <v>125</v>
      </c>
      <c r="R24" s="93"/>
      <c r="S24" s="93"/>
      <c r="T24" s="93"/>
      <c r="U24" s="93">
        <v>0.36</v>
      </c>
      <c r="V24" s="93"/>
      <c r="W24" s="93">
        <v>2.94</v>
      </c>
      <c r="X24" s="93"/>
      <c r="Y24" s="93" t="s">
        <v>124</v>
      </c>
      <c r="Z24" s="93"/>
      <c r="AA24" s="93"/>
      <c r="AB24" s="93">
        <v>1.38</v>
      </c>
      <c r="AC24" s="93"/>
      <c r="AD24" s="93">
        <v>98.95</v>
      </c>
      <c r="AE24" s="93"/>
      <c r="AF24" s="96"/>
    </row>
    <row r="25" spans="1:32" ht="11.15" customHeight="1" x14ac:dyDescent="0.25">
      <c r="A25" s="96"/>
      <c r="B25" s="93" t="s">
        <v>123</v>
      </c>
      <c r="C25" s="93"/>
      <c r="D25" s="93"/>
      <c r="E25" s="93">
        <v>0</v>
      </c>
      <c r="F25" s="93"/>
      <c r="G25" s="93">
        <v>0</v>
      </c>
      <c r="H25" s="93"/>
      <c r="I25" s="93" t="s">
        <v>122</v>
      </c>
      <c r="J25" s="93"/>
      <c r="K25" s="93"/>
      <c r="L25" s="93"/>
      <c r="M25" s="93">
        <v>0.08</v>
      </c>
      <c r="N25" s="93"/>
      <c r="O25" s="93">
        <v>0.63</v>
      </c>
      <c r="P25" s="93"/>
      <c r="Q25" s="93" t="s">
        <v>121</v>
      </c>
      <c r="R25" s="93"/>
      <c r="S25" s="93"/>
      <c r="T25" s="93"/>
      <c r="U25" s="93">
        <v>0.51</v>
      </c>
      <c r="V25" s="93"/>
      <c r="W25" s="93">
        <v>3.45</v>
      </c>
      <c r="X25" s="93"/>
      <c r="Y25" s="93" t="s">
        <v>120</v>
      </c>
      <c r="Z25" s="93"/>
      <c r="AA25" s="93"/>
      <c r="AB25" s="93">
        <v>0.72</v>
      </c>
      <c r="AC25" s="93"/>
      <c r="AD25" s="93">
        <v>99.67</v>
      </c>
      <c r="AE25" s="93"/>
      <c r="AF25" s="96"/>
    </row>
    <row r="26" spans="1:32" ht="11.15" customHeight="1" x14ac:dyDescent="0.25">
      <c r="A26" s="96"/>
      <c r="B26" s="93" t="s">
        <v>119</v>
      </c>
      <c r="C26" s="93"/>
      <c r="D26" s="93"/>
      <c r="E26" s="93">
        <v>0</v>
      </c>
      <c r="F26" s="93"/>
      <c r="G26" s="93">
        <v>0</v>
      </c>
      <c r="H26" s="93"/>
      <c r="I26" s="93" t="s">
        <v>118</v>
      </c>
      <c r="J26" s="93"/>
      <c r="K26" s="93"/>
      <c r="L26" s="93"/>
      <c r="M26" s="93">
        <v>0.08</v>
      </c>
      <c r="N26" s="93"/>
      <c r="O26" s="93">
        <v>0.71</v>
      </c>
      <c r="P26" s="93"/>
      <c r="Q26" s="93" t="s">
        <v>117</v>
      </c>
      <c r="R26" s="93"/>
      <c r="S26" s="93"/>
      <c r="T26" s="93"/>
      <c r="U26" s="93">
        <v>0.75</v>
      </c>
      <c r="V26" s="93"/>
      <c r="W26" s="93">
        <v>4.2</v>
      </c>
      <c r="X26" s="93"/>
      <c r="Y26" s="93" t="s">
        <v>116</v>
      </c>
      <c r="Z26" s="93"/>
      <c r="AA26" s="93"/>
      <c r="AB26" s="93">
        <v>0.27</v>
      </c>
      <c r="AC26" s="93"/>
      <c r="AD26" s="93">
        <v>99.94</v>
      </c>
      <c r="AE26" s="93"/>
      <c r="AF26" s="96"/>
    </row>
    <row r="27" spans="1:32" ht="11.15" customHeight="1" x14ac:dyDescent="0.25">
      <c r="A27" s="96"/>
      <c r="B27" s="93" t="s">
        <v>115</v>
      </c>
      <c r="C27" s="93"/>
      <c r="D27" s="93"/>
      <c r="E27" s="93">
        <v>0</v>
      </c>
      <c r="F27" s="93"/>
      <c r="G27" s="93">
        <v>0</v>
      </c>
      <c r="H27" s="93"/>
      <c r="I27" s="93" t="s">
        <v>114</v>
      </c>
      <c r="J27" s="93"/>
      <c r="K27" s="93"/>
      <c r="L27" s="93"/>
      <c r="M27" s="93">
        <v>7.0000000000000007E-2</v>
      </c>
      <c r="N27" s="93"/>
      <c r="O27" s="93">
        <v>0.78</v>
      </c>
      <c r="P27" s="93"/>
      <c r="Q27" s="93" t="s">
        <v>113</v>
      </c>
      <c r="R27" s="93"/>
      <c r="S27" s="93"/>
      <c r="T27" s="93"/>
      <c r="U27" s="93">
        <v>1.0900000000000001</v>
      </c>
      <c r="V27" s="93"/>
      <c r="W27" s="93">
        <v>5.29</v>
      </c>
      <c r="X27" s="93"/>
      <c r="Y27" s="93" t="s">
        <v>112</v>
      </c>
      <c r="Z27" s="93"/>
      <c r="AA27" s="93"/>
      <c r="AB27" s="93">
        <v>0.06</v>
      </c>
      <c r="AC27" s="93"/>
      <c r="AD27" s="93">
        <v>100</v>
      </c>
      <c r="AE27" s="93"/>
      <c r="AF27" s="96"/>
    </row>
    <row r="28" spans="1:32" ht="11.15" customHeight="1" x14ac:dyDescent="0.25">
      <c r="A28" s="96"/>
      <c r="B28" s="93" t="s">
        <v>111</v>
      </c>
      <c r="C28" s="93"/>
      <c r="D28" s="93"/>
      <c r="E28" s="93">
        <v>0</v>
      </c>
      <c r="F28" s="93"/>
      <c r="G28" s="93">
        <v>0</v>
      </c>
      <c r="H28" s="93"/>
      <c r="I28" s="93" t="s">
        <v>110</v>
      </c>
      <c r="J28" s="93"/>
      <c r="K28" s="93"/>
      <c r="L28" s="93"/>
      <c r="M28" s="93">
        <v>0.06</v>
      </c>
      <c r="N28" s="93"/>
      <c r="O28" s="93">
        <v>0.84</v>
      </c>
      <c r="P28" s="93"/>
      <c r="Q28" s="93" t="s">
        <v>109</v>
      </c>
      <c r="R28" s="93"/>
      <c r="S28" s="93"/>
      <c r="T28" s="93"/>
      <c r="U28" s="93">
        <v>1.56</v>
      </c>
      <c r="V28" s="93"/>
      <c r="W28" s="93">
        <v>6.85</v>
      </c>
      <c r="X28" s="93"/>
      <c r="Y28" s="93" t="s">
        <v>108</v>
      </c>
      <c r="Z28" s="93"/>
      <c r="AA28" s="93"/>
      <c r="AB28" s="93">
        <v>0</v>
      </c>
      <c r="AC28" s="93"/>
      <c r="AD28" s="93">
        <v>100</v>
      </c>
      <c r="AE28" s="93"/>
      <c r="AF28" s="96"/>
    </row>
    <row r="29" spans="1:32" ht="11.15" customHeight="1" x14ac:dyDescent="0.25">
      <c r="A29" s="96"/>
      <c r="B29" s="93" t="s">
        <v>107</v>
      </c>
      <c r="C29" s="93"/>
      <c r="D29" s="93"/>
      <c r="E29" s="93">
        <v>0</v>
      </c>
      <c r="F29" s="93"/>
      <c r="G29" s="93">
        <v>0</v>
      </c>
      <c r="H29" s="93"/>
      <c r="I29" s="93" t="s">
        <v>106</v>
      </c>
      <c r="J29" s="93"/>
      <c r="K29" s="93"/>
      <c r="L29" s="93"/>
      <c r="M29" s="93">
        <v>0.05</v>
      </c>
      <c r="N29" s="93"/>
      <c r="O29" s="93">
        <v>0.89</v>
      </c>
      <c r="P29" s="93"/>
      <c r="Q29" s="93" t="s">
        <v>105</v>
      </c>
      <c r="R29" s="93"/>
      <c r="S29" s="93"/>
      <c r="T29" s="93"/>
      <c r="U29" s="93">
        <v>2.17</v>
      </c>
      <c r="V29" s="93"/>
      <c r="W29" s="93">
        <v>9.02</v>
      </c>
      <c r="X29" s="93"/>
      <c r="Y29" s="93" t="s">
        <v>104</v>
      </c>
      <c r="Z29" s="93"/>
      <c r="AA29" s="93"/>
      <c r="AB29" s="93">
        <v>0</v>
      </c>
      <c r="AC29" s="93"/>
      <c r="AD29" s="93">
        <v>100</v>
      </c>
      <c r="AE29" s="93"/>
      <c r="AF29" s="96"/>
    </row>
    <row r="30" spans="1:32" ht="11.15" customHeight="1" x14ac:dyDescent="0.25">
      <c r="A30" s="96"/>
      <c r="B30" s="93" t="s">
        <v>103</v>
      </c>
      <c r="C30" s="93"/>
      <c r="D30" s="93"/>
      <c r="E30" s="93">
        <v>0</v>
      </c>
      <c r="F30" s="93"/>
      <c r="G30" s="93">
        <v>0</v>
      </c>
      <c r="H30" s="93"/>
      <c r="I30" s="93" t="s">
        <v>102</v>
      </c>
      <c r="J30" s="93"/>
      <c r="K30" s="93"/>
      <c r="L30" s="93"/>
      <c r="M30" s="93">
        <v>0.05</v>
      </c>
      <c r="N30" s="93"/>
      <c r="O30" s="93">
        <v>0.94</v>
      </c>
      <c r="P30" s="93"/>
      <c r="Q30" s="93" t="s">
        <v>101</v>
      </c>
      <c r="R30" s="93"/>
      <c r="S30" s="93"/>
      <c r="T30" s="93"/>
      <c r="U30" s="93">
        <v>2.94</v>
      </c>
      <c r="V30" s="93"/>
      <c r="W30" s="93">
        <v>11.96</v>
      </c>
      <c r="X30" s="93"/>
      <c r="Y30" s="93" t="s">
        <v>100</v>
      </c>
      <c r="Z30" s="93"/>
      <c r="AA30" s="93"/>
      <c r="AB30" s="93">
        <v>0</v>
      </c>
      <c r="AC30" s="93"/>
      <c r="AD30" s="93">
        <v>100</v>
      </c>
      <c r="AE30" s="93"/>
      <c r="AF30" s="96"/>
    </row>
    <row r="31" spans="1:32" ht="11.15" customHeight="1" x14ac:dyDescent="0.25">
      <c r="A31" s="96"/>
      <c r="B31" s="93" t="s">
        <v>99</v>
      </c>
      <c r="C31" s="93"/>
      <c r="D31" s="93"/>
      <c r="E31" s="93">
        <v>0</v>
      </c>
      <c r="F31" s="93"/>
      <c r="G31" s="93">
        <v>0</v>
      </c>
      <c r="H31" s="93"/>
      <c r="I31" s="93" t="s">
        <v>98</v>
      </c>
      <c r="J31" s="93"/>
      <c r="K31" s="93"/>
      <c r="L31" s="93"/>
      <c r="M31" s="93">
        <v>0.05</v>
      </c>
      <c r="N31" s="93"/>
      <c r="O31" s="93">
        <v>0.99</v>
      </c>
      <c r="P31" s="93"/>
      <c r="Q31" s="93" t="s">
        <v>97</v>
      </c>
      <c r="R31" s="93"/>
      <c r="S31" s="93"/>
      <c r="T31" s="93"/>
      <c r="U31" s="93">
        <v>3.83</v>
      </c>
      <c r="V31" s="93"/>
      <c r="W31" s="93">
        <v>15.79</v>
      </c>
      <c r="X31" s="93"/>
      <c r="Y31" s="93" t="s">
        <v>96</v>
      </c>
      <c r="Z31" s="93"/>
      <c r="AA31" s="93"/>
      <c r="AB31" s="93">
        <v>0</v>
      </c>
      <c r="AC31" s="93"/>
      <c r="AD31" s="93">
        <v>100</v>
      </c>
      <c r="AE31" s="93"/>
      <c r="AF31" s="96"/>
    </row>
    <row r="32" spans="1:32" ht="11.15" customHeight="1" x14ac:dyDescent="0.25">
      <c r="A32" s="96"/>
      <c r="B32" s="93" t="s">
        <v>95</v>
      </c>
      <c r="C32" s="93"/>
      <c r="D32" s="93"/>
      <c r="E32" s="93">
        <v>0</v>
      </c>
      <c r="F32" s="93"/>
      <c r="G32" s="93">
        <v>0</v>
      </c>
      <c r="H32" s="93"/>
      <c r="I32" s="93" t="s">
        <v>94</v>
      </c>
      <c r="J32" s="93"/>
      <c r="K32" s="93"/>
      <c r="L32" s="93"/>
      <c r="M32" s="93">
        <v>0.03</v>
      </c>
      <c r="N32" s="93"/>
      <c r="O32" s="93">
        <v>1.02</v>
      </c>
      <c r="P32" s="93"/>
      <c r="Q32" s="93" t="s">
        <v>93</v>
      </c>
      <c r="R32" s="93"/>
      <c r="S32" s="93"/>
      <c r="T32" s="93"/>
      <c r="U32" s="93">
        <v>4.8099999999999996</v>
      </c>
      <c r="V32" s="93"/>
      <c r="W32" s="93">
        <v>20.6</v>
      </c>
      <c r="X32" s="93"/>
      <c r="Y32" s="93" t="s">
        <v>92</v>
      </c>
      <c r="Z32" s="93"/>
      <c r="AA32" s="93"/>
      <c r="AB32" s="93">
        <v>0</v>
      </c>
      <c r="AC32" s="93"/>
      <c r="AD32" s="93">
        <v>100</v>
      </c>
      <c r="AE32" s="93"/>
      <c r="AF32" s="96"/>
    </row>
    <row r="33" spans="1:32" ht="11.15" customHeight="1" x14ac:dyDescent="0.25">
      <c r="A33" s="96"/>
      <c r="B33" s="93" t="s">
        <v>91</v>
      </c>
      <c r="C33" s="93"/>
      <c r="D33" s="93"/>
      <c r="E33" s="93">
        <v>0</v>
      </c>
      <c r="F33" s="93"/>
      <c r="G33" s="93">
        <v>0</v>
      </c>
      <c r="H33" s="93"/>
      <c r="I33" s="93" t="s">
        <v>90</v>
      </c>
      <c r="J33" s="93"/>
      <c r="K33" s="93"/>
      <c r="L33" s="93"/>
      <c r="M33" s="93">
        <v>0.03</v>
      </c>
      <c r="N33" s="93"/>
      <c r="O33" s="93">
        <v>1.05</v>
      </c>
      <c r="P33" s="93"/>
      <c r="Q33" s="93" t="s">
        <v>89</v>
      </c>
      <c r="R33" s="93"/>
      <c r="S33" s="93"/>
      <c r="T33" s="93"/>
      <c r="U33" s="93">
        <v>5.82</v>
      </c>
      <c r="V33" s="93"/>
      <c r="W33" s="93">
        <v>26.42</v>
      </c>
      <c r="X33" s="93"/>
      <c r="Y33" s="93" t="s">
        <v>88</v>
      </c>
      <c r="Z33" s="93"/>
      <c r="AA33" s="93"/>
      <c r="AB33" s="93">
        <v>0</v>
      </c>
      <c r="AC33" s="93"/>
      <c r="AD33" s="93">
        <v>100</v>
      </c>
      <c r="AE33" s="93"/>
      <c r="AF33" s="96"/>
    </row>
    <row r="34" spans="1:32" ht="11.15" customHeight="1" x14ac:dyDescent="0.25">
      <c r="A34" s="96"/>
      <c r="B34" s="93" t="s">
        <v>87</v>
      </c>
      <c r="C34" s="93"/>
      <c r="D34" s="93"/>
      <c r="E34" s="93">
        <v>0</v>
      </c>
      <c r="F34" s="93"/>
      <c r="G34" s="93">
        <v>0</v>
      </c>
      <c r="H34" s="93"/>
      <c r="I34" s="93" t="s">
        <v>86</v>
      </c>
      <c r="J34" s="93"/>
      <c r="K34" s="93"/>
      <c r="L34" s="93"/>
      <c r="M34" s="93">
        <v>0.03</v>
      </c>
      <c r="N34" s="93"/>
      <c r="O34" s="93">
        <v>1.08</v>
      </c>
      <c r="P34" s="93"/>
      <c r="Q34" s="93" t="s">
        <v>85</v>
      </c>
      <c r="R34" s="93"/>
      <c r="S34" s="93"/>
      <c r="T34" s="93"/>
      <c r="U34" s="93">
        <v>6.81</v>
      </c>
      <c r="V34" s="93"/>
      <c r="W34" s="93">
        <v>33.229999999999997</v>
      </c>
      <c r="X34" s="93"/>
      <c r="Y34" s="93" t="s">
        <v>84</v>
      </c>
      <c r="Z34" s="93"/>
      <c r="AA34" s="93"/>
      <c r="AB34" s="93">
        <v>0</v>
      </c>
      <c r="AC34" s="93"/>
      <c r="AD34" s="93">
        <v>100</v>
      </c>
      <c r="AE34" s="93"/>
      <c r="AF34" s="96"/>
    </row>
    <row r="35" spans="1:32" ht="11.15" customHeight="1" x14ac:dyDescent="0.25">
      <c r="A35" s="96"/>
      <c r="B35" s="93" t="s">
        <v>83</v>
      </c>
      <c r="C35" s="93"/>
      <c r="D35" s="93"/>
      <c r="E35" s="93">
        <v>0</v>
      </c>
      <c r="F35" s="93"/>
      <c r="G35" s="93">
        <v>0</v>
      </c>
      <c r="H35" s="93"/>
      <c r="I35" s="93" t="s">
        <v>82</v>
      </c>
      <c r="J35" s="93"/>
      <c r="K35" s="93"/>
      <c r="L35" s="93"/>
      <c r="M35" s="93">
        <v>0.05</v>
      </c>
      <c r="N35" s="93"/>
      <c r="O35" s="93">
        <v>1.1299999999999999</v>
      </c>
      <c r="P35" s="93"/>
      <c r="Q35" s="93" t="s">
        <v>81</v>
      </c>
      <c r="R35" s="93"/>
      <c r="S35" s="93"/>
      <c r="T35" s="93"/>
      <c r="U35" s="93">
        <v>7.61</v>
      </c>
      <c r="V35" s="93"/>
      <c r="W35" s="93">
        <v>40.840000000000003</v>
      </c>
      <c r="X35" s="93"/>
      <c r="Y35" s="93" t="s">
        <v>80</v>
      </c>
      <c r="Z35" s="93"/>
      <c r="AA35" s="93"/>
      <c r="AB35" s="93">
        <v>0</v>
      </c>
      <c r="AC35" s="93"/>
      <c r="AD35" s="93">
        <v>100</v>
      </c>
      <c r="AE35" s="93"/>
      <c r="AF35" s="96"/>
    </row>
    <row r="36" spans="1:32" ht="11.15" customHeight="1" x14ac:dyDescent="0.25">
      <c r="A36" s="96"/>
      <c r="B36" s="93" t="s">
        <v>79</v>
      </c>
      <c r="C36" s="93"/>
      <c r="D36" s="93"/>
      <c r="E36" s="93">
        <v>0.02</v>
      </c>
      <c r="F36" s="93"/>
      <c r="G36" s="93">
        <v>0.02</v>
      </c>
      <c r="H36" s="93"/>
      <c r="I36" s="93" t="s">
        <v>78</v>
      </c>
      <c r="J36" s="93"/>
      <c r="K36" s="93"/>
      <c r="L36" s="93"/>
      <c r="M36" s="93">
        <v>7.0000000000000007E-2</v>
      </c>
      <c r="N36" s="93"/>
      <c r="O36" s="93">
        <v>1.2</v>
      </c>
      <c r="P36" s="93"/>
      <c r="Q36" s="93" t="s">
        <v>77</v>
      </c>
      <c r="R36" s="93"/>
      <c r="S36" s="93"/>
      <c r="T36" s="93"/>
      <c r="U36" s="93">
        <v>8.31</v>
      </c>
      <c r="V36" s="93"/>
      <c r="W36" s="93">
        <v>49.15</v>
      </c>
      <c r="X36" s="93"/>
      <c r="Y36" s="93" t="s">
        <v>76</v>
      </c>
      <c r="Z36" s="93"/>
      <c r="AA36" s="93"/>
      <c r="AB36" s="93">
        <v>0</v>
      </c>
      <c r="AC36" s="93"/>
      <c r="AD36" s="93">
        <v>100</v>
      </c>
      <c r="AE36" s="93"/>
      <c r="AF36" s="96"/>
    </row>
    <row r="37" spans="1:32" ht="10" customHeight="1" x14ac:dyDescent="0.35">
      <c r="A37" s="9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6"/>
    </row>
    <row r="38" spans="1:32" ht="13" customHeight="1" x14ac:dyDescent="0.25">
      <c r="A38" s="96"/>
      <c r="B38" s="109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7"/>
      <c r="AF38" s="96"/>
    </row>
    <row r="39" spans="1:32" ht="13" customHeight="1" x14ac:dyDescent="0.25">
      <c r="A39" s="96"/>
      <c r="B39" s="10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5"/>
      <c r="AF39" s="96"/>
    </row>
    <row r="40" spans="1:32" ht="13" customHeight="1" x14ac:dyDescent="0.25">
      <c r="A40" s="96"/>
      <c r="B40" s="10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05"/>
      <c r="AF40" s="96"/>
    </row>
    <row r="41" spans="1:32" ht="13" customHeight="1" x14ac:dyDescent="0.25">
      <c r="A41" s="96"/>
      <c r="B41" s="10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05"/>
      <c r="AF41" s="96"/>
    </row>
    <row r="42" spans="1:32" ht="13" customHeight="1" x14ac:dyDescent="0.25">
      <c r="A42" s="96"/>
      <c r="B42" s="10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05"/>
      <c r="AF42" s="96"/>
    </row>
    <row r="43" spans="1:32" ht="13" customHeight="1" x14ac:dyDescent="0.25">
      <c r="A43" s="96"/>
      <c r="B43" s="10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05"/>
      <c r="AF43" s="96"/>
    </row>
    <row r="44" spans="1:32" ht="13" customHeight="1" x14ac:dyDescent="0.25">
      <c r="A44" s="96"/>
      <c r="B44" s="10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5"/>
      <c r="AF44" s="96"/>
    </row>
    <row r="45" spans="1:32" ht="13" customHeight="1" x14ac:dyDescent="0.25">
      <c r="A45" s="96"/>
      <c r="B45" s="10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05"/>
      <c r="AF45" s="96"/>
    </row>
    <row r="46" spans="1:32" ht="13" customHeight="1" x14ac:dyDescent="0.25">
      <c r="A46" s="96"/>
      <c r="B46" s="10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05"/>
      <c r="AF46" s="96"/>
    </row>
    <row r="47" spans="1:32" ht="13" customHeight="1" x14ac:dyDescent="0.25">
      <c r="A47" s="96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105"/>
      <c r="AF47" s="96"/>
    </row>
    <row r="48" spans="1:32" ht="13" customHeight="1" x14ac:dyDescent="0.25">
      <c r="A48" s="96"/>
      <c r="B48" s="10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05"/>
      <c r="AF48" s="96"/>
    </row>
    <row r="49" spans="1:32" ht="13" customHeight="1" x14ac:dyDescent="0.25">
      <c r="A49" s="96"/>
      <c r="B49" s="10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5"/>
      <c r="AF49" s="96"/>
    </row>
    <row r="50" spans="1:32" ht="13" customHeight="1" x14ac:dyDescent="0.25">
      <c r="A50" s="96"/>
      <c r="B50" s="10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05"/>
      <c r="AF50" s="96"/>
    </row>
    <row r="51" spans="1:32" ht="13" customHeight="1" x14ac:dyDescent="0.25">
      <c r="A51" s="96"/>
      <c r="B51" s="10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05"/>
      <c r="AF51" s="96"/>
    </row>
    <row r="52" spans="1:32" ht="13" customHeight="1" x14ac:dyDescent="0.25">
      <c r="A52" s="96"/>
      <c r="B52" s="10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2"/>
      <c r="AF52" s="96"/>
    </row>
    <row r="53" spans="1:32" ht="10" customHeight="1" x14ac:dyDescent="0.35">
      <c r="A53" s="96"/>
      <c r="B53" s="101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96"/>
    </row>
    <row r="54" spans="1:32" ht="13" customHeight="1" x14ac:dyDescent="0.25">
      <c r="A54" s="96"/>
      <c r="B54" s="99" t="s">
        <v>75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7"/>
      <c r="AF54" s="96"/>
    </row>
    <row r="55" spans="1:32" ht="14.25" customHeight="1" x14ac:dyDescent="0.3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32" ht="14.25" customHeight="1" x14ac:dyDescent="0.25">
      <c r="B56" s="94"/>
      <c r="C56" s="94"/>
      <c r="D56" s="94"/>
      <c r="E56" s="95"/>
      <c r="F56" s="94"/>
      <c r="G56" s="94"/>
      <c r="H56" s="94"/>
      <c r="I56" s="94"/>
      <c r="J56" s="94"/>
      <c r="K56" s="95"/>
      <c r="L56" s="94"/>
      <c r="M56" s="94"/>
      <c r="N56" s="95"/>
      <c r="O56" s="94"/>
      <c r="P56" s="94"/>
    </row>
    <row r="57" spans="1:32" ht="14.25" customHeight="1" x14ac:dyDescent="0.25"/>
    <row r="58" spans="1:32" ht="14.25" customHeight="1" x14ac:dyDescent="0.25"/>
    <row r="59" spans="1:32" ht="14.25" customHeight="1" x14ac:dyDescent="0.25"/>
    <row r="60" spans="1:32" ht="14.25" customHeight="1" x14ac:dyDescent="0.25"/>
    <row r="61" spans="1:32" ht="14.25" customHeight="1" x14ac:dyDescent="0.25"/>
    <row r="62" spans="1:32" ht="14.25" customHeight="1" x14ac:dyDescent="0.25"/>
    <row r="63" spans="1:32" ht="14.25" customHeight="1" x14ac:dyDescent="0.25"/>
    <row r="64" spans="1:3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</sheetData>
  <mergeCells count="55">
    <mergeCell ref="B7:H7"/>
    <mergeCell ref="I7:P7"/>
    <mergeCell ref="Q7:AE7"/>
    <mergeCell ref="B8:H8"/>
    <mergeCell ref="I8:P8"/>
    <mergeCell ref="Q8:X8"/>
    <mergeCell ref="A1:AF1"/>
    <mergeCell ref="A2:A54"/>
    <mergeCell ref="B2:AE2"/>
    <mergeCell ref="AF2:AF54"/>
    <mergeCell ref="B3:AE3"/>
    <mergeCell ref="B4:AE4"/>
    <mergeCell ref="B5:P5"/>
    <mergeCell ref="Q5:AE5"/>
    <mergeCell ref="B6:P6"/>
    <mergeCell ref="Q6:AE6"/>
    <mergeCell ref="Y8:AE8"/>
    <mergeCell ref="B9:X9"/>
    <mergeCell ref="Y9:AE9"/>
    <mergeCell ref="B10:H10"/>
    <mergeCell ref="I10:P10"/>
    <mergeCell ref="Q10:X10"/>
    <mergeCell ref="Y10:AE10"/>
    <mergeCell ref="Z12:AE12"/>
    <mergeCell ref="B13:G13"/>
    <mergeCell ref="H13:M13"/>
    <mergeCell ref="N13:S13"/>
    <mergeCell ref="T13:Y13"/>
    <mergeCell ref="Z13:AE13"/>
    <mergeCell ref="AB15:AC15"/>
    <mergeCell ref="B14:AE14"/>
    <mergeCell ref="B11:H11"/>
    <mergeCell ref="I11:P11"/>
    <mergeCell ref="Q11:X11"/>
    <mergeCell ref="Y11:AE11"/>
    <mergeCell ref="B12:G12"/>
    <mergeCell ref="H12:M12"/>
    <mergeCell ref="N12:S12"/>
    <mergeCell ref="T12:Y12"/>
    <mergeCell ref="M15:N15"/>
    <mergeCell ref="O15:P15"/>
    <mergeCell ref="Q15:T15"/>
    <mergeCell ref="U15:V15"/>
    <mergeCell ref="W15:X15"/>
    <mergeCell ref="Y15:AA15"/>
    <mergeCell ref="B37:AE37"/>
    <mergeCell ref="B38:AE52"/>
    <mergeCell ref="B53:AE53"/>
    <mergeCell ref="B54:AE54"/>
    <mergeCell ref="A55:AF55"/>
    <mergeCell ref="AD15:AE15"/>
    <mergeCell ref="B15:D15"/>
    <mergeCell ref="E15:F15"/>
    <mergeCell ref="G15:H15"/>
    <mergeCell ref="I15:L15"/>
  </mergeCells>
  <phoneticPr fontId="2" type="noConversion"/>
  <pageMargins left="0.39370078740157483" right="0.35433070866141736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9E68-9E44-4F55-A890-C5B97E5A5C5D}">
  <dimension ref="A1:AF74"/>
  <sheetViews>
    <sheetView topLeftCell="A3" workbookViewId="0">
      <selection activeCell="AB16" sqref="AB16:AB36"/>
    </sheetView>
  </sheetViews>
  <sheetFormatPr defaultRowHeight="15" x14ac:dyDescent="0.25"/>
  <cols>
    <col min="1" max="1" width="5.58203125" style="92" customWidth="1"/>
    <col min="2" max="4" width="2.9140625" style="92" customWidth="1"/>
    <col min="5" max="8" width="2.58203125" style="92" customWidth="1"/>
    <col min="9" max="12" width="2.4140625" style="92" customWidth="1"/>
    <col min="13" max="16" width="2.58203125" style="92" customWidth="1"/>
    <col min="17" max="20" width="2.4140625" style="92" customWidth="1"/>
    <col min="21" max="24" width="2.58203125" style="92" customWidth="1"/>
    <col min="25" max="27" width="2.9140625" style="92" customWidth="1"/>
    <col min="28" max="31" width="2.58203125" style="92" customWidth="1"/>
    <col min="32" max="32" width="5.58203125" style="92" customWidth="1"/>
    <col min="33" max="16384" width="8.6640625" style="92"/>
  </cols>
  <sheetData>
    <row r="1" spans="1:32" ht="16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23.15" customHeight="1" x14ac:dyDescent="0.25">
      <c r="A2" s="96"/>
      <c r="B2" s="126" t="s">
        <v>38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96"/>
    </row>
    <row r="3" spans="1:32" ht="23.15" customHeight="1" x14ac:dyDescent="0.25">
      <c r="A3" s="96"/>
      <c r="B3" s="126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96"/>
    </row>
    <row r="4" spans="1:32" ht="15" customHeight="1" x14ac:dyDescent="0.25">
      <c r="A4" s="96"/>
      <c r="B4" s="125" t="s">
        <v>40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96"/>
    </row>
    <row r="5" spans="1:32" ht="16" customHeight="1" x14ac:dyDescent="0.25">
      <c r="A5" s="96"/>
      <c r="B5" s="118" t="s">
        <v>219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 t="s">
        <v>42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  <c r="AF5" s="96"/>
    </row>
    <row r="6" spans="1:32" ht="16" customHeight="1" x14ac:dyDescent="0.25">
      <c r="A6" s="96"/>
      <c r="B6" s="123" t="s">
        <v>43</v>
      </c>
      <c r="C6" s="122"/>
      <c r="D6" s="122"/>
      <c r="E6" s="122"/>
      <c r="F6" s="122"/>
      <c r="G6" s="122"/>
      <c r="H6" s="122"/>
      <c r="I6" s="124"/>
      <c r="J6" s="124"/>
      <c r="K6" s="124"/>
      <c r="L6" s="124"/>
      <c r="M6" s="124"/>
      <c r="N6" s="124"/>
      <c r="O6" s="124"/>
      <c r="P6" s="124"/>
      <c r="Q6" s="122" t="s">
        <v>44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  <c r="AF6" s="96"/>
    </row>
    <row r="7" spans="1:32" ht="16" customHeight="1" x14ac:dyDescent="0.25">
      <c r="A7" s="96"/>
      <c r="B7" s="123" t="s">
        <v>45</v>
      </c>
      <c r="C7" s="122"/>
      <c r="D7" s="122"/>
      <c r="E7" s="122"/>
      <c r="F7" s="122"/>
      <c r="G7" s="122"/>
      <c r="H7" s="122"/>
      <c r="I7" s="122" t="s">
        <v>46</v>
      </c>
      <c r="J7" s="122"/>
      <c r="K7" s="122"/>
      <c r="L7" s="122"/>
      <c r="M7" s="122"/>
      <c r="N7" s="122"/>
      <c r="O7" s="122"/>
      <c r="P7" s="122"/>
      <c r="Q7" s="122" t="s">
        <v>47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  <c r="AF7" s="96"/>
    </row>
    <row r="8" spans="1:32" ht="16" customHeight="1" x14ac:dyDescent="0.25">
      <c r="A8" s="96"/>
      <c r="B8" s="123" t="s">
        <v>48</v>
      </c>
      <c r="C8" s="122"/>
      <c r="D8" s="122"/>
      <c r="E8" s="122"/>
      <c r="F8" s="122"/>
      <c r="G8" s="122"/>
      <c r="H8" s="122"/>
      <c r="I8" s="122" t="s">
        <v>49</v>
      </c>
      <c r="J8" s="122"/>
      <c r="K8" s="122"/>
      <c r="L8" s="122"/>
      <c r="M8" s="122"/>
      <c r="N8" s="122"/>
      <c r="O8" s="122"/>
      <c r="P8" s="122"/>
      <c r="Q8" s="122" t="s">
        <v>50</v>
      </c>
      <c r="R8" s="122"/>
      <c r="S8" s="122"/>
      <c r="T8" s="122"/>
      <c r="U8" s="122"/>
      <c r="V8" s="122"/>
      <c r="W8" s="122"/>
      <c r="X8" s="122"/>
      <c r="Y8" s="122" t="s">
        <v>218</v>
      </c>
      <c r="Z8" s="122"/>
      <c r="AA8" s="122"/>
      <c r="AB8" s="122"/>
      <c r="AC8" s="122"/>
      <c r="AD8" s="122"/>
      <c r="AE8" s="121"/>
      <c r="AF8" s="96"/>
    </row>
    <row r="9" spans="1:32" ht="16" customHeight="1" x14ac:dyDescent="0.25">
      <c r="A9" s="96"/>
      <c r="B9" s="115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14" t="s">
        <v>53</v>
      </c>
      <c r="Z9" s="120"/>
      <c r="AA9" s="120"/>
      <c r="AB9" s="120"/>
      <c r="AC9" s="120"/>
      <c r="AD9" s="120"/>
      <c r="AE9" s="119"/>
      <c r="AF9" s="96"/>
    </row>
    <row r="10" spans="1:32" ht="20.149999999999999" customHeight="1" x14ac:dyDescent="0.25">
      <c r="A10" s="96"/>
      <c r="B10" s="118" t="s">
        <v>217</v>
      </c>
      <c r="C10" s="117"/>
      <c r="D10" s="117"/>
      <c r="E10" s="117"/>
      <c r="F10" s="117"/>
      <c r="G10" s="117"/>
      <c r="H10" s="117"/>
      <c r="I10" s="117" t="s">
        <v>216</v>
      </c>
      <c r="J10" s="117"/>
      <c r="K10" s="117"/>
      <c r="L10" s="117"/>
      <c r="M10" s="117"/>
      <c r="N10" s="117"/>
      <c r="O10" s="117"/>
      <c r="P10" s="117"/>
      <c r="Q10" s="117" t="s">
        <v>215</v>
      </c>
      <c r="R10" s="117"/>
      <c r="S10" s="117"/>
      <c r="T10" s="117"/>
      <c r="U10" s="117"/>
      <c r="V10" s="117"/>
      <c r="W10" s="117"/>
      <c r="X10" s="117"/>
      <c r="Y10" s="117" t="s">
        <v>214</v>
      </c>
      <c r="Z10" s="117"/>
      <c r="AA10" s="117"/>
      <c r="AB10" s="117"/>
      <c r="AC10" s="117"/>
      <c r="AD10" s="117"/>
      <c r="AE10" s="116"/>
      <c r="AF10" s="96"/>
    </row>
    <row r="11" spans="1:32" ht="20.149999999999999" customHeight="1" x14ac:dyDescent="0.25">
      <c r="A11" s="96"/>
      <c r="B11" s="115" t="s">
        <v>213</v>
      </c>
      <c r="C11" s="114"/>
      <c r="D11" s="114"/>
      <c r="E11" s="114"/>
      <c r="F11" s="114"/>
      <c r="G11" s="114"/>
      <c r="H11" s="114"/>
      <c r="I11" s="114" t="s">
        <v>212</v>
      </c>
      <c r="J11" s="114"/>
      <c r="K11" s="114"/>
      <c r="L11" s="114"/>
      <c r="M11" s="114"/>
      <c r="N11" s="114"/>
      <c r="O11" s="114"/>
      <c r="P11" s="114"/>
      <c r="Q11" s="114" t="s">
        <v>211</v>
      </c>
      <c r="R11" s="114"/>
      <c r="S11" s="114"/>
      <c r="T11" s="114"/>
      <c r="U11" s="114"/>
      <c r="V11" s="114"/>
      <c r="W11" s="114"/>
      <c r="X11" s="114"/>
      <c r="Y11" s="114" t="s">
        <v>210</v>
      </c>
      <c r="Z11" s="114"/>
      <c r="AA11" s="114"/>
      <c r="AB11" s="114"/>
      <c r="AC11" s="114"/>
      <c r="AD11" s="114"/>
      <c r="AE11" s="113"/>
      <c r="AF11" s="96"/>
    </row>
    <row r="12" spans="1:32" ht="20.149999999999999" customHeight="1" x14ac:dyDescent="0.25">
      <c r="A12" s="96"/>
      <c r="B12" s="118" t="s">
        <v>209</v>
      </c>
      <c r="C12" s="117"/>
      <c r="D12" s="117"/>
      <c r="E12" s="117"/>
      <c r="F12" s="117"/>
      <c r="G12" s="117"/>
      <c r="H12" s="117" t="s">
        <v>208</v>
      </c>
      <c r="I12" s="117"/>
      <c r="J12" s="117"/>
      <c r="K12" s="117"/>
      <c r="L12" s="117"/>
      <c r="M12" s="117"/>
      <c r="N12" s="117" t="s">
        <v>207</v>
      </c>
      <c r="O12" s="117"/>
      <c r="P12" s="117"/>
      <c r="Q12" s="117"/>
      <c r="R12" s="117"/>
      <c r="S12" s="117"/>
      <c r="T12" s="117" t="s">
        <v>206</v>
      </c>
      <c r="U12" s="117"/>
      <c r="V12" s="117"/>
      <c r="W12" s="117"/>
      <c r="X12" s="117"/>
      <c r="Y12" s="117"/>
      <c r="Z12" s="117" t="s">
        <v>205</v>
      </c>
      <c r="AA12" s="117"/>
      <c r="AB12" s="117"/>
      <c r="AC12" s="117"/>
      <c r="AD12" s="117"/>
      <c r="AE12" s="116"/>
      <c r="AF12" s="96"/>
    </row>
    <row r="13" spans="1:32" ht="20.149999999999999" customHeight="1" x14ac:dyDescent="0.25">
      <c r="A13" s="96"/>
      <c r="B13" s="115" t="s">
        <v>204</v>
      </c>
      <c r="C13" s="114"/>
      <c r="D13" s="114"/>
      <c r="E13" s="114"/>
      <c r="F13" s="114"/>
      <c r="G13" s="114"/>
      <c r="H13" s="114" t="s">
        <v>203</v>
      </c>
      <c r="I13" s="114"/>
      <c r="J13" s="114"/>
      <c r="K13" s="114"/>
      <c r="L13" s="114"/>
      <c r="M13" s="114"/>
      <c r="N13" s="114" t="s">
        <v>202</v>
      </c>
      <c r="O13" s="114"/>
      <c r="P13" s="114"/>
      <c r="Q13" s="114"/>
      <c r="R13" s="114"/>
      <c r="S13" s="114"/>
      <c r="T13" s="114" t="s">
        <v>201</v>
      </c>
      <c r="U13" s="114"/>
      <c r="V13" s="114"/>
      <c r="W13" s="114"/>
      <c r="X13" s="114"/>
      <c r="Y13" s="114"/>
      <c r="Z13" s="114" t="s">
        <v>200</v>
      </c>
      <c r="AA13" s="114"/>
      <c r="AB13" s="114"/>
      <c r="AC13" s="114"/>
      <c r="AD13" s="114"/>
      <c r="AE13" s="113"/>
      <c r="AF13" s="96"/>
    </row>
    <row r="14" spans="1:32" ht="10" customHeight="1" x14ac:dyDescent="0.35">
      <c r="A14" s="96"/>
      <c r="B14" s="112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96"/>
    </row>
    <row r="15" spans="1:32" ht="11.15" customHeight="1" x14ac:dyDescent="0.25">
      <c r="A15" s="96"/>
      <c r="B15" s="111" t="s">
        <v>72</v>
      </c>
      <c r="C15" s="111"/>
      <c r="D15" s="111"/>
      <c r="E15" s="110" t="s">
        <v>73</v>
      </c>
      <c r="F15" s="110"/>
      <c r="G15" s="110" t="s">
        <v>74</v>
      </c>
      <c r="H15" s="110"/>
      <c r="I15" s="111" t="s">
        <v>72</v>
      </c>
      <c r="J15" s="111"/>
      <c r="K15" s="111"/>
      <c r="L15" s="111"/>
      <c r="M15" s="110" t="s">
        <v>73</v>
      </c>
      <c r="N15" s="110"/>
      <c r="O15" s="110" t="s">
        <v>74</v>
      </c>
      <c r="P15" s="110"/>
      <c r="Q15" s="111" t="s">
        <v>72</v>
      </c>
      <c r="R15" s="111"/>
      <c r="S15" s="111"/>
      <c r="T15" s="111"/>
      <c r="U15" s="110" t="s">
        <v>73</v>
      </c>
      <c r="V15" s="110"/>
      <c r="W15" s="110" t="s">
        <v>74</v>
      </c>
      <c r="X15" s="110"/>
      <c r="Y15" s="111" t="s">
        <v>72</v>
      </c>
      <c r="Z15" s="111"/>
      <c r="AA15" s="111"/>
      <c r="AB15" s="110" t="s">
        <v>73</v>
      </c>
      <c r="AC15" s="110"/>
      <c r="AD15" s="110" t="s">
        <v>74</v>
      </c>
      <c r="AE15" s="110"/>
      <c r="AF15" s="96"/>
    </row>
    <row r="16" spans="1:32" ht="11.15" customHeight="1" x14ac:dyDescent="0.25">
      <c r="A16" s="96"/>
      <c r="B16" s="93" t="s">
        <v>159</v>
      </c>
      <c r="C16" s="93"/>
      <c r="D16" s="93"/>
      <c r="E16" s="93">
        <v>0</v>
      </c>
      <c r="F16" s="93"/>
      <c r="G16" s="93">
        <v>0</v>
      </c>
      <c r="H16" s="93"/>
      <c r="I16" s="93" t="s">
        <v>158</v>
      </c>
      <c r="J16" s="93"/>
      <c r="K16" s="93"/>
      <c r="L16" s="93"/>
      <c r="M16" s="93">
        <v>0</v>
      </c>
      <c r="N16" s="93"/>
      <c r="O16" s="93">
        <v>0</v>
      </c>
      <c r="P16" s="93"/>
      <c r="Q16" s="93" t="s">
        <v>157</v>
      </c>
      <c r="R16" s="93"/>
      <c r="S16" s="93"/>
      <c r="T16" s="93"/>
      <c r="U16" s="93">
        <v>0</v>
      </c>
      <c r="V16" s="93"/>
      <c r="W16" s="93">
        <v>0</v>
      </c>
      <c r="X16" s="93"/>
      <c r="Y16" s="93" t="s">
        <v>156</v>
      </c>
      <c r="Z16" s="93"/>
      <c r="AA16" s="93"/>
      <c r="AB16" s="93">
        <v>3</v>
      </c>
      <c r="AC16" s="93"/>
      <c r="AD16" s="93">
        <v>8.74</v>
      </c>
      <c r="AE16" s="93"/>
      <c r="AF16" s="96"/>
    </row>
    <row r="17" spans="1:32" ht="11.15" customHeight="1" x14ac:dyDescent="0.25">
      <c r="A17" s="96"/>
      <c r="B17" s="93" t="s">
        <v>155</v>
      </c>
      <c r="C17" s="93"/>
      <c r="D17" s="93"/>
      <c r="E17" s="93">
        <v>0</v>
      </c>
      <c r="F17" s="93"/>
      <c r="G17" s="93">
        <v>0</v>
      </c>
      <c r="H17" s="93"/>
      <c r="I17" s="93" t="s">
        <v>154</v>
      </c>
      <c r="J17" s="93"/>
      <c r="K17" s="93"/>
      <c r="L17" s="93"/>
      <c r="M17" s="93">
        <v>0</v>
      </c>
      <c r="N17" s="93"/>
      <c r="O17" s="93">
        <v>0</v>
      </c>
      <c r="P17" s="93"/>
      <c r="Q17" s="93" t="s">
        <v>153</v>
      </c>
      <c r="R17" s="93"/>
      <c r="S17" s="93"/>
      <c r="T17" s="93"/>
      <c r="U17" s="93">
        <v>0</v>
      </c>
      <c r="V17" s="93"/>
      <c r="W17" s="93">
        <v>0</v>
      </c>
      <c r="X17" s="93"/>
      <c r="Y17" s="93" t="s">
        <v>152</v>
      </c>
      <c r="Z17" s="93"/>
      <c r="AA17" s="93"/>
      <c r="AB17" s="93">
        <v>4.22</v>
      </c>
      <c r="AC17" s="93"/>
      <c r="AD17" s="93">
        <v>12.96</v>
      </c>
      <c r="AE17" s="93"/>
      <c r="AF17" s="96"/>
    </row>
    <row r="18" spans="1:32" ht="11.15" customHeight="1" x14ac:dyDescent="0.25">
      <c r="A18" s="96"/>
      <c r="B18" s="93" t="s">
        <v>151</v>
      </c>
      <c r="C18" s="93"/>
      <c r="D18" s="93"/>
      <c r="E18" s="93">
        <v>0</v>
      </c>
      <c r="F18" s="93"/>
      <c r="G18" s="93">
        <v>0</v>
      </c>
      <c r="H18" s="93"/>
      <c r="I18" s="93" t="s">
        <v>150</v>
      </c>
      <c r="J18" s="93"/>
      <c r="K18" s="93"/>
      <c r="L18" s="93"/>
      <c r="M18" s="93">
        <v>0</v>
      </c>
      <c r="N18" s="93"/>
      <c r="O18" s="93">
        <v>0</v>
      </c>
      <c r="P18" s="93"/>
      <c r="Q18" s="93" t="s">
        <v>149</v>
      </c>
      <c r="R18" s="93"/>
      <c r="S18" s="93"/>
      <c r="T18" s="93"/>
      <c r="U18" s="93">
        <v>0</v>
      </c>
      <c r="V18" s="93"/>
      <c r="W18" s="93">
        <v>0</v>
      </c>
      <c r="X18" s="93"/>
      <c r="Y18" s="93" t="s">
        <v>148</v>
      </c>
      <c r="Z18" s="93"/>
      <c r="AA18" s="93"/>
      <c r="AB18" s="93">
        <v>5.59</v>
      </c>
      <c r="AC18" s="93"/>
      <c r="AD18" s="93">
        <v>18.55</v>
      </c>
      <c r="AE18" s="93"/>
      <c r="AF18" s="96"/>
    </row>
    <row r="19" spans="1:32" ht="11.15" customHeight="1" x14ac:dyDescent="0.25">
      <c r="A19" s="96"/>
      <c r="B19" s="93" t="s">
        <v>147</v>
      </c>
      <c r="C19" s="93"/>
      <c r="D19" s="93"/>
      <c r="E19" s="93">
        <v>0</v>
      </c>
      <c r="F19" s="93"/>
      <c r="G19" s="93">
        <v>0</v>
      </c>
      <c r="H19" s="93"/>
      <c r="I19" s="93" t="s">
        <v>146</v>
      </c>
      <c r="J19" s="93"/>
      <c r="K19" s="93"/>
      <c r="L19" s="93"/>
      <c r="M19" s="93">
        <v>0</v>
      </c>
      <c r="N19" s="93"/>
      <c r="O19" s="93">
        <v>0</v>
      </c>
      <c r="P19" s="93"/>
      <c r="Q19" s="93" t="s">
        <v>145</v>
      </c>
      <c r="R19" s="93"/>
      <c r="S19" s="93"/>
      <c r="T19" s="93"/>
      <c r="U19" s="93">
        <v>0</v>
      </c>
      <c r="V19" s="93"/>
      <c r="W19" s="93">
        <v>0</v>
      </c>
      <c r="X19" s="93"/>
      <c r="Y19" s="93" t="s">
        <v>144</v>
      </c>
      <c r="Z19" s="93"/>
      <c r="AA19" s="93"/>
      <c r="AB19" s="93">
        <v>7.08</v>
      </c>
      <c r="AC19" s="93"/>
      <c r="AD19" s="93">
        <v>25.63</v>
      </c>
      <c r="AE19" s="93"/>
      <c r="AF19" s="96"/>
    </row>
    <row r="20" spans="1:32" ht="11.15" customHeight="1" x14ac:dyDescent="0.25">
      <c r="A20" s="96"/>
      <c r="B20" s="93" t="s">
        <v>143</v>
      </c>
      <c r="C20" s="93"/>
      <c r="D20" s="93"/>
      <c r="E20" s="93">
        <v>0</v>
      </c>
      <c r="F20" s="93"/>
      <c r="G20" s="93">
        <v>0</v>
      </c>
      <c r="H20" s="93"/>
      <c r="I20" s="93" t="s">
        <v>142</v>
      </c>
      <c r="J20" s="93"/>
      <c r="K20" s="93"/>
      <c r="L20" s="93"/>
      <c r="M20" s="93">
        <v>0</v>
      </c>
      <c r="N20" s="93"/>
      <c r="O20" s="93">
        <v>0</v>
      </c>
      <c r="P20" s="93"/>
      <c r="Q20" s="93" t="s">
        <v>141</v>
      </c>
      <c r="R20" s="93"/>
      <c r="S20" s="93"/>
      <c r="T20" s="93"/>
      <c r="U20" s="93">
        <v>0</v>
      </c>
      <c r="V20" s="93"/>
      <c r="W20" s="93">
        <v>0</v>
      </c>
      <c r="X20" s="93"/>
      <c r="Y20" s="93" t="s">
        <v>140</v>
      </c>
      <c r="Z20" s="93"/>
      <c r="AA20" s="93"/>
      <c r="AB20" s="93">
        <v>8.44</v>
      </c>
      <c r="AC20" s="93"/>
      <c r="AD20" s="93">
        <v>34.07</v>
      </c>
      <c r="AE20" s="93"/>
      <c r="AF20" s="96"/>
    </row>
    <row r="21" spans="1:32" ht="11.15" customHeight="1" x14ac:dyDescent="0.25">
      <c r="A21" s="96"/>
      <c r="B21" s="93" t="s">
        <v>139</v>
      </c>
      <c r="C21" s="93"/>
      <c r="D21" s="93"/>
      <c r="E21" s="93">
        <v>0</v>
      </c>
      <c r="F21" s="93"/>
      <c r="G21" s="93">
        <v>0</v>
      </c>
      <c r="H21" s="93"/>
      <c r="I21" s="93" t="s">
        <v>138</v>
      </c>
      <c r="J21" s="93"/>
      <c r="K21" s="93"/>
      <c r="L21" s="93"/>
      <c r="M21" s="93">
        <v>0</v>
      </c>
      <c r="N21" s="93"/>
      <c r="O21" s="93">
        <v>0</v>
      </c>
      <c r="P21" s="93"/>
      <c r="Q21" s="93" t="s">
        <v>137</v>
      </c>
      <c r="R21" s="93"/>
      <c r="S21" s="93"/>
      <c r="T21" s="93"/>
      <c r="U21" s="93">
        <v>0</v>
      </c>
      <c r="V21" s="93"/>
      <c r="W21" s="93">
        <v>0</v>
      </c>
      <c r="X21" s="93"/>
      <c r="Y21" s="93" t="s">
        <v>136</v>
      </c>
      <c r="Z21" s="93"/>
      <c r="AA21" s="93"/>
      <c r="AB21" s="93">
        <v>9.4499999999999993</v>
      </c>
      <c r="AC21" s="93"/>
      <c r="AD21" s="93">
        <v>43.52</v>
      </c>
      <c r="AE21" s="93"/>
      <c r="AF21" s="96"/>
    </row>
    <row r="22" spans="1:32" ht="11.15" customHeight="1" x14ac:dyDescent="0.25">
      <c r="A22" s="96"/>
      <c r="B22" s="93" t="s">
        <v>135</v>
      </c>
      <c r="C22" s="93"/>
      <c r="D22" s="93"/>
      <c r="E22" s="93">
        <v>0</v>
      </c>
      <c r="F22" s="93"/>
      <c r="G22" s="93">
        <v>0</v>
      </c>
      <c r="H22" s="93"/>
      <c r="I22" s="93" t="s">
        <v>134</v>
      </c>
      <c r="J22" s="93"/>
      <c r="K22" s="93"/>
      <c r="L22" s="93"/>
      <c r="M22" s="93">
        <v>0</v>
      </c>
      <c r="N22" s="93"/>
      <c r="O22" s="93">
        <v>0</v>
      </c>
      <c r="P22" s="93"/>
      <c r="Q22" s="93" t="s">
        <v>133</v>
      </c>
      <c r="R22" s="93"/>
      <c r="S22" s="93"/>
      <c r="T22" s="93"/>
      <c r="U22" s="93">
        <v>0</v>
      </c>
      <c r="V22" s="93"/>
      <c r="W22" s="93">
        <v>0</v>
      </c>
      <c r="X22" s="93"/>
      <c r="Y22" s="93" t="s">
        <v>132</v>
      </c>
      <c r="Z22" s="93"/>
      <c r="AA22" s="93"/>
      <c r="AB22" s="93">
        <v>10.039999999999999</v>
      </c>
      <c r="AC22" s="93"/>
      <c r="AD22" s="93">
        <v>53.56</v>
      </c>
      <c r="AE22" s="93"/>
      <c r="AF22" s="96"/>
    </row>
    <row r="23" spans="1:32" ht="11.15" customHeight="1" x14ac:dyDescent="0.25">
      <c r="A23" s="96"/>
      <c r="B23" s="93" t="s">
        <v>131</v>
      </c>
      <c r="C23" s="93"/>
      <c r="D23" s="93"/>
      <c r="E23" s="93">
        <v>0</v>
      </c>
      <c r="F23" s="93"/>
      <c r="G23" s="93">
        <v>0</v>
      </c>
      <c r="H23" s="93"/>
      <c r="I23" s="93" t="s">
        <v>130</v>
      </c>
      <c r="J23" s="93"/>
      <c r="K23" s="93"/>
      <c r="L23" s="93"/>
      <c r="M23" s="93">
        <v>0</v>
      </c>
      <c r="N23" s="93"/>
      <c r="O23" s="93">
        <v>0</v>
      </c>
      <c r="P23" s="93"/>
      <c r="Q23" s="93" t="s">
        <v>129</v>
      </c>
      <c r="R23" s="93"/>
      <c r="S23" s="93"/>
      <c r="T23" s="93"/>
      <c r="U23" s="93">
        <v>0.01</v>
      </c>
      <c r="V23" s="93"/>
      <c r="W23" s="93">
        <v>0.01</v>
      </c>
      <c r="X23" s="93"/>
      <c r="Y23" s="93" t="s">
        <v>128</v>
      </c>
      <c r="Z23" s="93"/>
      <c r="AA23" s="93"/>
      <c r="AB23" s="93">
        <v>9.85</v>
      </c>
      <c r="AC23" s="93"/>
      <c r="AD23" s="93">
        <v>63.41</v>
      </c>
      <c r="AE23" s="93"/>
      <c r="AF23" s="96"/>
    </row>
    <row r="24" spans="1:32" ht="11.15" customHeight="1" x14ac:dyDescent="0.25">
      <c r="A24" s="96"/>
      <c r="B24" s="93" t="s">
        <v>127</v>
      </c>
      <c r="C24" s="93"/>
      <c r="D24" s="93"/>
      <c r="E24" s="93">
        <v>0</v>
      </c>
      <c r="F24" s="93"/>
      <c r="G24" s="93">
        <v>0</v>
      </c>
      <c r="H24" s="93"/>
      <c r="I24" s="93" t="s">
        <v>126</v>
      </c>
      <c r="J24" s="93"/>
      <c r="K24" s="93"/>
      <c r="L24" s="93"/>
      <c r="M24" s="93">
        <v>0</v>
      </c>
      <c r="N24" s="93"/>
      <c r="O24" s="93">
        <v>0</v>
      </c>
      <c r="P24" s="93"/>
      <c r="Q24" s="93" t="s">
        <v>125</v>
      </c>
      <c r="R24" s="93"/>
      <c r="S24" s="93"/>
      <c r="T24" s="93"/>
      <c r="U24" s="93">
        <v>0.05</v>
      </c>
      <c r="V24" s="93"/>
      <c r="W24" s="93">
        <v>0.06</v>
      </c>
      <c r="X24" s="93"/>
      <c r="Y24" s="93" t="s">
        <v>124</v>
      </c>
      <c r="Z24" s="93"/>
      <c r="AA24" s="93"/>
      <c r="AB24" s="93">
        <v>9.0399999999999991</v>
      </c>
      <c r="AC24" s="93"/>
      <c r="AD24" s="93">
        <v>72.45</v>
      </c>
      <c r="AE24" s="93"/>
      <c r="AF24" s="96"/>
    </row>
    <row r="25" spans="1:32" ht="11.15" customHeight="1" x14ac:dyDescent="0.25">
      <c r="A25" s="96"/>
      <c r="B25" s="93" t="s">
        <v>123</v>
      </c>
      <c r="C25" s="93"/>
      <c r="D25" s="93"/>
      <c r="E25" s="93">
        <v>0</v>
      </c>
      <c r="F25" s="93"/>
      <c r="G25" s="93">
        <v>0</v>
      </c>
      <c r="H25" s="93"/>
      <c r="I25" s="93" t="s">
        <v>122</v>
      </c>
      <c r="J25" s="93"/>
      <c r="K25" s="93"/>
      <c r="L25" s="93"/>
      <c r="M25" s="93">
        <v>0</v>
      </c>
      <c r="N25" s="93"/>
      <c r="O25" s="93">
        <v>0</v>
      </c>
      <c r="P25" s="93"/>
      <c r="Q25" s="93" t="s">
        <v>121</v>
      </c>
      <c r="R25" s="93"/>
      <c r="S25" s="93"/>
      <c r="T25" s="93"/>
      <c r="U25" s="93">
        <v>7.0000000000000007E-2</v>
      </c>
      <c r="V25" s="93"/>
      <c r="W25" s="93">
        <v>0.13</v>
      </c>
      <c r="X25" s="93"/>
      <c r="Y25" s="93" t="s">
        <v>120</v>
      </c>
      <c r="Z25" s="93"/>
      <c r="AA25" s="93"/>
      <c r="AB25" s="93">
        <v>7.74</v>
      </c>
      <c r="AC25" s="93"/>
      <c r="AD25" s="93">
        <v>80.19</v>
      </c>
      <c r="AE25" s="93"/>
      <c r="AF25" s="96"/>
    </row>
    <row r="26" spans="1:32" ht="11.15" customHeight="1" x14ac:dyDescent="0.25">
      <c r="A26" s="96"/>
      <c r="B26" s="93" t="s">
        <v>119</v>
      </c>
      <c r="C26" s="93"/>
      <c r="D26" s="93"/>
      <c r="E26" s="93">
        <v>0</v>
      </c>
      <c r="F26" s="93"/>
      <c r="G26" s="93">
        <v>0</v>
      </c>
      <c r="H26" s="93"/>
      <c r="I26" s="93" t="s">
        <v>118</v>
      </c>
      <c r="J26" s="93"/>
      <c r="K26" s="93"/>
      <c r="L26" s="93"/>
      <c r="M26" s="93">
        <v>0</v>
      </c>
      <c r="N26" s="93"/>
      <c r="O26" s="93">
        <v>0</v>
      </c>
      <c r="P26" s="93"/>
      <c r="Q26" s="93" t="s">
        <v>117</v>
      </c>
      <c r="R26" s="93"/>
      <c r="S26" s="93"/>
      <c r="T26" s="93"/>
      <c r="U26" s="93">
        <v>0.09</v>
      </c>
      <c r="V26" s="93"/>
      <c r="W26" s="93">
        <v>0.22</v>
      </c>
      <c r="X26" s="93"/>
      <c r="Y26" s="93" t="s">
        <v>116</v>
      </c>
      <c r="Z26" s="93"/>
      <c r="AA26" s="93"/>
      <c r="AB26" s="93">
        <v>6.28</v>
      </c>
      <c r="AC26" s="93"/>
      <c r="AD26" s="93">
        <v>86.47</v>
      </c>
      <c r="AE26" s="93"/>
      <c r="AF26" s="96"/>
    </row>
    <row r="27" spans="1:32" ht="11.15" customHeight="1" x14ac:dyDescent="0.25">
      <c r="A27" s="96"/>
      <c r="B27" s="93" t="s">
        <v>115</v>
      </c>
      <c r="C27" s="93"/>
      <c r="D27" s="93"/>
      <c r="E27" s="93">
        <v>0</v>
      </c>
      <c r="F27" s="93"/>
      <c r="G27" s="93">
        <v>0</v>
      </c>
      <c r="H27" s="93"/>
      <c r="I27" s="93" t="s">
        <v>114</v>
      </c>
      <c r="J27" s="93"/>
      <c r="K27" s="93"/>
      <c r="L27" s="93"/>
      <c r="M27" s="93">
        <v>0</v>
      </c>
      <c r="N27" s="93"/>
      <c r="O27" s="93">
        <v>0</v>
      </c>
      <c r="P27" s="93"/>
      <c r="Q27" s="93" t="s">
        <v>113</v>
      </c>
      <c r="R27" s="93"/>
      <c r="S27" s="93"/>
      <c r="T27" s="93"/>
      <c r="U27" s="93">
        <v>0.11</v>
      </c>
      <c r="V27" s="93"/>
      <c r="W27" s="93">
        <v>0.33</v>
      </c>
      <c r="X27" s="93"/>
      <c r="Y27" s="93" t="s">
        <v>112</v>
      </c>
      <c r="Z27" s="93"/>
      <c r="AA27" s="93"/>
      <c r="AB27" s="93">
        <v>4.93</v>
      </c>
      <c r="AC27" s="93"/>
      <c r="AD27" s="93">
        <v>91.4</v>
      </c>
      <c r="AE27" s="93"/>
      <c r="AF27" s="96"/>
    </row>
    <row r="28" spans="1:32" ht="11.15" customHeight="1" x14ac:dyDescent="0.25">
      <c r="A28" s="96"/>
      <c r="B28" s="93" t="s">
        <v>111</v>
      </c>
      <c r="C28" s="93"/>
      <c r="D28" s="93"/>
      <c r="E28" s="93">
        <v>0</v>
      </c>
      <c r="F28" s="93"/>
      <c r="G28" s="93">
        <v>0</v>
      </c>
      <c r="H28" s="93"/>
      <c r="I28" s="93" t="s">
        <v>110</v>
      </c>
      <c r="J28" s="93"/>
      <c r="K28" s="93"/>
      <c r="L28" s="93"/>
      <c r="M28" s="93">
        <v>0</v>
      </c>
      <c r="N28" s="93"/>
      <c r="O28" s="93">
        <v>0</v>
      </c>
      <c r="P28" s="93"/>
      <c r="Q28" s="93" t="s">
        <v>109</v>
      </c>
      <c r="R28" s="93"/>
      <c r="S28" s="93"/>
      <c r="T28" s="93"/>
      <c r="U28" s="93">
        <v>0.13</v>
      </c>
      <c r="V28" s="93"/>
      <c r="W28" s="93">
        <v>0.46</v>
      </c>
      <c r="X28" s="93"/>
      <c r="Y28" s="93" t="s">
        <v>108</v>
      </c>
      <c r="Z28" s="93"/>
      <c r="AA28" s="93"/>
      <c r="AB28" s="93">
        <v>3.72</v>
      </c>
      <c r="AC28" s="93"/>
      <c r="AD28" s="93">
        <v>95.12</v>
      </c>
      <c r="AE28" s="93"/>
      <c r="AF28" s="96"/>
    </row>
    <row r="29" spans="1:32" ht="11.15" customHeight="1" x14ac:dyDescent="0.25">
      <c r="A29" s="96"/>
      <c r="B29" s="93" t="s">
        <v>107</v>
      </c>
      <c r="C29" s="93"/>
      <c r="D29" s="93"/>
      <c r="E29" s="93">
        <v>0</v>
      </c>
      <c r="F29" s="93"/>
      <c r="G29" s="93">
        <v>0</v>
      </c>
      <c r="H29" s="93"/>
      <c r="I29" s="93" t="s">
        <v>106</v>
      </c>
      <c r="J29" s="93"/>
      <c r="K29" s="93"/>
      <c r="L29" s="93"/>
      <c r="M29" s="93">
        <v>0</v>
      </c>
      <c r="N29" s="93"/>
      <c r="O29" s="93">
        <v>0</v>
      </c>
      <c r="P29" s="93"/>
      <c r="Q29" s="93" t="s">
        <v>105</v>
      </c>
      <c r="R29" s="93"/>
      <c r="S29" s="93"/>
      <c r="T29" s="93"/>
      <c r="U29" s="93">
        <v>0.15</v>
      </c>
      <c r="V29" s="93"/>
      <c r="W29" s="93">
        <v>0.61</v>
      </c>
      <c r="X29" s="93"/>
      <c r="Y29" s="93" t="s">
        <v>104</v>
      </c>
      <c r="Z29" s="93"/>
      <c r="AA29" s="93"/>
      <c r="AB29" s="93">
        <v>2.6</v>
      </c>
      <c r="AC29" s="93"/>
      <c r="AD29" s="93">
        <v>97.72</v>
      </c>
      <c r="AE29" s="93"/>
      <c r="AF29" s="96"/>
    </row>
    <row r="30" spans="1:32" ht="11.15" customHeight="1" x14ac:dyDescent="0.25">
      <c r="A30" s="96"/>
      <c r="B30" s="93" t="s">
        <v>103</v>
      </c>
      <c r="C30" s="93"/>
      <c r="D30" s="93"/>
      <c r="E30" s="93">
        <v>0</v>
      </c>
      <c r="F30" s="93"/>
      <c r="G30" s="93">
        <v>0</v>
      </c>
      <c r="H30" s="93"/>
      <c r="I30" s="93" t="s">
        <v>102</v>
      </c>
      <c r="J30" s="93"/>
      <c r="K30" s="93"/>
      <c r="L30" s="93"/>
      <c r="M30" s="93">
        <v>0</v>
      </c>
      <c r="N30" s="93"/>
      <c r="O30" s="93">
        <v>0</v>
      </c>
      <c r="P30" s="93"/>
      <c r="Q30" s="93" t="s">
        <v>101</v>
      </c>
      <c r="R30" s="93"/>
      <c r="S30" s="93"/>
      <c r="T30" s="93"/>
      <c r="U30" s="93">
        <v>0.15</v>
      </c>
      <c r="V30" s="93"/>
      <c r="W30" s="93">
        <v>0.76</v>
      </c>
      <c r="X30" s="93"/>
      <c r="Y30" s="93" t="s">
        <v>100</v>
      </c>
      <c r="Z30" s="93"/>
      <c r="AA30" s="93"/>
      <c r="AB30" s="93">
        <v>1.51</v>
      </c>
      <c r="AC30" s="93"/>
      <c r="AD30" s="93">
        <v>99.23</v>
      </c>
      <c r="AE30" s="93"/>
      <c r="AF30" s="96"/>
    </row>
    <row r="31" spans="1:32" ht="11.15" customHeight="1" x14ac:dyDescent="0.25">
      <c r="A31" s="96"/>
      <c r="B31" s="93" t="s">
        <v>99</v>
      </c>
      <c r="C31" s="93"/>
      <c r="D31" s="93"/>
      <c r="E31" s="93">
        <v>0</v>
      </c>
      <c r="F31" s="93"/>
      <c r="G31" s="93">
        <v>0</v>
      </c>
      <c r="H31" s="93"/>
      <c r="I31" s="93" t="s">
        <v>98</v>
      </c>
      <c r="J31" s="93"/>
      <c r="K31" s="93"/>
      <c r="L31" s="93"/>
      <c r="M31" s="93">
        <v>0</v>
      </c>
      <c r="N31" s="93"/>
      <c r="O31" s="93">
        <v>0</v>
      </c>
      <c r="P31" s="93"/>
      <c r="Q31" s="93" t="s">
        <v>97</v>
      </c>
      <c r="R31" s="93"/>
      <c r="S31" s="93"/>
      <c r="T31" s="93"/>
      <c r="U31" s="93">
        <v>0.2</v>
      </c>
      <c r="V31" s="93"/>
      <c r="W31" s="93">
        <v>0.96</v>
      </c>
      <c r="X31" s="93"/>
      <c r="Y31" s="93" t="s">
        <v>96</v>
      </c>
      <c r="Z31" s="93"/>
      <c r="AA31" s="93"/>
      <c r="AB31" s="93">
        <v>0.63</v>
      </c>
      <c r="AC31" s="93"/>
      <c r="AD31" s="93">
        <v>99.86</v>
      </c>
      <c r="AE31" s="93"/>
      <c r="AF31" s="96"/>
    </row>
    <row r="32" spans="1:32" ht="11.15" customHeight="1" x14ac:dyDescent="0.25">
      <c r="A32" s="96"/>
      <c r="B32" s="93" t="s">
        <v>95</v>
      </c>
      <c r="C32" s="93"/>
      <c r="D32" s="93"/>
      <c r="E32" s="93">
        <v>0</v>
      </c>
      <c r="F32" s="93"/>
      <c r="G32" s="93">
        <v>0</v>
      </c>
      <c r="H32" s="93"/>
      <c r="I32" s="93" t="s">
        <v>94</v>
      </c>
      <c r="J32" s="93"/>
      <c r="K32" s="93"/>
      <c r="L32" s="93"/>
      <c r="M32" s="93">
        <v>0</v>
      </c>
      <c r="N32" s="93"/>
      <c r="O32" s="93">
        <v>0</v>
      </c>
      <c r="P32" s="93"/>
      <c r="Q32" s="93" t="s">
        <v>93</v>
      </c>
      <c r="R32" s="93"/>
      <c r="S32" s="93"/>
      <c r="T32" s="93"/>
      <c r="U32" s="93">
        <v>0.28000000000000003</v>
      </c>
      <c r="V32" s="93"/>
      <c r="W32" s="93">
        <v>1.24</v>
      </c>
      <c r="X32" s="93"/>
      <c r="Y32" s="93" t="s">
        <v>92</v>
      </c>
      <c r="Z32" s="93"/>
      <c r="AA32" s="93"/>
      <c r="AB32" s="93">
        <v>0.14000000000000001</v>
      </c>
      <c r="AC32" s="93"/>
      <c r="AD32" s="93">
        <v>100</v>
      </c>
      <c r="AE32" s="93"/>
      <c r="AF32" s="96"/>
    </row>
    <row r="33" spans="1:32" ht="11.15" customHeight="1" x14ac:dyDescent="0.25">
      <c r="A33" s="96"/>
      <c r="B33" s="93" t="s">
        <v>91</v>
      </c>
      <c r="C33" s="93"/>
      <c r="D33" s="93"/>
      <c r="E33" s="93">
        <v>0</v>
      </c>
      <c r="F33" s="93"/>
      <c r="G33" s="93">
        <v>0</v>
      </c>
      <c r="H33" s="93"/>
      <c r="I33" s="93" t="s">
        <v>90</v>
      </c>
      <c r="J33" s="93"/>
      <c r="K33" s="93"/>
      <c r="L33" s="93"/>
      <c r="M33" s="93">
        <v>0</v>
      </c>
      <c r="N33" s="93"/>
      <c r="O33" s="93">
        <v>0</v>
      </c>
      <c r="P33" s="93"/>
      <c r="Q33" s="93" t="s">
        <v>89</v>
      </c>
      <c r="R33" s="93"/>
      <c r="S33" s="93"/>
      <c r="T33" s="93"/>
      <c r="U33" s="93">
        <v>0.45</v>
      </c>
      <c r="V33" s="93"/>
      <c r="W33" s="93">
        <v>1.69</v>
      </c>
      <c r="X33" s="93"/>
      <c r="Y33" s="93" t="s">
        <v>88</v>
      </c>
      <c r="Z33" s="93"/>
      <c r="AA33" s="93"/>
      <c r="AB33" s="93">
        <v>0</v>
      </c>
      <c r="AC33" s="93"/>
      <c r="AD33" s="93">
        <v>100</v>
      </c>
      <c r="AE33" s="93"/>
      <c r="AF33" s="96"/>
    </row>
    <row r="34" spans="1:32" ht="11.15" customHeight="1" x14ac:dyDescent="0.25">
      <c r="A34" s="96"/>
      <c r="B34" s="93" t="s">
        <v>87</v>
      </c>
      <c r="C34" s="93"/>
      <c r="D34" s="93"/>
      <c r="E34" s="93">
        <v>0</v>
      </c>
      <c r="F34" s="93"/>
      <c r="G34" s="93">
        <v>0</v>
      </c>
      <c r="H34" s="93"/>
      <c r="I34" s="93" t="s">
        <v>86</v>
      </c>
      <c r="J34" s="93"/>
      <c r="K34" s="93"/>
      <c r="L34" s="93"/>
      <c r="M34" s="93">
        <v>0</v>
      </c>
      <c r="N34" s="93"/>
      <c r="O34" s="93">
        <v>0</v>
      </c>
      <c r="P34" s="93"/>
      <c r="Q34" s="93" t="s">
        <v>85</v>
      </c>
      <c r="R34" s="93"/>
      <c r="S34" s="93"/>
      <c r="T34" s="93"/>
      <c r="U34" s="93">
        <v>0.76</v>
      </c>
      <c r="V34" s="93"/>
      <c r="W34" s="93">
        <v>2.4500000000000002</v>
      </c>
      <c r="X34" s="93"/>
      <c r="Y34" s="93" t="s">
        <v>84</v>
      </c>
      <c r="Z34" s="93"/>
      <c r="AA34" s="93"/>
      <c r="AB34" s="93">
        <v>0</v>
      </c>
      <c r="AC34" s="93"/>
      <c r="AD34" s="93">
        <v>100</v>
      </c>
      <c r="AE34" s="93"/>
      <c r="AF34" s="96"/>
    </row>
    <row r="35" spans="1:32" ht="11.15" customHeight="1" x14ac:dyDescent="0.25">
      <c r="A35" s="96"/>
      <c r="B35" s="93" t="s">
        <v>83</v>
      </c>
      <c r="C35" s="93"/>
      <c r="D35" s="93"/>
      <c r="E35" s="93">
        <v>0</v>
      </c>
      <c r="F35" s="93"/>
      <c r="G35" s="93">
        <v>0</v>
      </c>
      <c r="H35" s="93"/>
      <c r="I35" s="93" t="s">
        <v>82</v>
      </c>
      <c r="J35" s="93"/>
      <c r="K35" s="93"/>
      <c r="L35" s="93"/>
      <c r="M35" s="93">
        <v>0</v>
      </c>
      <c r="N35" s="93"/>
      <c r="O35" s="93">
        <v>0</v>
      </c>
      <c r="P35" s="93"/>
      <c r="Q35" s="93" t="s">
        <v>81</v>
      </c>
      <c r="R35" s="93"/>
      <c r="S35" s="93"/>
      <c r="T35" s="93"/>
      <c r="U35" s="93">
        <v>1.26</v>
      </c>
      <c r="V35" s="93"/>
      <c r="W35" s="93">
        <v>3.71</v>
      </c>
      <c r="X35" s="93"/>
      <c r="Y35" s="93" t="s">
        <v>80</v>
      </c>
      <c r="Z35" s="93"/>
      <c r="AA35" s="93"/>
      <c r="AB35" s="93">
        <v>0</v>
      </c>
      <c r="AC35" s="93"/>
      <c r="AD35" s="93">
        <v>100</v>
      </c>
      <c r="AE35" s="93"/>
      <c r="AF35" s="96"/>
    </row>
    <row r="36" spans="1:32" ht="11.15" customHeight="1" x14ac:dyDescent="0.25">
      <c r="A36" s="96"/>
      <c r="B36" s="93" t="s">
        <v>79</v>
      </c>
      <c r="C36" s="93"/>
      <c r="D36" s="93"/>
      <c r="E36" s="93">
        <v>0</v>
      </c>
      <c r="F36" s="93"/>
      <c r="G36" s="93">
        <v>0</v>
      </c>
      <c r="H36" s="93"/>
      <c r="I36" s="93" t="s">
        <v>78</v>
      </c>
      <c r="J36" s="93"/>
      <c r="K36" s="93"/>
      <c r="L36" s="93"/>
      <c r="M36" s="93">
        <v>0</v>
      </c>
      <c r="N36" s="93"/>
      <c r="O36" s="93">
        <v>0</v>
      </c>
      <c r="P36" s="93"/>
      <c r="Q36" s="93" t="s">
        <v>77</v>
      </c>
      <c r="R36" s="93"/>
      <c r="S36" s="93"/>
      <c r="T36" s="93"/>
      <c r="U36" s="93">
        <v>2.0299999999999998</v>
      </c>
      <c r="V36" s="93"/>
      <c r="W36" s="93">
        <v>5.74</v>
      </c>
      <c r="X36" s="93"/>
      <c r="Y36" s="93" t="s">
        <v>76</v>
      </c>
      <c r="Z36" s="93"/>
      <c r="AA36" s="93"/>
      <c r="AB36" s="93">
        <v>0</v>
      </c>
      <c r="AC36" s="93"/>
      <c r="AD36" s="93">
        <v>100</v>
      </c>
      <c r="AE36" s="93"/>
      <c r="AF36" s="96"/>
    </row>
    <row r="37" spans="1:32" ht="10" customHeight="1" x14ac:dyDescent="0.35">
      <c r="A37" s="9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6"/>
    </row>
    <row r="38" spans="1:32" ht="13" customHeight="1" x14ac:dyDescent="0.25">
      <c r="A38" s="96"/>
      <c r="B38" s="109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7"/>
      <c r="AF38" s="96"/>
    </row>
    <row r="39" spans="1:32" ht="13" customHeight="1" x14ac:dyDescent="0.25">
      <c r="A39" s="96"/>
      <c r="B39" s="10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5"/>
      <c r="AF39" s="96"/>
    </row>
    <row r="40" spans="1:32" ht="13" customHeight="1" x14ac:dyDescent="0.25">
      <c r="A40" s="96"/>
      <c r="B40" s="10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05"/>
      <c r="AF40" s="96"/>
    </row>
    <row r="41" spans="1:32" ht="13" customHeight="1" x14ac:dyDescent="0.25">
      <c r="A41" s="96"/>
      <c r="B41" s="10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05"/>
      <c r="AF41" s="96"/>
    </row>
    <row r="42" spans="1:32" ht="13" customHeight="1" x14ac:dyDescent="0.25">
      <c r="A42" s="96"/>
      <c r="B42" s="10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05"/>
      <c r="AF42" s="96"/>
    </row>
    <row r="43" spans="1:32" ht="13" customHeight="1" x14ac:dyDescent="0.25">
      <c r="A43" s="96"/>
      <c r="B43" s="10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05"/>
      <c r="AF43" s="96"/>
    </row>
    <row r="44" spans="1:32" ht="13" customHeight="1" x14ac:dyDescent="0.25">
      <c r="A44" s="96"/>
      <c r="B44" s="10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5"/>
      <c r="AF44" s="96"/>
    </row>
    <row r="45" spans="1:32" ht="13" customHeight="1" x14ac:dyDescent="0.25">
      <c r="A45" s="96"/>
      <c r="B45" s="10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05"/>
      <c r="AF45" s="96"/>
    </row>
    <row r="46" spans="1:32" ht="13" customHeight="1" x14ac:dyDescent="0.25">
      <c r="A46" s="96"/>
      <c r="B46" s="10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05"/>
      <c r="AF46" s="96"/>
    </row>
    <row r="47" spans="1:32" ht="13" customHeight="1" x14ac:dyDescent="0.25">
      <c r="A47" s="96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105"/>
      <c r="AF47" s="96"/>
    </row>
    <row r="48" spans="1:32" ht="13" customHeight="1" x14ac:dyDescent="0.25">
      <c r="A48" s="96"/>
      <c r="B48" s="10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05"/>
      <c r="AF48" s="96"/>
    </row>
    <row r="49" spans="1:32" ht="13" customHeight="1" x14ac:dyDescent="0.25">
      <c r="A49" s="96"/>
      <c r="B49" s="10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5"/>
      <c r="AF49" s="96"/>
    </row>
    <row r="50" spans="1:32" ht="13" customHeight="1" x14ac:dyDescent="0.25">
      <c r="A50" s="96"/>
      <c r="B50" s="10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05"/>
      <c r="AF50" s="96"/>
    </row>
    <row r="51" spans="1:32" ht="13" customHeight="1" x14ac:dyDescent="0.25">
      <c r="A51" s="96"/>
      <c r="B51" s="10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05"/>
      <c r="AF51" s="96"/>
    </row>
    <row r="52" spans="1:32" ht="13" customHeight="1" x14ac:dyDescent="0.25">
      <c r="A52" s="96"/>
      <c r="B52" s="10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2"/>
      <c r="AF52" s="96"/>
    </row>
    <row r="53" spans="1:32" ht="10" customHeight="1" x14ac:dyDescent="0.35">
      <c r="A53" s="96"/>
      <c r="B53" s="101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96"/>
    </row>
    <row r="54" spans="1:32" ht="13" customHeight="1" x14ac:dyDescent="0.25">
      <c r="A54" s="96"/>
      <c r="B54" s="99" t="s">
        <v>75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7"/>
      <c r="AF54" s="96"/>
    </row>
    <row r="55" spans="1:32" ht="14.25" customHeight="1" x14ac:dyDescent="0.3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32" ht="14.25" customHeight="1" x14ac:dyDescent="0.25">
      <c r="B56" s="94"/>
      <c r="C56" s="94"/>
      <c r="D56" s="94"/>
      <c r="E56" s="95"/>
      <c r="F56" s="94"/>
      <c r="G56" s="94"/>
      <c r="H56" s="94"/>
      <c r="I56" s="94"/>
      <c r="J56" s="94"/>
      <c r="K56" s="95"/>
      <c r="L56" s="94"/>
      <c r="M56" s="94"/>
      <c r="N56" s="95"/>
      <c r="O56" s="94"/>
      <c r="P56" s="94"/>
    </row>
    <row r="57" spans="1:32" ht="14.25" customHeight="1" x14ac:dyDescent="0.25"/>
    <row r="58" spans="1:32" ht="14.25" customHeight="1" x14ac:dyDescent="0.25"/>
    <row r="59" spans="1:32" ht="14.25" customHeight="1" x14ac:dyDescent="0.25"/>
    <row r="60" spans="1:32" ht="14.25" customHeight="1" x14ac:dyDescent="0.25"/>
    <row r="61" spans="1:32" ht="14.25" customHeight="1" x14ac:dyDescent="0.25"/>
    <row r="62" spans="1:32" ht="14.25" customHeight="1" x14ac:dyDescent="0.25"/>
    <row r="63" spans="1:32" ht="14.25" customHeight="1" x14ac:dyDescent="0.25"/>
    <row r="64" spans="1:3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</sheetData>
  <mergeCells count="55">
    <mergeCell ref="B7:H7"/>
    <mergeCell ref="I7:P7"/>
    <mergeCell ref="Q7:AE7"/>
    <mergeCell ref="B8:H8"/>
    <mergeCell ref="I8:P8"/>
    <mergeCell ref="Q8:X8"/>
    <mergeCell ref="A1:AF1"/>
    <mergeCell ref="A2:A54"/>
    <mergeCell ref="B2:AE2"/>
    <mergeCell ref="AF2:AF54"/>
    <mergeCell ref="B3:AE3"/>
    <mergeCell ref="B4:AE4"/>
    <mergeCell ref="B5:P5"/>
    <mergeCell ref="Q5:AE5"/>
    <mergeCell ref="B6:P6"/>
    <mergeCell ref="Q6:AE6"/>
    <mergeCell ref="Y8:AE8"/>
    <mergeCell ref="B9:X9"/>
    <mergeCell ref="Y9:AE9"/>
    <mergeCell ref="B10:H10"/>
    <mergeCell ref="I10:P10"/>
    <mergeCell ref="Q10:X10"/>
    <mergeCell ref="Y10:AE10"/>
    <mergeCell ref="Z12:AE12"/>
    <mergeCell ref="B13:G13"/>
    <mergeCell ref="H13:M13"/>
    <mergeCell ref="N13:S13"/>
    <mergeCell ref="T13:Y13"/>
    <mergeCell ref="Z13:AE13"/>
    <mergeCell ref="AB15:AC15"/>
    <mergeCell ref="B14:AE14"/>
    <mergeCell ref="B11:H11"/>
    <mergeCell ref="I11:P11"/>
    <mergeCell ref="Q11:X11"/>
    <mergeCell ref="Y11:AE11"/>
    <mergeCell ref="B12:G12"/>
    <mergeCell ref="H12:M12"/>
    <mergeCell ref="N12:S12"/>
    <mergeCell ref="T12:Y12"/>
    <mergeCell ref="M15:N15"/>
    <mergeCell ref="O15:P15"/>
    <mergeCell ref="Q15:T15"/>
    <mergeCell ref="U15:V15"/>
    <mergeCell ref="W15:X15"/>
    <mergeCell ref="Y15:AA15"/>
    <mergeCell ref="B37:AE37"/>
    <mergeCell ref="B38:AE52"/>
    <mergeCell ref="B53:AE53"/>
    <mergeCell ref="B54:AE54"/>
    <mergeCell ref="A55:AF55"/>
    <mergeCell ref="AD15:AE15"/>
    <mergeCell ref="B15:D15"/>
    <mergeCell ref="E15:F15"/>
    <mergeCell ref="G15:H15"/>
    <mergeCell ref="I15:L15"/>
  </mergeCells>
  <phoneticPr fontId="2" type="noConversion"/>
  <pageMargins left="0.39370078740157483" right="0.35433070866141736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B786-2D4B-47DB-9AD8-D813A54C5520}">
  <dimension ref="A1:AF74"/>
  <sheetViews>
    <sheetView topLeftCell="A4" workbookViewId="0">
      <selection activeCell="AB16" sqref="AB16:AB36"/>
    </sheetView>
  </sheetViews>
  <sheetFormatPr defaultRowHeight="15" x14ac:dyDescent="0.25"/>
  <cols>
    <col min="1" max="1" width="5.58203125" style="92" customWidth="1"/>
    <col min="2" max="4" width="2.9140625" style="92" customWidth="1"/>
    <col min="5" max="8" width="2.58203125" style="92" customWidth="1"/>
    <col min="9" max="12" width="2.4140625" style="92" customWidth="1"/>
    <col min="13" max="16" width="2.58203125" style="92" customWidth="1"/>
    <col min="17" max="20" width="2.4140625" style="92" customWidth="1"/>
    <col min="21" max="24" width="2.58203125" style="92" customWidth="1"/>
    <col min="25" max="27" width="2.9140625" style="92" customWidth="1"/>
    <col min="28" max="31" width="2.58203125" style="92" customWidth="1"/>
    <col min="32" max="32" width="5.58203125" style="92" customWidth="1"/>
    <col min="33" max="16384" width="8.6640625" style="92"/>
  </cols>
  <sheetData>
    <row r="1" spans="1:32" ht="16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23.15" customHeight="1" x14ac:dyDescent="0.25">
      <c r="A2" s="96"/>
      <c r="B2" s="126" t="s">
        <v>38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96"/>
    </row>
    <row r="3" spans="1:32" ht="23.15" customHeight="1" x14ac:dyDescent="0.25">
      <c r="A3" s="96"/>
      <c r="B3" s="126" t="s">
        <v>39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96"/>
    </row>
    <row r="4" spans="1:32" ht="15" customHeight="1" x14ac:dyDescent="0.25">
      <c r="A4" s="96"/>
      <c r="B4" s="125" t="s">
        <v>40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96"/>
    </row>
    <row r="5" spans="1:32" ht="16" customHeight="1" x14ac:dyDescent="0.25">
      <c r="A5" s="96"/>
      <c r="B5" s="118" t="s">
        <v>239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 t="s">
        <v>42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/>
      <c r="AF5" s="96"/>
    </row>
    <row r="6" spans="1:32" ht="16" customHeight="1" x14ac:dyDescent="0.25">
      <c r="A6" s="96"/>
      <c r="B6" s="123" t="s">
        <v>43</v>
      </c>
      <c r="C6" s="122"/>
      <c r="D6" s="122"/>
      <c r="E6" s="122"/>
      <c r="F6" s="122"/>
      <c r="G6" s="122"/>
      <c r="H6" s="122"/>
      <c r="I6" s="124"/>
      <c r="J6" s="124"/>
      <c r="K6" s="124"/>
      <c r="L6" s="124"/>
      <c r="M6" s="124"/>
      <c r="N6" s="124"/>
      <c r="O6" s="124"/>
      <c r="P6" s="124"/>
      <c r="Q6" s="122" t="s">
        <v>44</v>
      </c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  <c r="AF6" s="96"/>
    </row>
    <row r="7" spans="1:32" ht="16" customHeight="1" x14ac:dyDescent="0.25">
      <c r="A7" s="96"/>
      <c r="B7" s="123" t="s">
        <v>45</v>
      </c>
      <c r="C7" s="122"/>
      <c r="D7" s="122"/>
      <c r="E7" s="122"/>
      <c r="F7" s="122"/>
      <c r="G7" s="122"/>
      <c r="H7" s="122"/>
      <c r="I7" s="122" t="s">
        <v>46</v>
      </c>
      <c r="J7" s="122"/>
      <c r="K7" s="122"/>
      <c r="L7" s="122"/>
      <c r="M7" s="122"/>
      <c r="N7" s="122"/>
      <c r="O7" s="122"/>
      <c r="P7" s="122"/>
      <c r="Q7" s="122" t="s">
        <v>47</v>
      </c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  <c r="AF7" s="96"/>
    </row>
    <row r="8" spans="1:32" ht="16" customHeight="1" x14ac:dyDescent="0.25">
      <c r="A8" s="96"/>
      <c r="B8" s="123" t="s">
        <v>48</v>
      </c>
      <c r="C8" s="122"/>
      <c r="D8" s="122"/>
      <c r="E8" s="122"/>
      <c r="F8" s="122"/>
      <c r="G8" s="122"/>
      <c r="H8" s="122"/>
      <c r="I8" s="122" t="s">
        <v>49</v>
      </c>
      <c r="J8" s="122"/>
      <c r="K8" s="122"/>
      <c r="L8" s="122"/>
      <c r="M8" s="122"/>
      <c r="N8" s="122"/>
      <c r="O8" s="122"/>
      <c r="P8" s="122"/>
      <c r="Q8" s="122" t="s">
        <v>50</v>
      </c>
      <c r="R8" s="122"/>
      <c r="S8" s="122"/>
      <c r="T8" s="122"/>
      <c r="U8" s="122"/>
      <c r="V8" s="122"/>
      <c r="W8" s="122"/>
      <c r="X8" s="122"/>
      <c r="Y8" s="122" t="s">
        <v>238</v>
      </c>
      <c r="Z8" s="122"/>
      <c r="AA8" s="122"/>
      <c r="AB8" s="122"/>
      <c r="AC8" s="122"/>
      <c r="AD8" s="122"/>
      <c r="AE8" s="121"/>
      <c r="AF8" s="96"/>
    </row>
    <row r="9" spans="1:32" ht="16" customHeight="1" x14ac:dyDescent="0.25">
      <c r="A9" s="96"/>
      <c r="B9" s="115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14" t="s">
        <v>53</v>
      </c>
      <c r="Z9" s="120"/>
      <c r="AA9" s="120"/>
      <c r="AB9" s="120"/>
      <c r="AC9" s="120"/>
      <c r="AD9" s="120"/>
      <c r="AE9" s="119"/>
      <c r="AF9" s="96"/>
    </row>
    <row r="10" spans="1:32" ht="20.149999999999999" customHeight="1" x14ac:dyDescent="0.25">
      <c r="A10" s="96"/>
      <c r="B10" s="118" t="s">
        <v>237</v>
      </c>
      <c r="C10" s="117"/>
      <c r="D10" s="117"/>
      <c r="E10" s="117"/>
      <c r="F10" s="117"/>
      <c r="G10" s="117"/>
      <c r="H10" s="117"/>
      <c r="I10" s="117" t="s">
        <v>236</v>
      </c>
      <c r="J10" s="117"/>
      <c r="K10" s="117"/>
      <c r="L10" s="117"/>
      <c r="M10" s="117"/>
      <c r="N10" s="117"/>
      <c r="O10" s="117"/>
      <c r="P10" s="117"/>
      <c r="Q10" s="117" t="s">
        <v>235</v>
      </c>
      <c r="R10" s="117"/>
      <c r="S10" s="117"/>
      <c r="T10" s="117"/>
      <c r="U10" s="117"/>
      <c r="V10" s="117"/>
      <c r="W10" s="117"/>
      <c r="X10" s="117"/>
      <c r="Y10" s="117" t="s">
        <v>234</v>
      </c>
      <c r="Z10" s="117"/>
      <c r="AA10" s="117"/>
      <c r="AB10" s="117"/>
      <c r="AC10" s="117"/>
      <c r="AD10" s="117"/>
      <c r="AE10" s="116"/>
      <c r="AF10" s="96"/>
    </row>
    <row r="11" spans="1:32" ht="20.149999999999999" customHeight="1" x14ac:dyDescent="0.25">
      <c r="A11" s="96"/>
      <c r="B11" s="115" t="s">
        <v>233</v>
      </c>
      <c r="C11" s="114"/>
      <c r="D11" s="114"/>
      <c r="E11" s="114"/>
      <c r="F11" s="114"/>
      <c r="G11" s="114"/>
      <c r="H11" s="114"/>
      <c r="I11" s="114" t="s">
        <v>232</v>
      </c>
      <c r="J11" s="114"/>
      <c r="K11" s="114"/>
      <c r="L11" s="114"/>
      <c r="M11" s="114"/>
      <c r="N11" s="114"/>
      <c r="O11" s="114"/>
      <c r="P11" s="114"/>
      <c r="Q11" s="114" t="s">
        <v>231</v>
      </c>
      <c r="R11" s="114"/>
      <c r="S11" s="114"/>
      <c r="T11" s="114"/>
      <c r="U11" s="114"/>
      <c r="V11" s="114"/>
      <c r="W11" s="114"/>
      <c r="X11" s="114"/>
      <c r="Y11" s="114" t="s">
        <v>230</v>
      </c>
      <c r="Z11" s="114"/>
      <c r="AA11" s="114"/>
      <c r="AB11" s="114"/>
      <c r="AC11" s="114"/>
      <c r="AD11" s="114"/>
      <c r="AE11" s="113"/>
      <c r="AF11" s="96"/>
    </row>
    <row r="12" spans="1:32" ht="20.149999999999999" customHeight="1" x14ac:dyDescent="0.25">
      <c r="A12" s="96"/>
      <c r="B12" s="118" t="s">
        <v>229</v>
      </c>
      <c r="C12" s="117"/>
      <c r="D12" s="117"/>
      <c r="E12" s="117"/>
      <c r="F12" s="117"/>
      <c r="G12" s="117"/>
      <c r="H12" s="117" t="s">
        <v>228</v>
      </c>
      <c r="I12" s="117"/>
      <c r="J12" s="117"/>
      <c r="K12" s="117"/>
      <c r="L12" s="117"/>
      <c r="M12" s="117"/>
      <c r="N12" s="117" t="s">
        <v>227</v>
      </c>
      <c r="O12" s="117"/>
      <c r="P12" s="117"/>
      <c r="Q12" s="117"/>
      <c r="R12" s="117"/>
      <c r="S12" s="117"/>
      <c r="T12" s="117" t="s">
        <v>226</v>
      </c>
      <c r="U12" s="117"/>
      <c r="V12" s="117"/>
      <c r="W12" s="117"/>
      <c r="X12" s="117"/>
      <c r="Y12" s="117"/>
      <c r="Z12" s="117" t="s">
        <v>225</v>
      </c>
      <c r="AA12" s="117"/>
      <c r="AB12" s="117"/>
      <c r="AC12" s="117"/>
      <c r="AD12" s="117"/>
      <c r="AE12" s="116"/>
      <c r="AF12" s="96"/>
    </row>
    <row r="13" spans="1:32" ht="20.149999999999999" customHeight="1" x14ac:dyDescent="0.25">
      <c r="A13" s="96"/>
      <c r="B13" s="115" t="s">
        <v>224</v>
      </c>
      <c r="C13" s="114"/>
      <c r="D13" s="114"/>
      <c r="E13" s="114"/>
      <c r="F13" s="114"/>
      <c r="G13" s="114"/>
      <c r="H13" s="114" t="s">
        <v>223</v>
      </c>
      <c r="I13" s="114"/>
      <c r="J13" s="114"/>
      <c r="K13" s="114"/>
      <c r="L13" s="114"/>
      <c r="M13" s="114"/>
      <c r="N13" s="114" t="s">
        <v>222</v>
      </c>
      <c r="O13" s="114"/>
      <c r="P13" s="114"/>
      <c r="Q13" s="114"/>
      <c r="R13" s="114"/>
      <c r="S13" s="114"/>
      <c r="T13" s="114" t="s">
        <v>221</v>
      </c>
      <c r="U13" s="114"/>
      <c r="V13" s="114"/>
      <c r="W13" s="114"/>
      <c r="X13" s="114"/>
      <c r="Y13" s="114"/>
      <c r="Z13" s="114" t="s">
        <v>220</v>
      </c>
      <c r="AA13" s="114"/>
      <c r="AB13" s="114"/>
      <c r="AC13" s="114"/>
      <c r="AD13" s="114"/>
      <c r="AE13" s="113"/>
      <c r="AF13" s="96"/>
    </row>
    <row r="14" spans="1:32" ht="10" customHeight="1" x14ac:dyDescent="0.35">
      <c r="A14" s="96"/>
      <c r="B14" s="112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96"/>
    </row>
    <row r="15" spans="1:32" ht="11.15" customHeight="1" x14ac:dyDescent="0.25">
      <c r="A15" s="96"/>
      <c r="B15" s="111" t="s">
        <v>72</v>
      </c>
      <c r="C15" s="111"/>
      <c r="D15" s="111"/>
      <c r="E15" s="110" t="s">
        <v>73</v>
      </c>
      <c r="F15" s="110"/>
      <c r="G15" s="110" t="s">
        <v>74</v>
      </c>
      <c r="H15" s="110"/>
      <c r="I15" s="111" t="s">
        <v>72</v>
      </c>
      <c r="J15" s="111"/>
      <c r="K15" s="111"/>
      <c r="L15" s="111"/>
      <c r="M15" s="110" t="s">
        <v>73</v>
      </c>
      <c r="N15" s="110"/>
      <c r="O15" s="110" t="s">
        <v>74</v>
      </c>
      <c r="P15" s="110"/>
      <c r="Q15" s="111" t="s">
        <v>72</v>
      </c>
      <c r="R15" s="111"/>
      <c r="S15" s="111"/>
      <c r="T15" s="111"/>
      <c r="U15" s="110" t="s">
        <v>73</v>
      </c>
      <c r="V15" s="110"/>
      <c r="W15" s="110" t="s">
        <v>74</v>
      </c>
      <c r="X15" s="110"/>
      <c r="Y15" s="111" t="s">
        <v>72</v>
      </c>
      <c r="Z15" s="111"/>
      <c r="AA15" s="111"/>
      <c r="AB15" s="110" t="s">
        <v>73</v>
      </c>
      <c r="AC15" s="110"/>
      <c r="AD15" s="110" t="s">
        <v>74</v>
      </c>
      <c r="AE15" s="110"/>
      <c r="AF15" s="96"/>
    </row>
    <row r="16" spans="1:32" ht="11.15" customHeight="1" x14ac:dyDescent="0.25">
      <c r="A16" s="96"/>
      <c r="B16" s="93" t="s">
        <v>159</v>
      </c>
      <c r="C16" s="93"/>
      <c r="D16" s="93"/>
      <c r="E16" s="93">
        <v>0</v>
      </c>
      <c r="F16" s="93"/>
      <c r="G16" s="93">
        <v>0</v>
      </c>
      <c r="H16" s="93"/>
      <c r="I16" s="93" t="s">
        <v>158</v>
      </c>
      <c r="J16" s="93"/>
      <c r="K16" s="93"/>
      <c r="L16" s="93"/>
      <c r="M16" s="93">
        <v>0.04</v>
      </c>
      <c r="N16" s="93"/>
      <c r="O16" s="93">
        <v>0.06</v>
      </c>
      <c r="P16" s="93"/>
      <c r="Q16" s="93" t="s">
        <v>157</v>
      </c>
      <c r="R16" s="93"/>
      <c r="S16" s="93"/>
      <c r="T16" s="93"/>
      <c r="U16" s="93">
        <v>0.08</v>
      </c>
      <c r="V16" s="93"/>
      <c r="W16" s="93">
        <v>0.73</v>
      </c>
      <c r="X16" s="93"/>
      <c r="Y16" s="93" t="s">
        <v>156</v>
      </c>
      <c r="Z16" s="93"/>
      <c r="AA16" s="93"/>
      <c r="AB16" s="93">
        <v>6.45</v>
      </c>
      <c r="AC16" s="93"/>
      <c r="AD16" s="93">
        <v>54.66</v>
      </c>
      <c r="AE16" s="93"/>
      <c r="AF16" s="96"/>
    </row>
    <row r="17" spans="1:32" ht="11.15" customHeight="1" x14ac:dyDescent="0.25">
      <c r="A17" s="96"/>
      <c r="B17" s="93" t="s">
        <v>155</v>
      </c>
      <c r="C17" s="93"/>
      <c r="D17" s="93"/>
      <c r="E17" s="93">
        <v>0</v>
      </c>
      <c r="F17" s="93"/>
      <c r="G17" s="93">
        <v>0</v>
      </c>
      <c r="H17" s="93"/>
      <c r="I17" s="93" t="s">
        <v>154</v>
      </c>
      <c r="J17" s="93"/>
      <c r="K17" s="93"/>
      <c r="L17" s="93"/>
      <c r="M17" s="93">
        <v>0.05</v>
      </c>
      <c r="N17" s="93"/>
      <c r="O17" s="93">
        <v>0.11</v>
      </c>
      <c r="P17" s="93"/>
      <c r="Q17" s="93" t="s">
        <v>153</v>
      </c>
      <c r="R17" s="93"/>
      <c r="S17" s="93"/>
      <c r="T17" s="93"/>
      <c r="U17" s="93">
        <v>0.12</v>
      </c>
      <c r="V17" s="93"/>
      <c r="W17" s="93">
        <v>0.85</v>
      </c>
      <c r="X17" s="93"/>
      <c r="Y17" s="93" t="s">
        <v>152</v>
      </c>
      <c r="Z17" s="93"/>
      <c r="AA17" s="93"/>
      <c r="AB17" s="93">
        <v>6.27</v>
      </c>
      <c r="AC17" s="93"/>
      <c r="AD17" s="93">
        <v>60.93</v>
      </c>
      <c r="AE17" s="93"/>
      <c r="AF17" s="96"/>
    </row>
    <row r="18" spans="1:32" ht="11.15" customHeight="1" x14ac:dyDescent="0.25">
      <c r="A18" s="96"/>
      <c r="B18" s="93" t="s">
        <v>151</v>
      </c>
      <c r="C18" s="93"/>
      <c r="D18" s="93"/>
      <c r="E18" s="93">
        <v>0</v>
      </c>
      <c r="F18" s="93"/>
      <c r="G18" s="93">
        <v>0</v>
      </c>
      <c r="H18" s="93"/>
      <c r="I18" s="93" t="s">
        <v>150</v>
      </c>
      <c r="J18" s="93"/>
      <c r="K18" s="93"/>
      <c r="L18" s="93"/>
      <c r="M18" s="93">
        <v>0.04</v>
      </c>
      <c r="N18" s="93"/>
      <c r="O18" s="93">
        <v>0.15</v>
      </c>
      <c r="P18" s="93"/>
      <c r="Q18" s="93" t="s">
        <v>149</v>
      </c>
      <c r="R18" s="93"/>
      <c r="S18" s="93"/>
      <c r="T18" s="93"/>
      <c r="U18" s="93">
        <v>0.15</v>
      </c>
      <c r="V18" s="93"/>
      <c r="W18" s="93">
        <v>1</v>
      </c>
      <c r="X18" s="93"/>
      <c r="Y18" s="93" t="s">
        <v>148</v>
      </c>
      <c r="Z18" s="93"/>
      <c r="AA18" s="93"/>
      <c r="AB18" s="93">
        <v>6.05</v>
      </c>
      <c r="AC18" s="93"/>
      <c r="AD18" s="93">
        <v>66.98</v>
      </c>
      <c r="AE18" s="93"/>
      <c r="AF18" s="96"/>
    </row>
    <row r="19" spans="1:32" ht="11.15" customHeight="1" x14ac:dyDescent="0.25">
      <c r="A19" s="96"/>
      <c r="B19" s="93" t="s">
        <v>147</v>
      </c>
      <c r="C19" s="93"/>
      <c r="D19" s="93"/>
      <c r="E19" s="93">
        <v>0</v>
      </c>
      <c r="F19" s="93"/>
      <c r="G19" s="93">
        <v>0</v>
      </c>
      <c r="H19" s="93"/>
      <c r="I19" s="93" t="s">
        <v>146</v>
      </c>
      <c r="J19" s="93"/>
      <c r="K19" s="93"/>
      <c r="L19" s="93"/>
      <c r="M19" s="93">
        <v>0.04</v>
      </c>
      <c r="N19" s="93"/>
      <c r="O19" s="93">
        <v>0.19</v>
      </c>
      <c r="P19" s="93"/>
      <c r="Q19" s="93" t="s">
        <v>145</v>
      </c>
      <c r="R19" s="93"/>
      <c r="S19" s="93"/>
      <c r="T19" s="93"/>
      <c r="U19" s="93">
        <v>0.16</v>
      </c>
      <c r="V19" s="93"/>
      <c r="W19" s="93">
        <v>1.1599999999999999</v>
      </c>
      <c r="X19" s="93"/>
      <c r="Y19" s="93" t="s">
        <v>144</v>
      </c>
      <c r="Z19" s="93"/>
      <c r="AA19" s="93"/>
      <c r="AB19" s="93">
        <v>5.73</v>
      </c>
      <c r="AC19" s="93"/>
      <c r="AD19" s="93">
        <v>72.709999999999994</v>
      </c>
      <c r="AE19" s="93"/>
      <c r="AF19" s="96"/>
    </row>
    <row r="20" spans="1:32" ht="11.15" customHeight="1" x14ac:dyDescent="0.25">
      <c r="A20" s="96"/>
      <c r="B20" s="93" t="s">
        <v>143</v>
      </c>
      <c r="C20" s="93"/>
      <c r="D20" s="93"/>
      <c r="E20" s="93">
        <v>0</v>
      </c>
      <c r="F20" s="93"/>
      <c r="G20" s="93">
        <v>0</v>
      </c>
      <c r="H20" s="93"/>
      <c r="I20" s="93" t="s">
        <v>142</v>
      </c>
      <c r="J20" s="93"/>
      <c r="K20" s="93"/>
      <c r="L20" s="93"/>
      <c r="M20" s="93">
        <v>0.04</v>
      </c>
      <c r="N20" s="93"/>
      <c r="O20" s="93">
        <v>0.23</v>
      </c>
      <c r="P20" s="93"/>
      <c r="Q20" s="93" t="s">
        <v>141</v>
      </c>
      <c r="R20" s="93"/>
      <c r="S20" s="93"/>
      <c r="T20" s="93"/>
      <c r="U20" s="93">
        <v>0.17</v>
      </c>
      <c r="V20" s="93"/>
      <c r="W20" s="93">
        <v>1.33</v>
      </c>
      <c r="X20" s="93"/>
      <c r="Y20" s="93" t="s">
        <v>140</v>
      </c>
      <c r="Z20" s="93"/>
      <c r="AA20" s="93"/>
      <c r="AB20" s="93">
        <v>5.33</v>
      </c>
      <c r="AC20" s="93"/>
      <c r="AD20" s="93">
        <v>78.040000000000006</v>
      </c>
      <c r="AE20" s="93"/>
      <c r="AF20" s="96"/>
    </row>
    <row r="21" spans="1:32" ht="11.15" customHeight="1" x14ac:dyDescent="0.25">
      <c r="A21" s="96"/>
      <c r="B21" s="93" t="s">
        <v>139</v>
      </c>
      <c r="C21" s="93"/>
      <c r="D21" s="93"/>
      <c r="E21" s="93">
        <v>0</v>
      </c>
      <c r="F21" s="93"/>
      <c r="G21" s="93">
        <v>0</v>
      </c>
      <c r="H21" s="93"/>
      <c r="I21" s="93" t="s">
        <v>138</v>
      </c>
      <c r="J21" s="93"/>
      <c r="K21" s="93"/>
      <c r="L21" s="93"/>
      <c r="M21" s="93">
        <v>0.05</v>
      </c>
      <c r="N21" s="93"/>
      <c r="O21" s="93">
        <v>0.28000000000000003</v>
      </c>
      <c r="P21" s="93"/>
      <c r="Q21" s="93" t="s">
        <v>137</v>
      </c>
      <c r="R21" s="93"/>
      <c r="S21" s="93"/>
      <c r="T21" s="93"/>
      <c r="U21" s="93">
        <v>0.19</v>
      </c>
      <c r="V21" s="93"/>
      <c r="W21" s="93">
        <v>1.52</v>
      </c>
      <c r="X21" s="93"/>
      <c r="Y21" s="93" t="s">
        <v>136</v>
      </c>
      <c r="Z21" s="93"/>
      <c r="AA21" s="93"/>
      <c r="AB21" s="93">
        <v>4.82</v>
      </c>
      <c r="AC21" s="93"/>
      <c r="AD21" s="93">
        <v>82.86</v>
      </c>
      <c r="AE21" s="93"/>
      <c r="AF21" s="96"/>
    </row>
    <row r="22" spans="1:32" ht="11.15" customHeight="1" x14ac:dyDescent="0.25">
      <c r="A22" s="96"/>
      <c r="B22" s="93" t="s">
        <v>135</v>
      </c>
      <c r="C22" s="93"/>
      <c r="D22" s="93"/>
      <c r="E22" s="93">
        <v>0</v>
      </c>
      <c r="F22" s="93"/>
      <c r="G22" s="93">
        <v>0</v>
      </c>
      <c r="H22" s="93"/>
      <c r="I22" s="93" t="s">
        <v>134</v>
      </c>
      <c r="J22" s="93"/>
      <c r="K22" s="93"/>
      <c r="L22" s="93"/>
      <c r="M22" s="93">
        <v>7.0000000000000007E-2</v>
      </c>
      <c r="N22" s="93"/>
      <c r="O22" s="93">
        <v>0.35</v>
      </c>
      <c r="P22" s="93"/>
      <c r="Q22" s="93" t="s">
        <v>133</v>
      </c>
      <c r="R22" s="93"/>
      <c r="S22" s="93"/>
      <c r="T22" s="93"/>
      <c r="U22" s="93">
        <v>0.21</v>
      </c>
      <c r="V22" s="93"/>
      <c r="W22" s="93">
        <v>1.73</v>
      </c>
      <c r="X22" s="93"/>
      <c r="Y22" s="93" t="s">
        <v>132</v>
      </c>
      <c r="Z22" s="93"/>
      <c r="AA22" s="93"/>
      <c r="AB22" s="93">
        <v>4.2300000000000004</v>
      </c>
      <c r="AC22" s="93"/>
      <c r="AD22" s="93">
        <v>87.09</v>
      </c>
      <c r="AE22" s="93"/>
      <c r="AF22" s="96"/>
    </row>
    <row r="23" spans="1:32" ht="11.15" customHeight="1" x14ac:dyDescent="0.25">
      <c r="A23" s="96"/>
      <c r="B23" s="93" t="s">
        <v>131</v>
      </c>
      <c r="C23" s="93"/>
      <c r="D23" s="93"/>
      <c r="E23" s="93">
        <v>0</v>
      </c>
      <c r="F23" s="93"/>
      <c r="G23" s="93">
        <v>0</v>
      </c>
      <c r="H23" s="93"/>
      <c r="I23" s="93" t="s">
        <v>130</v>
      </c>
      <c r="J23" s="93"/>
      <c r="K23" s="93"/>
      <c r="L23" s="93"/>
      <c r="M23" s="93">
        <v>0.06</v>
      </c>
      <c r="N23" s="93"/>
      <c r="O23" s="93">
        <v>0.41</v>
      </c>
      <c r="P23" s="93"/>
      <c r="Q23" s="93" t="s">
        <v>129</v>
      </c>
      <c r="R23" s="93"/>
      <c r="S23" s="93"/>
      <c r="T23" s="93"/>
      <c r="U23" s="93">
        <v>0.3</v>
      </c>
      <c r="V23" s="93"/>
      <c r="W23" s="93">
        <v>2.0299999999999998</v>
      </c>
      <c r="X23" s="93"/>
      <c r="Y23" s="93" t="s">
        <v>128</v>
      </c>
      <c r="Z23" s="93"/>
      <c r="AA23" s="93"/>
      <c r="AB23" s="93">
        <v>3.55</v>
      </c>
      <c r="AC23" s="93"/>
      <c r="AD23" s="93">
        <v>90.64</v>
      </c>
      <c r="AE23" s="93"/>
      <c r="AF23" s="96"/>
    </row>
    <row r="24" spans="1:32" ht="11.15" customHeight="1" x14ac:dyDescent="0.25">
      <c r="A24" s="96"/>
      <c r="B24" s="93" t="s">
        <v>127</v>
      </c>
      <c r="C24" s="93"/>
      <c r="D24" s="93"/>
      <c r="E24" s="93">
        <v>0</v>
      </c>
      <c r="F24" s="93"/>
      <c r="G24" s="93">
        <v>0</v>
      </c>
      <c r="H24" s="93"/>
      <c r="I24" s="93" t="s">
        <v>126</v>
      </c>
      <c r="J24" s="93"/>
      <c r="K24" s="93"/>
      <c r="L24" s="93"/>
      <c r="M24" s="93">
        <v>7.0000000000000007E-2</v>
      </c>
      <c r="N24" s="93"/>
      <c r="O24" s="93">
        <v>0.48</v>
      </c>
      <c r="P24" s="93"/>
      <c r="Q24" s="93" t="s">
        <v>125</v>
      </c>
      <c r="R24" s="93"/>
      <c r="S24" s="93"/>
      <c r="T24" s="93"/>
      <c r="U24" s="93">
        <v>0.41</v>
      </c>
      <c r="V24" s="93"/>
      <c r="W24" s="93">
        <v>2.44</v>
      </c>
      <c r="X24" s="93"/>
      <c r="Y24" s="93" t="s">
        <v>124</v>
      </c>
      <c r="Z24" s="93"/>
      <c r="AA24" s="93"/>
      <c r="AB24" s="93">
        <v>2.85</v>
      </c>
      <c r="AC24" s="93"/>
      <c r="AD24" s="93">
        <v>93.49</v>
      </c>
      <c r="AE24" s="93"/>
      <c r="AF24" s="96"/>
    </row>
    <row r="25" spans="1:32" ht="11.15" customHeight="1" x14ac:dyDescent="0.25">
      <c r="A25" s="96"/>
      <c r="B25" s="93" t="s">
        <v>123</v>
      </c>
      <c r="C25" s="93"/>
      <c r="D25" s="93"/>
      <c r="E25" s="93">
        <v>0</v>
      </c>
      <c r="F25" s="93"/>
      <c r="G25" s="93">
        <v>0</v>
      </c>
      <c r="H25" s="93"/>
      <c r="I25" s="93" t="s">
        <v>122</v>
      </c>
      <c r="J25" s="93"/>
      <c r="K25" s="93"/>
      <c r="L25" s="93"/>
      <c r="M25" s="93">
        <v>0.05</v>
      </c>
      <c r="N25" s="93"/>
      <c r="O25" s="93">
        <v>0.53</v>
      </c>
      <c r="P25" s="93"/>
      <c r="Q25" s="93" t="s">
        <v>121</v>
      </c>
      <c r="R25" s="93"/>
      <c r="S25" s="93"/>
      <c r="T25" s="93"/>
      <c r="U25" s="93">
        <v>0.63</v>
      </c>
      <c r="V25" s="93"/>
      <c r="W25" s="93">
        <v>3.07</v>
      </c>
      <c r="X25" s="93"/>
      <c r="Y25" s="93" t="s">
        <v>120</v>
      </c>
      <c r="Z25" s="93"/>
      <c r="AA25" s="93"/>
      <c r="AB25" s="93">
        <v>2.19</v>
      </c>
      <c r="AC25" s="93"/>
      <c r="AD25" s="93">
        <v>95.68</v>
      </c>
      <c r="AE25" s="93"/>
      <c r="AF25" s="96"/>
    </row>
    <row r="26" spans="1:32" ht="11.15" customHeight="1" x14ac:dyDescent="0.25">
      <c r="A26" s="96"/>
      <c r="B26" s="93" t="s">
        <v>119</v>
      </c>
      <c r="C26" s="93"/>
      <c r="D26" s="93"/>
      <c r="E26" s="93">
        <v>0</v>
      </c>
      <c r="F26" s="93"/>
      <c r="G26" s="93">
        <v>0</v>
      </c>
      <c r="H26" s="93"/>
      <c r="I26" s="93" t="s">
        <v>118</v>
      </c>
      <c r="J26" s="93"/>
      <c r="K26" s="93"/>
      <c r="L26" s="93"/>
      <c r="M26" s="93">
        <v>0.03</v>
      </c>
      <c r="N26" s="93"/>
      <c r="O26" s="93">
        <v>0.56000000000000005</v>
      </c>
      <c r="P26" s="93"/>
      <c r="Q26" s="93" t="s">
        <v>117</v>
      </c>
      <c r="R26" s="93"/>
      <c r="S26" s="93"/>
      <c r="T26" s="93"/>
      <c r="U26" s="93">
        <v>0.95</v>
      </c>
      <c r="V26" s="93"/>
      <c r="W26" s="93">
        <v>4.0199999999999996</v>
      </c>
      <c r="X26" s="93"/>
      <c r="Y26" s="93" t="s">
        <v>116</v>
      </c>
      <c r="Z26" s="93"/>
      <c r="AA26" s="93"/>
      <c r="AB26" s="93">
        <v>1.6</v>
      </c>
      <c r="AC26" s="93"/>
      <c r="AD26" s="93">
        <v>97.28</v>
      </c>
      <c r="AE26" s="93"/>
      <c r="AF26" s="96"/>
    </row>
    <row r="27" spans="1:32" ht="11.15" customHeight="1" x14ac:dyDescent="0.25">
      <c r="A27" s="96"/>
      <c r="B27" s="93" t="s">
        <v>115</v>
      </c>
      <c r="C27" s="93"/>
      <c r="D27" s="93"/>
      <c r="E27" s="93">
        <v>0</v>
      </c>
      <c r="F27" s="93"/>
      <c r="G27" s="93">
        <v>0</v>
      </c>
      <c r="H27" s="93"/>
      <c r="I27" s="93" t="s">
        <v>114</v>
      </c>
      <c r="J27" s="93"/>
      <c r="K27" s="93"/>
      <c r="L27" s="93"/>
      <c r="M27" s="93">
        <v>0.01</v>
      </c>
      <c r="N27" s="93"/>
      <c r="O27" s="93">
        <v>0.56999999999999995</v>
      </c>
      <c r="P27" s="93"/>
      <c r="Q27" s="93" t="s">
        <v>113</v>
      </c>
      <c r="R27" s="93"/>
      <c r="S27" s="93"/>
      <c r="T27" s="93"/>
      <c r="U27" s="93">
        <v>1.41</v>
      </c>
      <c r="V27" s="93"/>
      <c r="W27" s="93">
        <v>5.43</v>
      </c>
      <c r="X27" s="93"/>
      <c r="Y27" s="93" t="s">
        <v>112</v>
      </c>
      <c r="Z27" s="93"/>
      <c r="AA27" s="93"/>
      <c r="AB27" s="93">
        <v>1.1399999999999999</v>
      </c>
      <c r="AC27" s="93"/>
      <c r="AD27" s="93">
        <v>98.42</v>
      </c>
      <c r="AE27" s="93"/>
      <c r="AF27" s="96"/>
    </row>
    <row r="28" spans="1:32" ht="11.15" customHeight="1" x14ac:dyDescent="0.25">
      <c r="A28" s="96"/>
      <c r="B28" s="93" t="s">
        <v>111</v>
      </c>
      <c r="C28" s="93"/>
      <c r="D28" s="93"/>
      <c r="E28" s="93">
        <v>0</v>
      </c>
      <c r="F28" s="93"/>
      <c r="G28" s="93">
        <v>0</v>
      </c>
      <c r="H28" s="93"/>
      <c r="I28" s="93" t="s">
        <v>110</v>
      </c>
      <c r="J28" s="93"/>
      <c r="K28" s="93"/>
      <c r="L28" s="93"/>
      <c r="M28" s="93">
        <v>0.01</v>
      </c>
      <c r="N28" s="93"/>
      <c r="O28" s="93">
        <v>0.57999999999999996</v>
      </c>
      <c r="P28" s="93"/>
      <c r="Q28" s="93" t="s">
        <v>109</v>
      </c>
      <c r="R28" s="93"/>
      <c r="S28" s="93"/>
      <c r="T28" s="93"/>
      <c r="U28" s="93">
        <v>2</v>
      </c>
      <c r="V28" s="93"/>
      <c r="W28" s="93">
        <v>7.43</v>
      </c>
      <c r="X28" s="93"/>
      <c r="Y28" s="93" t="s">
        <v>108</v>
      </c>
      <c r="Z28" s="93"/>
      <c r="AA28" s="93"/>
      <c r="AB28" s="93">
        <v>0.8</v>
      </c>
      <c r="AC28" s="93"/>
      <c r="AD28" s="93">
        <v>99.22</v>
      </c>
      <c r="AE28" s="93"/>
      <c r="AF28" s="96"/>
    </row>
    <row r="29" spans="1:32" ht="11.15" customHeight="1" x14ac:dyDescent="0.25">
      <c r="A29" s="96"/>
      <c r="B29" s="93" t="s">
        <v>107</v>
      </c>
      <c r="C29" s="93"/>
      <c r="D29" s="93"/>
      <c r="E29" s="93">
        <v>0</v>
      </c>
      <c r="F29" s="93"/>
      <c r="G29" s="93">
        <v>0</v>
      </c>
      <c r="H29" s="93"/>
      <c r="I29" s="93" t="s">
        <v>106</v>
      </c>
      <c r="J29" s="93"/>
      <c r="K29" s="93"/>
      <c r="L29" s="93"/>
      <c r="M29" s="93">
        <v>0</v>
      </c>
      <c r="N29" s="93"/>
      <c r="O29" s="93">
        <v>0.57999999999999996</v>
      </c>
      <c r="P29" s="93"/>
      <c r="Q29" s="93" t="s">
        <v>105</v>
      </c>
      <c r="R29" s="93"/>
      <c r="S29" s="93"/>
      <c r="T29" s="93"/>
      <c r="U29" s="93">
        <v>2.74</v>
      </c>
      <c r="V29" s="93"/>
      <c r="W29" s="93">
        <v>10.17</v>
      </c>
      <c r="X29" s="93"/>
      <c r="Y29" s="93" t="s">
        <v>104</v>
      </c>
      <c r="Z29" s="93"/>
      <c r="AA29" s="93"/>
      <c r="AB29" s="93">
        <v>0.49</v>
      </c>
      <c r="AC29" s="93"/>
      <c r="AD29" s="93">
        <v>99.71</v>
      </c>
      <c r="AE29" s="93"/>
      <c r="AF29" s="96"/>
    </row>
    <row r="30" spans="1:32" ht="11.15" customHeight="1" x14ac:dyDescent="0.25">
      <c r="A30" s="96"/>
      <c r="B30" s="93" t="s">
        <v>103</v>
      </c>
      <c r="C30" s="93"/>
      <c r="D30" s="93"/>
      <c r="E30" s="93">
        <v>0</v>
      </c>
      <c r="F30" s="93"/>
      <c r="G30" s="93">
        <v>0</v>
      </c>
      <c r="H30" s="93"/>
      <c r="I30" s="93" t="s">
        <v>102</v>
      </c>
      <c r="J30" s="93"/>
      <c r="K30" s="93"/>
      <c r="L30" s="93"/>
      <c r="M30" s="93">
        <v>0</v>
      </c>
      <c r="N30" s="93"/>
      <c r="O30" s="93">
        <v>0.57999999999999996</v>
      </c>
      <c r="P30" s="93"/>
      <c r="Q30" s="93" t="s">
        <v>101</v>
      </c>
      <c r="R30" s="93"/>
      <c r="S30" s="93"/>
      <c r="T30" s="93"/>
      <c r="U30" s="93">
        <v>3.55</v>
      </c>
      <c r="V30" s="93"/>
      <c r="W30" s="93">
        <v>13.72</v>
      </c>
      <c r="X30" s="93"/>
      <c r="Y30" s="93" t="s">
        <v>100</v>
      </c>
      <c r="Z30" s="93"/>
      <c r="AA30" s="93"/>
      <c r="AB30" s="93">
        <v>0.23</v>
      </c>
      <c r="AC30" s="93"/>
      <c r="AD30" s="93">
        <v>99.94</v>
      </c>
      <c r="AE30" s="93"/>
      <c r="AF30" s="96"/>
    </row>
    <row r="31" spans="1:32" ht="11.15" customHeight="1" x14ac:dyDescent="0.25">
      <c r="A31" s="96"/>
      <c r="B31" s="93" t="s">
        <v>99</v>
      </c>
      <c r="C31" s="93"/>
      <c r="D31" s="93"/>
      <c r="E31" s="93">
        <v>0</v>
      </c>
      <c r="F31" s="93"/>
      <c r="G31" s="93">
        <v>0</v>
      </c>
      <c r="H31" s="93"/>
      <c r="I31" s="93" t="s">
        <v>98</v>
      </c>
      <c r="J31" s="93"/>
      <c r="K31" s="93"/>
      <c r="L31" s="93"/>
      <c r="M31" s="93">
        <v>0</v>
      </c>
      <c r="N31" s="93"/>
      <c r="O31" s="93">
        <v>0.57999999999999996</v>
      </c>
      <c r="P31" s="93"/>
      <c r="Q31" s="93" t="s">
        <v>97</v>
      </c>
      <c r="R31" s="93"/>
      <c r="S31" s="93"/>
      <c r="T31" s="93"/>
      <c r="U31" s="93">
        <v>4.38</v>
      </c>
      <c r="V31" s="93"/>
      <c r="W31" s="93">
        <v>18.100000000000001</v>
      </c>
      <c r="X31" s="93"/>
      <c r="Y31" s="93" t="s">
        <v>96</v>
      </c>
      <c r="Z31" s="93"/>
      <c r="AA31" s="93"/>
      <c r="AB31" s="93">
        <v>0.06</v>
      </c>
      <c r="AC31" s="93"/>
      <c r="AD31" s="93">
        <v>100</v>
      </c>
      <c r="AE31" s="93"/>
      <c r="AF31" s="96"/>
    </row>
    <row r="32" spans="1:32" ht="11.15" customHeight="1" x14ac:dyDescent="0.25">
      <c r="A32" s="96"/>
      <c r="B32" s="93" t="s">
        <v>95</v>
      </c>
      <c r="C32" s="93"/>
      <c r="D32" s="93"/>
      <c r="E32" s="93">
        <v>0</v>
      </c>
      <c r="F32" s="93"/>
      <c r="G32" s="93">
        <v>0</v>
      </c>
      <c r="H32" s="93"/>
      <c r="I32" s="93" t="s">
        <v>94</v>
      </c>
      <c r="J32" s="93"/>
      <c r="K32" s="93"/>
      <c r="L32" s="93"/>
      <c r="M32" s="93">
        <v>0</v>
      </c>
      <c r="N32" s="93"/>
      <c r="O32" s="93">
        <v>0.57999999999999996</v>
      </c>
      <c r="P32" s="93"/>
      <c r="Q32" s="93" t="s">
        <v>93</v>
      </c>
      <c r="R32" s="93"/>
      <c r="S32" s="93"/>
      <c r="T32" s="93"/>
      <c r="U32" s="93">
        <v>5.13</v>
      </c>
      <c r="V32" s="93"/>
      <c r="W32" s="93">
        <v>23.23</v>
      </c>
      <c r="X32" s="93"/>
      <c r="Y32" s="93" t="s">
        <v>92</v>
      </c>
      <c r="Z32" s="93"/>
      <c r="AA32" s="93"/>
      <c r="AB32" s="93">
        <v>0</v>
      </c>
      <c r="AC32" s="93"/>
      <c r="AD32" s="93">
        <v>100</v>
      </c>
      <c r="AE32" s="93"/>
      <c r="AF32" s="96"/>
    </row>
    <row r="33" spans="1:32" ht="11.15" customHeight="1" x14ac:dyDescent="0.25">
      <c r="A33" s="96"/>
      <c r="B33" s="93" t="s">
        <v>91</v>
      </c>
      <c r="C33" s="93"/>
      <c r="D33" s="93"/>
      <c r="E33" s="93">
        <v>0</v>
      </c>
      <c r="F33" s="93"/>
      <c r="G33" s="93">
        <v>0</v>
      </c>
      <c r="H33" s="93"/>
      <c r="I33" s="93" t="s">
        <v>90</v>
      </c>
      <c r="J33" s="93"/>
      <c r="K33" s="93"/>
      <c r="L33" s="93"/>
      <c r="M33" s="93">
        <v>0</v>
      </c>
      <c r="N33" s="93"/>
      <c r="O33" s="93">
        <v>0.57999999999999996</v>
      </c>
      <c r="P33" s="93"/>
      <c r="Q33" s="93" t="s">
        <v>89</v>
      </c>
      <c r="R33" s="93"/>
      <c r="S33" s="93"/>
      <c r="T33" s="93"/>
      <c r="U33" s="93">
        <v>5.76</v>
      </c>
      <c r="V33" s="93"/>
      <c r="W33" s="93">
        <v>28.99</v>
      </c>
      <c r="X33" s="93"/>
      <c r="Y33" s="93" t="s">
        <v>88</v>
      </c>
      <c r="Z33" s="93"/>
      <c r="AA33" s="93"/>
      <c r="AB33" s="93">
        <v>0</v>
      </c>
      <c r="AC33" s="93"/>
      <c r="AD33" s="93">
        <v>100</v>
      </c>
      <c r="AE33" s="93"/>
      <c r="AF33" s="96"/>
    </row>
    <row r="34" spans="1:32" ht="11.15" customHeight="1" x14ac:dyDescent="0.25">
      <c r="A34" s="96"/>
      <c r="B34" s="93" t="s">
        <v>87</v>
      </c>
      <c r="C34" s="93"/>
      <c r="D34" s="93"/>
      <c r="E34" s="93">
        <v>0</v>
      </c>
      <c r="F34" s="93"/>
      <c r="G34" s="93">
        <v>0</v>
      </c>
      <c r="H34" s="93"/>
      <c r="I34" s="93" t="s">
        <v>86</v>
      </c>
      <c r="J34" s="93"/>
      <c r="K34" s="93"/>
      <c r="L34" s="93"/>
      <c r="M34" s="93">
        <v>0</v>
      </c>
      <c r="N34" s="93"/>
      <c r="O34" s="93">
        <v>0.57999999999999996</v>
      </c>
      <c r="P34" s="93"/>
      <c r="Q34" s="93" t="s">
        <v>85</v>
      </c>
      <c r="R34" s="93"/>
      <c r="S34" s="93"/>
      <c r="T34" s="93"/>
      <c r="U34" s="93">
        <v>6.21</v>
      </c>
      <c r="V34" s="93"/>
      <c r="W34" s="93">
        <v>35.200000000000003</v>
      </c>
      <c r="X34" s="93"/>
      <c r="Y34" s="93" t="s">
        <v>84</v>
      </c>
      <c r="Z34" s="93"/>
      <c r="AA34" s="93"/>
      <c r="AB34" s="93">
        <v>0</v>
      </c>
      <c r="AC34" s="93"/>
      <c r="AD34" s="93">
        <v>100</v>
      </c>
      <c r="AE34" s="93"/>
      <c r="AF34" s="96"/>
    </row>
    <row r="35" spans="1:32" ht="11.15" customHeight="1" x14ac:dyDescent="0.25">
      <c r="A35" s="96"/>
      <c r="B35" s="93" t="s">
        <v>83</v>
      </c>
      <c r="C35" s="93"/>
      <c r="D35" s="93"/>
      <c r="E35" s="93">
        <v>0</v>
      </c>
      <c r="F35" s="93"/>
      <c r="G35" s="93">
        <v>0</v>
      </c>
      <c r="H35" s="93"/>
      <c r="I35" s="93" t="s">
        <v>82</v>
      </c>
      <c r="J35" s="93"/>
      <c r="K35" s="93"/>
      <c r="L35" s="93"/>
      <c r="M35" s="93">
        <v>0.03</v>
      </c>
      <c r="N35" s="93"/>
      <c r="O35" s="93">
        <v>0.61</v>
      </c>
      <c r="P35" s="93"/>
      <c r="Q35" s="93" t="s">
        <v>81</v>
      </c>
      <c r="R35" s="93"/>
      <c r="S35" s="93"/>
      <c r="T35" s="93"/>
      <c r="U35" s="93">
        <v>6.43</v>
      </c>
      <c r="V35" s="93"/>
      <c r="W35" s="93">
        <v>41.63</v>
      </c>
      <c r="X35" s="93"/>
      <c r="Y35" s="93" t="s">
        <v>80</v>
      </c>
      <c r="Z35" s="93"/>
      <c r="AA35" s="93"/>
      <c r="AB35" s="93">
        <v>0</v>
      </c>
      <c r="AC35" s="93"/>
      <c r="AD35" s="93">
        <v>100</v>
      </c>
      <c r="AE35" s="93"/>
      <c r="AF35" s="96"/>
    </row>
    <row r="36" spans="1:32" ht="11.15" customHeight="1" x14ac:dyDescent="0.25">
      <c r="A36" s="96"/>
      <c r="B36" s="93" t="s">
        <v>79</v>
      </c>
      <c r="C36" s="93"/>
      <c r="D36" s="93"/>
      <c r="E36" s="93">
        <v>0.02</v>
      </c>
      <c r="F36" s="93"/>
      <c r="G36" s="93">
        <v>0.02</v>
      </c>
      <c r="H36" s="93"/>
      <c r="I36" s="93" t="s">
        <v>78</v>
      </c>
      <c r="J36" s="93"/>
      <c r="K36" s="93"/>
      <c r="L36" s="93"/>
      <c r="M36" s="93">
        <v>0.04</v>
      </c>
      <c r="N36" s="93"/>
      <c r="O36" s="93">
        <v>0.65</v>
      </c>
      <c r="P36" s="93"/>
      <c r="Q36" s="93" t="s">
        <v>77</v>
      </c>
      <c r="R36" s="93"/>
      <c r="S36" s="93"/>
      <c r="T36" s="93"/>
      <c r="U36" s="93">
        <v>6.58</v>
      </c>
      <c r="V36" s="93"/>
      <c r="W36" s="93">
        <v>48.21</v>
      </c>
      <c r="X36" s="93"/>
      <c r="Y36" s="93" t="s">
        <v>76</v>
      </c>
      <c r="Z36" s="93"/>
      <c r="AA36" s="93"/>
      <c r="AB36" s="93">
        <v>0</v>
      </c>
      <c r="AC36" s="93"/>
      <c r="AD36" s="93">
        <v>100</v>
      </c>
      <c r="AE36" s="93"/>
      <c r="AF36" s="96"/>
    </row>
    <row r="37" spans="1:32" ht="10" customHeight="1" x14ac:dyDescent="0.35">
      <c r="A37" s="9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96"/>
    </row>
    <row r="38" spans="1:32" ht="13" customHeight="1" x14ac:dyDescent="0.25">
      <c r="A38" s="96"/>
      <c r="B38" s="109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7"/>
      <c r="AF38" s="96"/>
    </row>
    <row r="39" spans="1:32" ht="13" customHeight="1" x14ac:dyDescent="0.25">
      <c r="A39" s="96"/>
      <c r="B39" s="10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105"/>
      <c r="AF39" s="96"/>
    </row>
    <row r="40" spans="1:32" ht="13" customHeight="1" x14ac:dyDescent="0.25">
      <c r="A40" s="96"/>
      <c r="B40" s="10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105"/>
      <c r="AF40" s="96"/>
    </row>
    <row r="41" spans="1:32" ht="13" customHeight="1" x14ac:dyDescent="0.25">
      <c r="A41" s="96"/>
      <c r="B41" s="10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105"/>
      <c r="AF41" s="96"/>
    </row>
    <row r="42" spans="1:32" ht="13" customHeight="1" x14ac:dyDescent="0.25">
      <c r="A42" s="96"/>
      <c r="B42" s="10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105"/>
      <c r="AF42" s="96"/>
    </row>
    <row r="43" spans="1:32" ht="13" customHeight="1" x14ac:dyDescent="0.25">
      <c r="A43" s="96"/>
      <c r="B43" s="10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105"/>
      <c r="AF43" s="96"/>
    </row>
    <row r="44" spans="1:32" ht="13" customHeight="1" x14ac:dyDescent="0.25">
      <c r="A44" s="96"/>
      <c r="B44" s="10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105"/>
      <c r="AF44" s="96"/>
    </row>
    <row r="45" spans="1:32" ht="13" customHeight="1" x14ac:dyDescent="0.25">
      <c r="A45" s="96"/>
      <c r="B45" s="10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105"/>
      <c r="AF45" s="96"/>
    </row>
    <row r="46" spans="1:32" ht="13" customHeight="1" x14ac:dyDescent="0.25">
      <c r="A46" s="96"/>
      <c r="B46" s="10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105"/>
      <c r="AF46" s="96"/>
    </row>
    <row r="47" spans="1:32" ht="13" customHeight="1" x14ac:dyDescent="0.25">
      <c r="A47" s="96"/>
      <c r="B47" s="10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105"/>
      <c r="AF47" s="96"/>
    </row>
    <row r="48" spans="1:32" ht="13" customHeight="1" x14ac:dyDescent="0.25">
      <c r="A48" s="96"/>
      <c r="B48" s="10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105"/>
      <c r="AF48" s="96"/>
    </row>
    <row r="49" spans="1:32" ht="13" customHeight="1" x14ac:dyDescent="0.25">
      <c r="A49" s="96"/>
      <c r="B49" s="10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105"/>
      <c r="AF49" s="96"/>
    </row>
    <row r="50" spans="1:32" ht="13" customHeight="1" x14ac:dyDescent="0.25">
      <c r="A50" s="96"/>
      <c r="B50" s="10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105"/>
      <c r="AF50" s="96"/>
    </row>
    <row r="51" spans="1:32" ht="13" customHeight="1" x14ac:dyDescent="0.25">
      <c r="A51" s="96"/>
      <c r="B51" s="10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105"/>
      <c r="AF51" s="96"/>
    </row>
    <row r="52" spans="1:32" ht="13" customHeight="1" x14ac:dyDescent="0.25">
      <c r="A52" s="96"/>
      <c r="B52" s="104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2"/>
      <c r="AF52" s="96"/>
    </row>
    <row r="53" spans="1:32" ht="10" customHeight="1" x14ac:dyDescent="0.35">
      <c r="A53" s="96"/>
      <c r="B53" s="101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96"/>
    </row>
    <row r="54" spans="1:32" ht="13" customHeight="1" x14ac:dyDescent="0.25">
      <c r="A54" s="96"/>
      <c r="B54" s="99" t="s">
        <v>75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7"/>
      <c r="AF54" s="96"/>
    </row>
    <row r="55" spans="1:32" ht="14.25" customHeight="1" x14ac:dyDescent="0.3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32" ht="14.25" customHeight="1" x14ac:dyDescent="0.25">
      <c r="B56" s="94"/>
      <c r="C56" s="94"/>
      <c r="D56" s="94"/>
      <c r="E56" s="95"/>
      <c r="F56" s="94"/>
      <c r="G56" s="94"/>
      <c r="H56" s="94"/>
      <c r="I56" s="94"/>
      <c r="J56" s="94"/>
      <c r="K56" s="95"/>
      <c r="L56" s="94"/>
      <c r="M56" s="94"/>
      <c r="N56" s="95"/>
      <c r="O56" s="94"/>
      <c r="P56" s="94"/>
    </row>
    <row r="57" spans="1:32" ht="14.25" customHeight="1" x14ac:dyDescent="0.25"/>
    <row r="58" spans="1:32" ht="14.25" customHeight="1" x14ac:dyDescent="0.25"/>
    <row r="59" spans="1:32" ht="14.25" customHeight="1" x14ac:dyDescent="0.25"/>
    <row r="60" spans="1:32" ht="14.25" customHeight="1" x14ac:dyDescent="0.25"/>
    <row r="61" spans="1:32" ht="14.25" customHeight="1" x14ac:dyDescent="0.25"/>
    <row r="62" spans="1:32" ht="14.25" customHeight="1" x14ac:dyDescent="0.25"/>
    <row r="63" spans="1:32" ht="14.25" customHeight="1" x14ac:dyDescent="0.25"/>
    <row r="64" spans="1:32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</sheetData>
  <mergeCells count="55">
    <mergeCell ref="B7:H7"/>
    <mergeCell ref="I7:P7"/>
    <mergeCell ref="Q7:AE7"/>
    <mergeCell ref="B8:H8"/>
    <mergeCell ref="I8:P8"/>
    <mergeCell ref="Q8:X8"/>
    <mergeCell ref="A1:AF1"/>
    <mergeCell ref="A2:A54"/>
    <mergeCell ref="B2:AE2"/>
    <mergeCell ref="AF2:AF54"/>
    <mergeCell ref="B3:AE3"/>
    <mergeCell ref="B4:AE4"/>
    <mergeCell ref="B5:P5"/>
    <mergeCell ref="Q5:AE5"/>
    <mergeCell ref="B6:P6"/>
    <mergeCell ref="Q6:AE6"/>
    <mergeCell ref="Y8:AE8"/>
    <mergeCell ref="B9:X9"/>
    <mergeCell ref="Y9:AE9"/>
    <mergeCell ref="B10:H10"/>
    <mergeCell ref="I10:P10"/>
    <mergeCell ref="Q10:X10"/>
    <mergeCell ref="Y10:AE10"/>
    <mergeCell ref="Z12:AE12"/>
    <mergeCell ref="B13:G13"/>
    <mergeCell ref="H13:M13"/>
    <mergeCell ref="N13:S13"/>
    <mergeCell ref="T13:Y13"/>
    <mergeCell ref="Z13:AE13"/>
    <mergeCell ref="AB15:AC15"/>
    <mergeCell ref="B14:AE14"/>
    <mergeCell ref="B11:H11"/>
    <mergeCell ref="I11:P11"/>
    <mergeCell ref="Q11:X11"/>
    <mergeCell ref="Y11:AE11"/>
    <mergeCell ref="B12:G12"/>
    <mergeCell ref="H12:M12"/>
    <mergeCell ref="N12:S12"/>
    <mergeCell ref="T12:Y12"/>
    <mergeCell ref="M15:N15"/>
    <mergeCell ref="O15:P15"/>
    <mergeCell ref="Q15:T15"/>
    <mergeCell ref="U15:V15"/>
    <mergeCell ref="W15:X15"/>
    <mergeCell ref="Y15:AA15"/>
    <mergeCell ref="B37:AE37"/>
    <mergeCell ref="B38:AE52"/>
    <mergeCell ref="B53:AE53"/>
    <mergeCell ref="B54:AE54"/>
    <mergeCell ref="A55:AF55"/>
    <mergeCell ref="AD15:AE15"/>
    <mergeCell ref="B15:D15"/>
    <mergeCell ref="E15:F15"/>
    <mergeCell ref="G15:H15"/>
    <mergeCell ref="I15:L15"/>
  </mergeCells>
  <phoneticPr fontId="2" type="noConversion"/>
  <pageMargins left="0.39370078740157483" right="0.35433070866141736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Pretreatment contrast</vt:lpstr>
      <vt:lpstr>Density separation medium contr</vt:lpstr>
      <vt:lpstr>Density separation time</vt:lpstr>
      <vt:lpstr>Total samples</vt:lpstr>
      <vt:lpstr>190-230</vt:lpstr>
      <vt:lpstr>150-190</vt:lpstr>
      <vt:lpstr>110-150</vt:lpstr>
      <vt:lpstr>70-110</vt:lpstr>
      <vt:lpstr>70-230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zhiheng xia</dc:creator>
  <cp:lastModifiedBy>zhiheng xia</cp:lastModifiedBy>
  <dcterms:created xsi:type="dcterms:W3CDTF">2015-06-05T18:19:34Z</dcterms:created>
  <dcterms:modified xsi:type="dcterms:W3CDTF">2023-12-28T17:11:50Z</dcterms:modified>
</cp:coreProperties>
</file>