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thenaeyster/Desktop/IF geochron/Manuscript Jan 2024/Supplement/Data1-MATLAB/"/>
    </mc:Choice>
  </mc:AlternateContent>
  <xr:revisionPtr revIDLastSave="0" documentId="13_ncr:1_{02C31BF5-D6B1-4244-AA78-C7ADEB9AE56F}" xr6:coauthVersionLast="43" xr6:coauthVersionMax="43" xr10:uidLastSave="{00000000-0000-0000-0000-000000000000}"/>
  <bookViews>
    <workbookView xWindow="780" yWindow="960" windowWidth="27640" windowHeight="15520" xr2:uid="{CDF1D572-9A44-6640-AA3B-078A67C554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E3" i="1"/>
  <c r="B25" i="1" l="1"/>
  <c r="B24" i="1"/>
  <c r="B23" i="1"/>
  <c r="B22" i="1"/>
  <c r="B21" i="1"/>
  <c r="B20" i="1"/>
  <c r="B19" i="1"/>
  <c r="F18" i="1"/>
  <c r="E18" i="1"/>
  <c r="B18" i="1"/>
  <c r="F17" i="1"/>
  <c r="E17" i="1"/>
  <c r="B17" i="1"/>
  <c r="B16" i="1"/>
  <c r="B15" i="1"/>
  <c r="B14" i="1"/>
  <c r="H13" i="1"/>
  <c r="F13" i="1"/>
  <c r="E13" i="1"/>
  <c r="A13" i="1"/>
  <c r="B11" i="1"/>
  <c r="F10" i="1"/>
  <c r="E10" i="1"/>
  <c r="A10" i="1"/>
  <c r="A9" i="1"/>
  <c r="B8" i="1"/>
  <c r="A8" i="1"/>
  <c r="B7" i="1"/>
  <c r="A7" i="1"/>
  <c r="F6" i="1"/>
  <c r="E6" i="1"/>
  <c r="A6" i="1"/>
  <c r="F5" i="1"/>
  <c r="E5" i="1"/>
  <c r="A4" i="1"/>
</calcChain>
</file>

<file path=xl/sharedStrings.xml><?xml version="1.0" encoding="utf-8"?>
<sst xmlns="http://schemas.openxmlformats.org/spreadsheetml/2006/main" count="66" uniqueCount="12">
  <si>
    <t>Age</t>
  </si>
  <si>
    <t>uncertainty</t>
  </si>
  <si>
    <t>NaN</t>
  </si>
  <si>
    <t>minmax</t>
  </si>
  <si>
    <t xml:space="preserve">min </t>
  </si>
  <si>
    <t>TYPE</t>
  </si>
  <si>
    <t>strat</t>
  </si>
  <si>
    <t>Min_age</t>
  </si>
  <si>
    <t>Max_age</t>
  </si>
  <si>
    <t>age_height</t>
  </si>
  <si>
    <t>Area</t>
  </si>
  <si>
    <t>Thickness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</si>
</sst>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2E2E2E"/>
      <name val="Calibri"/>
      <family val="2"/>
      <scheme val="minor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2" fontId="3" fillId="0" borderId="0" xfId="0" applyNumberFormat="1" applyFont="1"/>
    <xf numFmtId="11" fontId="3" fillId="0" borderId="0" xfId="1" applyNumberFormat="1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3" fillId="0" borderId="0" xfId="0" applyFont="1"/>
    <xf numFmtId="11" fontId="3" fillId="0" borderId="0" xfId="1" applyNumberFormat="1" applyFont="1" applyAlignment="1">
      <alignment horizontal="right"/>
    </xf>
    <xf numFmtId="2" fontId="4" fillId="0" borderId="0" xfId="0" applyNumberFormat="1" applyFont="1"/>
    <xf numFmtId="11" fontId="3" fillId="0" borderId="0" xfId="0" applyNumberFormat="1" applyFont="1"/>
    <xf numFmtId="49" fontId="3" fillId="0" borderId="0" xfId="0" applyNumberFormat="1" applyFont="1" applyAlignment="1">
      <alignment vertical="center"/>
    </xf>
    <xf numFmtId="49" fontId="3" fillId="0" borderId="0" xfId="0" applyNumberFormat="1" applyFont="1"/>
    <xf numFmtId="0" fontId="5" fillId="0" borderId="0" xfId="0" applyFont="1" applyAlignment="1">
      <alignment horizontal="right"/>
    </xf>
    <xf numFmtId="0" fontId="3" fillId="0" borderId="0" xfId="0" applyFont="1" applyFill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11567-05AD-374F-9390-64CD1AB476AC}">
  <dimension ref="A1:L25"/>
  <sheetViews>
    <sheetView tabSelected="1" workbookViewId="0">
      <selection activeCell="E5" sqref="E5"/>
    </sheetView>
  </sheetViews>
  <sheetFormatPr baseColWidth="10" defaultRowHeight="16" x14ac:dyDescent="0.2"/>
  <sheetData>
    <row r="1" spans="1:12" x14ac:dyDescent="0.2">
      <c r="A1" s="1" t="s">
        <v>11</v>
      </c>
      <c r="B1" s="2" t="s">
        <v>10</v>
      </c>
      <c r="C1" s="3" t="s">
        <v>0</v>
      </c>
      <c r="D1" s="3" t="s">
        <v>1</v>
      </c>
      <c r="E1" s="3" t="s">
        <v>7</v>
      </c>
      <c r="F1" s="3" t="s">
        <v>8</v>
      </c>
      <c r="G1" s="3" t="s">
        <v>5</v>
      </c>
      <c r="H1" s="3" t="s">
        <v>9</v>
      </c>
    </row>
    <row r="2" spans="1:12" x14ac:dyDescent="0.2">
      <c r="A2" s="4">
        <v>10</v>
      </c>
      <c r="B2" s="5">
        <v>797254830.21099901</v>
      </c>
      <c r="C2" s="6" t="s">
        <v>2</v>
      </c>
      <c r="D2" s="6" t="s">
        <v>2</v>
      </c>
      <c r="E2" s="6">
        <v>1804</v>
      </c>
      <c r="F2" s="6">
        <v>1895</v>
      </c>
      <c r="G2" s="11" t="s">
        <v>3</v>
      </c>
    </row>
    <row r="3" spans="1:12" x14ac:dyDescent="0.2">
      <c r="A3" s="4">
        <v>700</v>
      </c>
      <c r="B3" s="5">
        <v>380829425.90399897</v>
      </c>
      <c r="C3" s="14">
        <v>1886</v>
      </c>
      <c r="D3" s="14">
        <v>2</v>
      </c>
      <c r="E3" s="14">
        <f t="shared" ref="E3" si="0">C3-D3</f>
        <v>1884</v>
      </c>
      <c r="F3" s="14">
        <f t="shared" ref="F3" si="1">C3+D3</f>
        <v>1888</v>
      </c>
      <c r="G3" s="12" t="s">
        <v>6</v>
      </c>
      <c r="H3" s="6">
        <v>500</v>
      </c>
    </row>
    <row r="4" spans="1:12" x14ac:dyDescent="0.2">
      <c r="A4" s="4">
        <f>20</f>
        <v>20</v>
      </c>
      <c r="B4" s="5">
        <v>1719071320.3099899</v>
      </c>
      <c r="C4" s="6" t="s">
        <v>2</v>
      </c>
      <c r="D4" s="6" t="s">
        <v>2</v>
      </c>
      <c r="E4" s="6">
        <v>1855</v>
      </c>
      <c r="F4" s="6">
        <v>1913</v>
      </c>
      <c r="G4" s="11" t="s">
        <v>3</v>
      </c>
    </row>
    <row r="5" spans="1:12" x14ac:dyDescent="0.2">
      <c r="A5" s="4">
        <v>190</v>
      </c>
      <c r="B5" s="8">
        <v>2202869880.3400002</v>
      </c>
      <c r="C5" s="7">
        <v>1877.52</v>
      </c>
      <c r="D5" s="7">
        <v>8.74</v>
      </c>
      <c r="E5" s="6">
        <f>C5-D5</f>
        <v>1868.78</v>
      </c>
      <c r="F5" s="6">
        <f>C5+D5</f>
        <v>1886.26</v>
      </c>
      <c r="G5" s="12" t="s">
        <v>6</v>
      </c>
      <c r="H5" s="6">
        <v>60</v>
      </c>
    </row>
    <row r="6" spans="1:12" x14ac:dyDescent="0.2">
      <c r="A6" s="4">
        <f>750*0.3048</f>
        <v>228.60000000000002</v>
      </c>
      <c r="B6" s="5">
        <v>16040807851.856001</v>
      </c>
      <c r="C6" s="7">
        <v>1877.52</v>
      </c>
      <c r="D6" s="7">
        <v>8.74</v>
      </c>
      <c r="E6" s="6">
        <f>C6-D6</f>
        <v>1868.78</v>
      </c>
      <c r="F6" s="6">
        <f>C6+D6</f>
        <v>1886.26</v>
      </c>
      <c r="G6" s="12" t="s">
        <v>6</v>
      </c>
      <c r="H6" s="6">
        <v>121</v>
      </c>
    </row>
    <row r="7" spans="1:12" x14ac:dyDescent="0.2">
      <c r="A7" s="9">
        <f>130</f>
        <v>130</v>
      </c>
      <c r="B7" s="5">
        <f>(55695928.6213999+59671095.9182+16704849.8682+54924592.3655+23391756.5925+262603751.821+44438223.0046+1052404766.92999+315947523.25+73558384.3634999+175192677.618+81189772.3006999+59714355.3027999+20690560.5368)</f>
        <v>2296128238.4931893</v>
      </c>
      <c r="C7" s="6" t="s">
        <v>2</v>
      </c>
      <c r="D7" s="6" t="s">
        <v>2</v>
      </c>
      <c r="E7" s="6">
        <v>1870</v>
      </c>
      <c r="F7" s="6" t="s">
        <v>2</v>
      </c>
      <c r="G7" s="12" t="s">
        <v>4</v>
      </c>
    </row>
    <row r="8" spans="1:12" x14ac:dyDescent="0.2">
      <c r="A8" s="4">
        <f>375</f>
        <v>375</v>
      </c>
      <c r="B8" s="5">
        <f>12752965879.5+117683212.923999+2257775660.03+1348324042.04999+5415567949.6+2057071642.36999+811180296.203999+3725351131.61+4845831545.51+419577327.728999+564509694.559999+4556700320.78999+5416339065.14999+533486114.064+4556700320.78999+1025392476.54999+1562261148.53999+1562261148.53999+1025392476.54999</f>
        <v>54554371453.060921</v>
      </c>
      <c r="C8" s="6"/>
      <c r="D8" s="6" t="s">
        <v>2</v>
      </c>
      <c r="E8" s="6">
        <v>1878.5</v>
      </c>
      <c r="F8" s="6" t="s">
        <v>2</v>
      </c>
      <c r="G8" s="12" t="s">
        <v>4</v>
      </c>
    </row>
    <row r="9" spans="1:12" x14ac:dyDescent="0.2">
      <c r="A9" s="4">
        <f>3500*0.3048</f>
        <v>1066.8</v>
      </c>
      <c r="B9" s="5">
        <v>8354396156.68999</v>
      </c>
      <c r="C9" s="6"/>
      <c r="D9" s="6" t="s">
        <v>2</v>
      </c>
      <c r="E9" s="6">
        <v>1891</v>
      </c>
      <c r="F9" s="6" t="s">
        <v>2</v>
      </c>
      <c r="G9" s="12" t="s">
        <v>4</v>
      </c>
    </row>
    <row r="10" spans="1:12" x14ac:dyDescent="0.2">
      <c r="A10" s="4">
        <f>400-150</f>
        <v>250</v>
      </c>
      <c r="B10" s="5">
        <v>21458435750.744999</v>
      </c>
      <c r="C10" s="6">
        <v>1890</v>
      </c>
      <c r="D10" s="6">
        <v>20</v>
      </c>
      <c r="E10" s="6">
        <f>C10-D10</f>
        <v>1870</v>
      </c>
      <c r="F10" s="6">
        <f>C10+D10</f>
        <v>1910</v>
      </c>
      <c r="G10" s="12" t="s">
        <v>6</v>
      </c>
      <c r="H10" s="6">
        <v>12</v>
      </c>
    </row>
    <row r="11" spans="1:12" x14ac:dyDescent="0.2">
      <c r="A11" s="4">
        <v>183</v>
      </c>
      <c r="B11" s="10">
        <f>16040807851.8999</f>
        <v>16040807851.8999</v>
      </c>
      <c r="C11" s="6"/>
      <c r="D11" s="6" t="s">
        <v>2</v>
      </c>
      <c r="E11" s="6">
        <v>1870</v>
      </c>
      <c r="F11" s="6" t="s">
        <v>2</v>
      </c>
      <c r="G11" s="12" t="s">
        <v>4</v>
      </c>
      <c r="K11" s="13"/>
      <c r="L11" s="13"/>
    </row>
    <row r="12" spans="1:12" x14ac:dyDescent="0.2">
      <c r="A12" s="4">
        <v>228</v>
      </c>
      <c r="B12" s="5">
        <v>8354396156.68999</v>
      </c>
      <c r="C12" s="6"/>
      <c r="D12" s="6" t="s">
        <v>2</v>
      </c>
      <c r="E12" s="6">
        <v>1874</v>
      </c>
      <c r="F12" s="6" t="s">
        <v>2</v>
      </c>
      <c r="G12" s="12" t="s">
        <v>4</v>
      </c>
    </row>
    <row r="13" spans="1:12" x14ac:dyDescent="0.2">
      <c r="A13" s="4">
        <f>30+152+61</f>
        <v>243</v>
      </c>
      <c r="B13" s="5">
        <v>89414078.974000007</v>
      </c>
      <c r="C13" s="6">
        <v>1874</v>
      </c>
      <c r="D13" s="6">
        <v>18</v>
      </c>
      <c r="E13" s="6">
        <f>C13-D13</f>
        <v>1856</v>
      </c>
      <c r="F13" s="6">
        <f>C13+D13</f>
        <v>1892</v>
      </c>
      <c r="G13" s="12" t="s">
        <v>6</v>
      </c>
      <c r="H13" s="7">
        <f>61+152</f>
        <v>213</v>
      </c>
    </row>
    <row r="14" spans="1:12" x14ac:dyDescent="0.2">
      <c r="A14" s="7">
        <v>100</v>
      </c>
      <c r="B14" s="10">
        <f>12000*20</f>
        <v>240000</v>
      </c>
      <c r="C14" s="6"/>
      <c r="D14" s="6" t="s">
        <v>2</v>
      </c>
      <c r="E14" s="6">
        <v>1895</v>
      </c>
      <c r="F14" s="6">
        <v>1928</v>
      </c>
      <c r="G14" s="11" t="s">
        <v>3</v>
      </c>
    </row>
    <row r="15" spans="1:12" x14ac:dyDescent="0.2">
      <c r="A15" s="7">
        <v>100</v>
      </c>
      <c r="B15" s="10">
        <f>170*(1000^2)</f>
        <v>170000000</v>
      </c>
      <c r="C15" s="6"/>
      <c r="D15" s="6" t="s">
        <v>2</v>
      </c>
      <c r="E15" s="6">
        <v>2000</v>
      </c>
      <c r="F15" s="6">
        <v>2200</v>
      </c>
      <c r="G15" s="11" t="s">
        <v>3</v>
      </c>
    </row>
    <row r="16" spans="1:12" x14ac:dyDescent="0.2">
      <c r="A16" s="7">
        <v>100</v>
      </c>
      <c r="B16" s="10">
        <f>1719071320.30999</f>
        <v>1719071320.3099899</v>
      </c>
      <c r="C16" s="6"/>
      <c r="D16" s="6" t="s">
        <v>2</v>
      </c>
      <c r="E16" s="6">
        <v>1974</v>
      </c>
      <c r="F16" s="6">
        <v>2100</v>
      </c>
      <c r="G16" s="11" t="s">
        <v>3</v>
      </c>
    </row>
    <row r="17" spans="1:7" x14ac:dyDescent="0.2">
      <c r="A17" s="7">
        <v>36</v>
      </c>
      <c r="B17" s="10">
        <f>3500*75</f>
        <v>262500</v>
      </c>
      <c r="C17" s="6">
        <v>2080</v>
      </c>
      <c r="D17" s="6">
        <v>45</v>
      </c>
      <c r="E17" s="6">
        <f>C17-D17</f>
        <v>2035</v>
      </c>
      <c r="F17" s="6">
        <f>C17+D17</f>
        <v>2125</v>
      </c>
      <c r="G17" s="11" t="s">
        <v>3</v>
      </c>
    </row>
    <row r="18" spans="1:7" x14ac:dyDescent="0.2">
      <c r="A18" s="7">
        <v>20</v>
      </c>
      <c r="B18" s="10">
        <f>16040807851.8999</f>
        <v>16040807851.8999</v>
      </c>
      <c r="C18" s="6" t="s">
        <v>2</v>
      </c>
      <c r="D18" s="6" t="s">
        <v>2</v>
      </c>
      <c r="E18" s="6">
        <f>1746+86</f>
        <v>1832</v>
      </c>
      <c r="F18" s="6">
        <f>2197+39</f>
        <v>2236</v>
      </c>
      <c r="G18" s="11" t="s">
        <v>3</v>
      </c>
    </row>
    <row r="19" spans="1:7" x14ac:dyDescent="0.2">
      <c r="A19" s="7">
        <v>60</v>
      </c>
      <c r="B19" s="10">
        <f>10000*4000</f>
        <v>40000000</v>
      </c>
      <c r="C19" s="6" t="s">
        <v>2</v>
      </c>
      <c r="D19" s="6" t="s">
        <v>2</v>
      </c>
      <c r="E19" s="6">
        <v>2000</v>
      </c>
      <c r="F19" s="6">
        <v>2300</v>
      </c>
      <c r="G19" s="11" t="s">
        <v>3</v>
      </c>
    </row>
    <row r="20" spans="1:7" x14ac:dyDescent="0.2">
      <c r="A20" s="7">
        <v>20</v>
      </c>
      <c r="B20" s="10">
        <f>(150*1000)*(7000)</f>
        <v>1050000000</v>
      </c>
      <c r="C20" s="6" t="s">
        <v>2</v>
      </c>
      <c r="D20" s="6" t="s">
        <v>2</v>
      </c>
      <c r="E20" s="6">
        <v>2080</v>
      </c>
      <c r="F20" s="6">
        <v>2170</v>
      </c>
      <c r="G20" s="11" t="s">
        <v>3</v>
      </c>
    </row>
    <row r="21" spans="1:7" x14ac:dyDescent="0.2">
      <c r="A21" s="7">
        <v>50</v>
      </c>
      <c r="B21" s="10">
        <f>1500*5000</f>
        <v>7500000</v>
      </c>
      <c r="C21" s="6" t="s">
        <v>2</v>
      </c>
      <c r="D21" s="6" t="s">
        <v>2</v>
      </c>
      <c r="E21" s="6">
        <v>2100</v>
      </c>
      <c r="F21" s="6">
        <v>2216</v>
      </c>
      <c r="G21" s="11" t="s">
        <v>3</v>
      </c>
    </row>
    <row r="22" spans="1:7" x14ac:dyDescent="0.2">
      <c r="A22" s="7">
        <v>400</v>
      </c>
      <c r="B22" s="10">
        <f>(20.5*1000)*5.8*1000</f>
        <v>118900000</v>
      </c>
      <c r="C22" s="6" t="s">
        <v>2</v>
      </c>
      <c r="D22" s="6" t="s">
        <v>2</v>
      </c>
      <c r="E22" s="6">
        <v>2100</v>
      </c>
      <c r="F22" s="6">
        <v>2380</v>
      </c>
      <c r="G22" s="11" t="s">
        <v>3</v>
      </c>
    </row>
    <row r="23" spans="1:7" x14ac:dyDescent="0.2">
      <c r="A23" s="7">
        <v>450</v>
      </c>
      <c r="B23" s="10">
        <f>45000*5000</f>
        <v>225000000</v>
      </c>
      <c r="C23" s="6" t="s">
        <v>2</v>
      </c>
      <c r="D23" s="6" t="s">
        <v>2</v>
      </c>
      <c r="E23" s="6">
        <v>2200</v>
      </c>
      <c r="F23" s="6">
        <v>2615</v>
      </c>
      <c r="G23" s="11" t="s">
        <v>3</v>
      </c>
    </row>
    <row r="24" spans="1:7" x14ac:dyDescent="0.2">
      <c r="A24" s="7">
        <v>40</v>
      </c>
      <c r="B24" s="10">
        <f>128748*482803</f>
        <v>62159920644</v>
      </c>
      <c r="C24" s="6" t="s">
        <v>2</v>
      </c>
      <c r="D24" s="6" t="s">
        <v>2</v>
      </c>
      <c r="E24" s="7">
        <v>2266</v>
      </c>
      <c r="F24" s="7">
        <v>2310</v>
      </c>
      <c r="G24" s="11" t="s">
        <v>3</v>
      </c>
    </row>
    <row r="25" spans="1:7" x14ac:dyDescent="0.2">
      <c r="A25" s="7">
        <v>60</v>
      </c>
      <c r="B25" s="10">
        <f>128748*482803</f>
        <v>62159920644</v>
      </c>
      <c r="C25" s="6" t="s">
        <v>2</v>
      </c>
      <c r="D25" s="6" t="s">
        <v>2</v>
      </c>
      <c r="E25" s="6">
        <v>2393</v>
      </c>
      <c r="F25" s="6">
        <v>2426</v>
      </c>
      <c r="G25" s="11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Eyster, Athena</cp:lastModifiedBy>
  <dcterms:created xsi:type="dcterms:W3CDTF">2022-06-22T23:39:32Z</dcterms:created>
  <dcterms:modified xsi:type="dcterms:W3CDTF">2024-01-11T20:46:15Z</dcterms:modified>
</cp:coreProperties>
</file>