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8_{BB8D1378-5BE0-47B8-965C-8AED7F105F31}" xr6:coauthVersionLast="47" xr6:coauthVersionMax="47" xr10:uidLastSave="{00000000-0000-0000-0000-000000000000}"/>
  <bookViews>
    <workbookView xWindow="-110" yWindow="-110" windowWidth="19420" windowHeight="10300" activeTab="5" xr2:uid="{00000000-000D-0000-FFFF-FFFF00000000}"/>
  </bookViews>
  <sheets>
    <sheet name="figure1" sheetId="1" r:id="rId1"/>
    <sheet name="figure2" sheetId="2" r:id="rId2"/>
    <sheet name="figure3" sheetId="3" r:id="rId3"/>
    <sheet name="figure4" sheetId="4" r:id="rId4"/>
    <sheet name="figure6" sheetId="5" r:id="rId5"/>
    <sheet name="figureS1" sheetId="6" r:id="rId6"/>
  </sheets>
  <calcPr calcId="191029"/>
</workbook>
</file>

<file path=xl/calcChain.xml><?xml version="1.0" encoding="utf-8"?>
<calcChain xmlns="http://schemas.openxmlformats.org/spreadsheetml/2006/main">
  <c r="R16" i="6" l="1"/>
  <c r="R15" i="6"/>
  <c r="L16" i="6"/>
  <c r="K16" i="6"/>
  <c r="K15" i="6"/>
  <c r="R12" i="6"/>
  <c r="S12" i="6" s="1"/>
  <c r="R11" i="6"/>
  <c r="K12" i="6"/>
  <c r="K11" i="6"/>
  <c r="K8" i="6"/>
  <c r="K7" i="6"/>
  <c r="R8" i="6"/>
  <c r="R7" i="6"/>
  <c r="S16" i="6" l="1"/>
  <c r="U16" i="6" s="1"/>
  <c r="V16" i="6" s="1"/>
  <c r="L12" i="6"/>
  <c r="U12" i="6"/>
  <c r="V12" i="6" s="1"/>
  <c r="S8" i="6"/>
  <c r="L8" i="6"/>
  <c r="R28" i="4"/>
  <c r="S28" i="4" s="1"/>
  <c r="L28" i="4" s="1"/>
  <c r="K27" i="4" s="1"/>
  <c r="H27" i="4" s="1"/>
  <c r="K28" i="4"/>
  <c r="R27" i="4"/>
  <c r="K24" i="4"/>
  <c r="L24" i="4" s="1"/>
  <c r="S24" i="4" s="1"/>
  <c r="R23" i="4"/>
  <c r="K23" i="4"/>
  <c r="L20" i="4"/>
  <c r="S20" i="4" s="1"/>
  <c r="K20" i="4"/>
  <c r="R19" i="4"/>
  <c r="K19" i="4"/>
  <c r="I34" i="3"/>
  <c r="J34" i="3" s="1"/>
  <c r="X33" i="3"/>
  <c r="O33" i="3"/>
  <c r="I33" i="3"/>
  <c r="I30" i="3"/>
  <c r="X29" i="3"/>
  <c r="O29" i="3"/>
  <c r="I29" i="3"/>
  <c r="J30" i="3" s="1"/>
  <c r="P26" i="3"/>
  <c r="J26" i="3" s="1"/>
  <c r="Y26" i="3" s="1"/>
  <c r="O26" i="3"/>
  <c r="X25" i="3"/>
  <c r="O25" i="3"/>
  <c r="I25" i="3"/>
  <c r="I26" i="3" s="1"/>
  <c r="F26" i="3" s="1"/>
  <c r="P19" i="3"/>
  <c r="J19" i="3" s="1"/>
  <c r="O19" i="3"/>
  <c r="I19" i="3"/>
  <c r="X18" i="3"/>
  <c r="O18" i="3"/>
  <c r="I15" i="3"/>
  <c r="X14" i="3"/>
  <c r="O14" i="3"/>
  <c r="I14" i="3"/>
  <c r="J15" i="3" s="1"/>
  <c r="I11" i="3"/>
  <c r="X10" i="3"/>
  <c r="O10" i="3"/>
  <c r="I10" i="3"/>
  <c r="J11" i="3" s="1"/>
  <c r="X41" i="2"/>
  <c r="S41" i="2"/>
  <c r="X40" i="2"/>
  <c r="S40" i="2"/>
  <c r="X39" i="2"/>
  <c r="S39" i="2"/>
  <c r="T25" i="2"/>
  <c r="Q25" i="2"/>
  <c r="N25" i="2" s="1"/>
  <c r="M25" i="2"/>
  <c r="L21" i="2"/>
  <c r="Q20" i="2"/>
  <c r="L20" i="2"/>
  <c r="M21" i="2" s="1"/>
  <c r="R21" i="2" s="1"/>
  <c r="Q21" i="2" s="1"/>
  <c r="L17" i="2"/>
  <c r="M17" i="2" s="1"/>
  <c r="R17" i="2" s="1"/>
  <c r="Q16" i="2"/>
  <c r="Q17" i="2" s="1"/>
  <c r="L16" i="2"/>
  <c r="T12" i="2"/>
  <c r="R12" i="2"/>
  <c r="M12" i="2" s="1"/>
  <c r="L12" i="2" s="1"/>
  <c r="K12" i="2" s="1"/>
  <c r="Q12" i="2"/>
  <c r="Q11" i="2"/>
  <c r="L11" i="2"/>
  <c r="R8" i="2"/>
  <c r="L8" i="2"/>
  <c r="M8" i="2" s="1"/>
  <c r="S8" i="2" s="1"/>
  <c r="T8" i="2" s="1"/>
  <c r="L7" i="2"/>
  <c r="T4" i="2"/>
  <c r="Q4" i="2"/>
  <c r="M4" i="2"/>
  <c r="L4" i="2"/>
  <c r="Q3" i="2"/>
  <c r="P3" i="2" s="1"/>
  <c r="L3" i="2"/>
  <c r="K3" i="2" s="1"/>
  <c r="W83" i="1"/>
  <c r="X83" i="1" s="1"/>
  <c r="AD83" i="1" s="1"/>
  <c r="AC82" i="1"/>
  <c r="AC83" i="1" s="1"/>
  <c r="AB83" i="1" s="1"/>
  <c r="W82" i="1"/>
  <c r="X79" i="1"/>
  <c r="AD79" i="1" s="1"/>
  <c r="W79" i="1"/>
  <c r="AC78" i="1"/>
  <c r="AC79" i="1" s="1"/>
  <c r="AB79" i="1" s="1"/>
  <c r="W78" i="1"/>
  <c r="W75" i="1"/>
  <c r="X75" i="1" s="1"/>
  <c r="AD75" i="1" s="1"/>
  <c r="AC74" i="1"/>
  <c r="AC75" i="1" s="1"/>
  <c r="AB75" i="1" s="1"/>
  <c r="W74" i="1"/>
  <c r="X70" i="1"/>
  <c r="AD70" i="1" s="1"/>
  <c r="AC70" i="1" s="1"/>
  <c r="AB70" i="1" s="1"/>
  <c r="W70" i="1"/>
  <c r="AC69" i="1"/>
  <c r="W69" i="1"/>
  <c r="AD66" i="1"/>
  <c r="AC66" i="1"/>
  <c r="X66" i="1"/>
  <c r="AC65" i="1"/>
  <c r="W65" i="1"/>
  <c r="W66" i="1" s="1"/>
  <c r="V66" i="1" s="1"/>
  <c r="X62" i="1"/>
  <c r="AD62" i="1" s="1"/>
  <c r="W62" i="1"/>
  <c r="AC61" i="1"/>
  <c r="AC62" i="1" s="1"/>
  <c r="AB62" i="1" s="1"/>
  <c r="W61" i="1"/>
  <c r="AC57" i="1"/>
  <c r="W57" i="1"/>
  <c r="W56" i="1"/>
  <c r="X57" i="1" s="1"/>
  <c r="AD57" i="1" s="1"/>
  <c r="AC56" i="1" s="1"/>
  <c r="AB56" i="1" s="1"/>
  <c r="AC53" i="1"/>
  <c r="AD53" i="1" s="1"/>
  <c r="X53" i="1" s="1"/>
  <c r="W53" i="1" s="1"/>
  <c r="V53" i="1" s="1"/>
  <c r="AC52" i="1"/>
  <c r="W52" i="1"/>
  <c r="W49" i="1"/>
  <c r="X49" i="1" s="1"/>
  <c r="AD49" i="1" s="1"/>
  <c r="AC48" i="1"/>
  <c r="AC49" i="1" s="1"/>
  <c r="AB49" i="1" s="1"/>
  <c r="W48" i="1"/>
  <c r="AC44" i="1"/>
  <c r="W44" i="1"/>
  <c r="X44" i="1" s="1"/>
  <c r="AD44" i="1" s="1"/>
  <c r="W43" i="1"/>
  <c r="AD40" i="1"/>
  <c r="X40" i="1" s="1"/>
  <c r="AC40" i="1"/>
  <c r="AC39" i="1"/>
  <c r="W39" i="1"/>
  <c r="W40" i="1" s="1"/>
  <c r="V40" i="1" s="1"/>
  <c r="W36" i="1"/>
  <c r="X36" i="1" s="1"/>
  <c r="AD36" i="1" s="1"/>
  <c r="AC36" i="1" s="1"/>
  <c r="AC35" i="1"/>
  <c r="W35" i="1"/>
  <c r="L33" i="1"/>
  <c r="M33" i="1" s="1"/>
  <c r="F33" i="1"/>
  <c r="L32" i="1"/>
  <c r="AC31" i="1"/>
  <c r="AD31" i="1" s="1"/>
  <c r="X31" i="1" s="1"/>
  <c r="W31" i="1" s="1"/>
  <c r="V31" i="1" s="1"/>
  <c r="AC30" i="1"/>
  <c r="W30" i="1"/>
  <c r="M29" i="1"/>
  <c r="L29" i="1"/>
  <c r="L28" i="1"/>
  <c r="F28" i="1"/>
  <c r="W27" i="1"/>
  <c r="X27" i="1" s="1"/>
  <c r="AD27" i="1" s="1"/>
  <c r="AC26" i="1"/>
  <c r="AC27" i="1" s="1"/>
  <c r="Z27" i="1" s="1"/>
  <c r="W26" i="1"/>
  <c r="F25" i="1"/>
  <c r="G25" i="1" s="1"/>
  <c r="F24" i="1"/>
  <c r="AD23" i="1"/>
  <c r="AC23" i="1"/>
  <c r="X23" i="1"/>
  <c r="AC22" i="1"/>
  <c r="W22" i="1"/>
  <c r="W23" i="1" s="1"/>
  <c r="T23" i="1" s="1"/>
  <c r="AC18" i="1"/>
  <c r="AD18" i="1" s="1"/>
  <c r="W18" i="1"/>
  <c r="AC17" i="1"/>
  <c r="AC14" i="1"/>
  <c r="AD14" i="1" s="1"/>
  <c r="AC13" i="1"/>
  <c r="W13" i="1"/>
  <c r="W10" i="1"/>
  <c r="X10" i="1" s="1"/>
  <c r="W9" i="1"/>
  <c r="A2" i="1" a="1"/>
  <c r="A2" i="1" s="1"/>
  <c r="U8" i="6" l="1"/>
  <c r="V8" i="6" s="1"/>
  <c r="P11" i="3"/>
  <c r="Y11" i="3"/>
  <c r="P15" i="3"/>
  <c r="O15" i="3" s="1"/>
  <c r="Y15" i="3"/>
  <c r="X15" i="3" s="1"/>
  <c r="U15" i="3" s="1"/>
  <c r="Y19" i="3"/>
  <c r="I18" i="3"/>
  <c r="F18" i="3" s="1"/>
  <c r="O11" i="3"/>
  <c r="N11" i="3" s="1"/>
  <c r="X19" i="3"/>
  <c r="U19" i="3" s="1"/>
  <c r="P34" i="3"/>
  <c r="O34" i="3" s="1"/>
  <c r="L34" i="3" s="1"/>
  <c r="Y34" i="3"/>
  <c r="X34" i="3" s="1"/>
  <c r="U34" i="3" s="1"/>
  <c r="AC43" i="1"/>
  <c r="AB43" i="1" s="1"/>
  <c r="X11" i="3"/>
  <c r="U11" i="3" s="1"/>
  <c r="Y30" i="3"/>
  <c r="X30" i="3" s="1"/>
  <c r="U30" i="3" s="1"/>
  <c r="P30" i="3"/>
  <c r="O30" i="3" s="1"/>
  <c r="L30" i="3" s="1"/>
  <c r="X26" i="3"/>
  <c r="U26" i="3" s="1"/>
  <c r="R20" i="4"/>
  <c r="O20" i="4" s="1"/>
  <c r="R24" i="4"/>
  <c r="O24" i="4" s="1"/>
</calcChain>
</file>

<file path=xl/sharedStrings.xml><?xml version="1.0" encoding="utf-8"?>
<sst xmlns="http://schemas.openxmlformats.org/spreadsheetml/2006/main" count="473" uniqueCount="79">
  <si>
    <t>D</t>
  </si>
  <si>
    <t>circ_ARHGEF28</t>
  </si>
  <si>
    <t>circ_SERPINE2_0001</t>
  </si>
  <si>
    <t>circ_UGGT2_0030</t>
  </si>
  <si>
    <t>circ_TEX9_0003</t>
  </si>
  <si>
    <t>circ_SOS2_0052</t>
  </si>
  <si>
    <t>circ_LDLRAD3_0003</t>
  </si>
  <si>
    <t>A2780R</t>
  </si>
  <si>
    <t>average</t>
  </si>
  <si>
    <t>c28-gapdh</t>
  </si>
  <si>
    <t>A2780</t>
  </si>
  <si>
    <t>A2780R-A2780</t>
  </si>
  <si>
    <t>A2780R/A2780</t>
  </si>
  <si>
    <t>Gapdh</t>
  </si>
  <si>
    <t>F</t>
  </si>
  <si>
    <t>2-gapdh</t>
  </si>
  <si>
    <t>circ</t>
  </si>
  <si>
    <t>3-gapdh</t>
  </si>
  <si>
    <t>4-gapdh</t>
  </si>
  <si>
    <t>5-gapdh</t>
  </si>
  <si>
    <t>6-gapdh</t>
  </si>
  <si>
    <t>mock</t>
  </si>
  <si>
    <t>rnas</t>
  </si>
  <si>
    <t>rnas-mock</t>
  </si>
  <si>
    <t>ratio</t>
  </si>
  <si>
    <t>C</t>
  </si>
  <si>
    <t>gapdh</t>
  </si>
  <si>
    <t>ARHGEF28</t>
  </si>
  <si>
    <t>circ-ARHGEF28</t>
  </si>
  <si>
    <t>time(h)</t>
  </si>
  <si>
    <t>circRNA</t>
  </si>
  <si>
    <t>mRNA</t>
  </si>
  <si>
    <t>Nucleus</t>
  </si>
  <si>
    <t>cytoplasm</t>
  </si>
  <si>
    <t>nucleus</t>
  </si>
  <si>
    <t>nucleus%</t>
  </si>
  <si>
    <t>cytoplasm%</t>
  </si>
  <si>
    <t>G</t>
  </si>
  <si>
    <t>MALAT1</t>
  </si>
  <si>
    <t>β-catein</t>
  </si>
  <si>
    <t>A</t>
  </si>
  <si>
    <t>nc</t>
  </si>
  <si>
    <t>si-1</t>
  </si>
  <si>
    <t>si-2</t>
  </si>
  <si>
    <t>B</t>
  </si>
  <si>
    <t>si1</t>
  </si>
  <si>
    <t>si1-nc</t>
  </si>
  <si>
    <t>si1/nc</t>
  </si>
  <si>
    <t>si2</t>
  </si>
  <si>
    <t>si2-nc</t>
  </si>
  <si>
    <t>si2/nc</t>
  </si>
  <si>
    <t>colony</t>
  </si>
  <si>
    <t>apoptosis</t>
  </si>
  <si>
    <t>H</t>
  </si>
  <si>
    <t>Day(s)</t>
  </si>
  <si>
    <t>siCTL</t>
  </si>
  <si>
    <t>siCTL+DDP</t>
  </si>
  <si>
    <t>si-1+DDP</t>
  </si>
  <si>
    <t>si-2+DDP</t>
  </si>
  <si>
    <t>J</t>
  </si>
  <si>
    <t>contsiCTL+DDProl-2</t>
  </si>
  <si>
    <t>IgG</t>
  </si>
  <si>
    <t>cir</t>
  </si>
  <si>
    <t>MST1-IgG</t>
  </si>
  <si>
    <t>MST11/IgG</t>
  </si>
  <si>
    <t>MST1</t>
  </si>
  <si>
    <t>E</t>
  </si>
  <si>
    <t>DDP 10μM</t>
  </si>
  <si>
    <t>DDP 10μM+TRULI 0.1nmol</t>
  </si>
  <si>
    <t>OE</t>
  </si>
  <si>
    <t>VE</t>
  </si>
  <si>
    <t>VE+DDP</t>
  </si>
  <si>
    <t>OE+DDP</t>
  </si>
  <si>
    <t>gapdh</t>
    <phoneticPr fontId="9" type="noConversion"/>
  </si>
  <si>
    <t>OE</t>
    <phoneticPr fontId="9" type="noConversion"/>
  </si>
  <si>
    <t>VE</t>
    <phoneticPr fontId="9" type="noConversion"/>
  </si>
  <si>
    <t>circ</t>
    <phoneticPr fontId="9" type="noConversion"/>
  </si>
  <si>
    <t>OE/VE</t>
    <phoneticPr fontId="9" type="noConversion"/>
  </si>
  <si>
    <t>OE-VE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</si>
</sst>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178" fontId="0" fillId="0" borderId="0" xfId="0" applyNumberForma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6" fillId="0" borderId="0" xfId="0" applyFont="1" applyAlignment="1"/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5" xfId="0" applyFont="1" applyBorder="1" applyAlignment="1"/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0" xfId="0" applyFont="1" applyAlignment="1"/>
    <xf numFmtId="58" fontId="7" fillId="0" borderId="0" xfId="0" applyNumberFormat="1" applyFont="1">
      <alignment vertical="center"/>
    </xf>
    <xf numFmtId="0" fontId="7" fillId="0" borderId="3" xfId="0" applyFont="1" applyBorder="1" applyAlignment="1"/>
    <xf numFmtId="49" fontId="7" fillId="0" borderId="0" xfId="0" applyNumberFormat="1" applyFont="1">
      <alignment vertical="center"/>
    </xf>
    <xf numFmtId="49" fontId="7" fillId="0" borderId="3" xfId="0" applyNumberFormat="1" applyFont="1" applyBorder="1">
      <alignment vertical="center"/>
    </xf>
    <xf numFmtId="0" fontId="7" fillId="0" borderId="2" xfId="0" applyFont="1" applyBorder="1" applyAlignment="1"/>
    <xf numFmtId="0" fontId="7" fillId="0" borderId="5" xfId="0" applyFont="1" applyBorder="1" applyAlignment="1"/>
    <xf numFmtId="49" fontId="8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7" fillId="0" borderId="6" xfId="0" applyFont="1" applyBorder="1" applyAlignment="1"/>
    <xf numFmtId="0" fontId="0" fillId="0" borderId="0" xfId="0" applyAlignme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83"/>
  <sheetViews>
    <sheetView topLeftCell="S30" zoomScale="52" zoomScaleNormal="85" workbookViewId="0">
      <selection activeCell="C35" sqref="C35"/>
    </sheetView>
  </sheetViews>
  <sheetFormatPr defaultColWidth="9" defaultRowHeight="14" x14ac:dyDescent="0.25"/>
  <cols>
    <col min="1" max="11" width="9" style="23"/>
    <col min="12" max="12" width="12.90625" style="23"/>
    <col min="13" max="15" width="9" style="23"/>
    <col min="16" max="16" width="14.36328125" style="23"/>
    <col min="17" max="19" width="9" style="23"/>
    <col min="20" max="20" width="14.36328125" style="23"/>
    <col min="21" max="22" width="9" style="23"/>
    <col min="23" max="24" width="12.90625" style="23"/>
    <col min="25" max="25" width="9" style="23"/>
    <col min="26" max="26" width="12.90625" style="23"/>
    <col min="27" max="28" width="9" style="23"/>
    <col min="29" max="30" width="12.90625" style="23"/>
    <col min="31" max="31" width="10.26953125" style="23" customWidth="1"/>
    <col min="32" max="32" width="10.6328125" style="23" customWidth="1"/>
    <col min="33" max="16384" width="9" style="23"/>
  </cols>
  <sheetData>
    <row r="2" spans="1:34" x14ac:dyDescent="0.25">
      <c r="A2" s="23" t="e">
        <f t="array" ref="A2">-Q</f>
        <v>#NAME?</v>
      </c>
    </row>
    <row r="6" spans="1:34" x14ac:dyDescent="0.25">
      <c r="R6" s="23" t="s">
        <v>0</v>
      </c>
    </row>
    <row r="7" spans="1:34" x14ac:dyDescent="0.3">
      <c r="B7" s="23" t="s">
        <v>0</v>
      </c>
      <c r="C7" s="23" t="s">
        <v>1</v>
      </c>
      <c r="D7" s="23" t="s">
        <v>2</v>
      </c>
      <c r="E7" s="23" t="s">
        <v>3</v>
      </c>
      <c r="F7" s="23" t="s">
        <v>4</v>
      </c>
      <c r="G7" s="23" t="s">
        <v>5</v>
      </c>
      <c r="H7" s="23" t="s">
        <v>6</v>
      </c>
      <c r="P7" s="19"/>
      <c r="Q7" s="19"/>
      <c r="S7" s="20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9"/>
    </row>
    <row r="8" spans="1:34" x14ac:dyDescent="0.3">
      <c r="C8" s="19">
        <v>6.5</v>
      </c>
      <c r="D8" s="23">
        <v>5.4</v>
      </c>
      <c r="E8" s="23">
        <v>4.8</v>
      </c>
      <c r="F8" s="23">
        <v>3.9</v>
      </c>
      <c r="G8" s="23">
        <v>2.9</v>
      </c>
      <c r="H8" s="23">
        <v>2.5</v>
      </c>
      <c r="S8" s="22"/>
      <c r="T8" s="23" t="s">
        <v>7</v>
      </c>
      <c r="W8" s="23" t="s">
        <v>8</v>
      </c>
      <c r="X8" s="23" t="s">
        <v>9</v>
      </c>
      <c r="Z8" s="23" t="s">
        <v>10</v>
      </c>
      <c r="AC8" s="23" t="s">
        <v>8</v>
      </c>
      <c r="AD8" s="23" t="s">
        <v>9</v>
      </c>
      <c r="AF8" s="23" t="s">
        <v>11</v>
      </c>
      <c r="AG8" s="23" t="s">
        <v>12</v>
      </c>
      <c r="AH8" s="30"/>
    </row>
    <row r="9" spans="1:34" x14ac:dyDescent="0.3">
      <c r="C9" s="19">
        <v>6.2</v>
      </c>
      <c r="D9" s="23">
        <v>5.3</v>
      </c>
      <c r="E9" s="23">
        <v>4.3</v>
      </c>
      <c r="F9" s="23">
        <v>3.7</v>
      </c>
      <c r="G9" s="23">
        <v>2.6</v>
      </c>
      <c r="H9" s="23">
        <v>1.9</v>
      </c>
      <c r="S9" s="22" t="s">
        <v>13</v>
      </c>
      <c r="T9" s="23">
        <v>14.84</v>
      </c>
      <c r="U9" s="23">
        <v>14.83</v>
      </c>
      <c r="V9" s="23">
        <v>14.56</v>
      </c>
      <c r="W9" s="23">
        <f>AVERAGE(V9)</f>
        <v>14.56</v>
      </c>
      <c r="Z9" s="23">
        <v>14.34</v>
      </c>
      <c r="AA9" s="23">
        <v>14.42</v>
      </c>
      <c r="AB9" s="23">
        <v>14.14</v>
      </c>
      <c r="AC9" s="23">
        <v>14.3</v>
      </c>
      <c r="AH9" s="30"/>
    </row>
    <row r="10" spans="1:34" x14ac:dyDescent="0.3">
      <c r="C10" s="19">
        <v>5.6</v>
      </c>
      <c r="D10" s="23">
        <v>4.9000000000000004</v>
      </c>
      <c r="E10" s="23">
        <v>4.2</v>
      </c>
      <c r="F10" s="23">
        <v>3.5</v>
      </c>
      <c r="G10" s="23">
        <v>3</v>
      </c>
      <c r="H10" s="23">
        <v>1.4</v>
      </c>
      <c r="S10" s="22" t="s">
        <v>1</v>
      </c>
      <c r="T10" s="23">
        <v>25.58</v>
      </c>
      <c r="U10" s="23">
        <v>25.75</v>
      </c>
      <c r="V10" s="23">
        <v>25.77</v>
      </c>
      <c r="W10" s="23">
        <f>AVERAGE(T10:V10)</f>
        <v>25.7</v>
      </c>
      <c r="X10" s="23">
        <f>W10-W9</f>
        <v>11.139999999999999</v>
      </c>
      <c r="Z10" s="23">
        <v>28.09</v>
      </c>
      <c r="AA10" s="23">
        <v>28.12</v>
      </c>
      <c r="AB10" s="23">
        <v>28.24</v>
      </c>
      <c r="AC10" s="23">
        <v>28.15</v>
      </c>
      <c r="AD10" s="23">
        <v>13.85</v>
      </c>
      <c r="AF10" s="23">
        <v>-2.71</v>
      </c>
      <c r="AG10" s="23">
        <v>6.5</v>
      </c>
      <c r="AH10" s="30"/>
    </row>
    <row r="11" spans="1:34" x14ac:dyDescent="0.25">
      <c r="S11" s="22"/>
      <c r="AH11" s="30"/>
    </row>
    <row r="12" spans="1:34" x14ac:dyDescent="0.25">
      <c r="S12" s="22"/>
      <c r="T12" s="23" t="s">
        <v>7</v>
      </c>
      <c r="W12" s="23" t="s">
        <v>8</v>
      </c>
      <c r="X12" s="23" t="s">
        <v>9</v>
      </c>
      <c r="Z12" s="23" t="s">
        <v>10</v>
      </c>
      <c r="AC12" s="23" t="s">
        <v>8</v>
      </c>
      <c r="AD12" s="23" t="s">
        <v>9</v>
      </c>
      <c r="AF12" s="23" t="s">
        <v>11</v>
      </c>
      <c r="AG12" s="23" t="s">
        <v>12</v>
      </c>
      <c r="AH12" s="30"/>
    </row>
    <row r="13" spans="1:34" x14ac:dyDescent="0.25">
      <c r="S13" s="22" t="s">
        <v>13</v>
      </c>
      <c r="T13" s="23">
        <v>15.32</v>
      </c>
      <c r="U13" s="23">
        <v>15.4</v>
      </c>
      <c r="V13" s="23">
        <v>15.24</v>
      </c>
      <c r="W13" s="23">
        <f>AVERAGE(T13:V13)</f>
        <v>15.32</v>
      </c>
      <c r="Z13" s="23">
        <v>13.02</v>
      </c>
      <c r="AA13" s="23">
        <v>13.21</v>
      </c>
      <c r="AB13" s="23">
        <v>13.12</v>
      </c>
      <c r="AC13" s="23">
        <f>AVERAGE(Z13:AB13)</f>
        <v>13.116666666666667</v>
      </c>
      <c r="AH13" s="30"/>
    </row>
    <row r="14" spans="1:34" x14ac:dyDescent="0.25">
      <c r="S14" s="22" t="s">
        <v>1</v>
      </c>
      <c r="T14" s="23">
        <v>26.4</v>
      </c>
      <c r="U14" s="23">
        <v>26.54</v>
      </c>
      <c r="V14" s="23">
        <v>26.35</v>
      </c>
      <c r="W14" s="23">
        <v>26.43</v>
      </c>
      <c r="X14" s="23">
        <v>11.11</v>
      </c>
      <c r="Z14" s="23">
        <v>27.04</v>
      </c>
      <c r="AA14" s="23">
        <v>26.84</v>
      </c>
      <c r="AB14" s="23">
        <v>26.72</v>
      </c>
      <c r="AC14" s="23">
        <f>AVERAGE(Z14:AB14)</f>
        <v>26.866666666666664</v>
      </c>
      <c r="AD14" s="23">
        <f>AC14-AC13</f>
        <v>13.749999999999996</v>
      </c>
      <c r="AF14" s="23">
        <v>-2.64</v>
      </c>
      <c r="AG14" s="23">
        <v>6.2</v>
      </c>
      <c r="AH14" s="30"/>
    </row>
    <row r="15" spans="1:34" x14ac:dyDescent="0.25">
      <c r="B15" s="23" t="s">
        <v>14</v>
      </c>
      <c r="C15" s="23" t="s">
        <v>10</v>
      </c>
      <c r="D15" s="23" t="s">
        <v>7</v>
      </c>
      <c r="S15" s="22"/>
      <c r="AH15" s="30"/>
    </row>
    <row r="16" spans="1:34" x14ac:dyDescent="0.3">
      <c r="C16" s="19">
        <v>1</v>
      </c>
      <c r="D16" s="19">
        <v>6.5</v>
      </c>
      <c r="S16" s="22"/>
      <c r="T16" s="23" t="s">
        <v>7</v>
      </c>
      <c r="W16" s="23" t="s">
        <v>8</v>
      </c>
      <c r="X16" s="23" t="s">
        <v>9</v>
      </c>
      <c r="Z16" s="23" t="s">
        <v>10</v>
      </c>
      <c r="AC16" s="23" t="s">
        <v>8</v>
      </c>
      <c r="AD16" s="23" t="s">
        <v>9</v>
      </c>
      <c r="AF16" s="23" t="s">
        <v>11</v>
      </c>
      <c r="AG16" s="23" t="s">
        <v>12</v>
      </c>
      <c r="AH16" s="30"/>
    </row>
    <row r="17" spans="2:34" x14ac:dyDescent="0.3">
      <c r="C17" s="19">
        <v>1</v>
      </c>
      <c r="D17" s="19">
        <v>6.2</v>
      </c>
      <c r="S17" s="22" t="s">
        <v>13</v>
      </c>
      <c r="T17" s="23">
        <v>14.39</v>
      </c>
      <c r="U17" s="23">
        <v>13.92</v>
      </c>
      <c r="V17" s="23">
        <v>13.96</v>
      </c>
      <c r="W17" s="23">
        <v>14.09</v>
      </c>
      <c r="Z17" s="23">
        <v>13.72</v>
      </c>
      <c r="AA17" s="23">
        <v>13.67</v>
      </c>
      <c r="AB17" s="23">
        <v>13.68</v>
      </c>
      <c r="AC17" s="23">
        <f>AVERAGE(Z17:AB17)</f>
        <v>13.69</v>
      </c>
      <c r="AH17" s="30"/>
    </row>
    <row r="18" spans="2:34" x14ac:dyDescent="0.3">
      <c r="C18" s="19">
        <v>1</v>
      </c>
      <c r="D18" s="19">
        <v>5.6</v>
      </c>
      <c r="S18" s="22" t="s">
        <v>1</v>
      </c>
      <c r="T18" s="23">
        <v>24.56</v>
      </c>
      <c r="U18" s="23">
        <v>24.76</v>
      </c>
      <c r="V18" s="23">
        <v>24.63</v>
      </c>
      <c r="W18" s="23">
        <f>AVERAGE(T18:V18)</f>
        <v>24.650000000000002</v>
      </c>
      <c r="X18" s="23">
        <v>10.56</v>
      </c>
      <c r="Z18" s="23">
        <v>26.69</v>
      </c>
      <c r="AA18" s="23">
        <v>26.75</v>
      </c>
      <c r="AB18" s="23">
        <v>26.78</v>
      </c>
      <c r="AC18" s="23">
        <f>AVERAGE(Z18:AB18)</f>
        <v>26.74</v>
      </c>
      <c r="AD18" s="23">
        <f>AC18-AC17</f>
        <v>13.049999999999999</v>
      </c>
      <c r="AF18" s="23">
        <v>-2.4900000000000002</v>
      </c>
      <c r="AG18" s="23">
        <v>5.6</v>
      </c>
      <c r="AH18" s="30"/>
    </row>
    <row r="19" spans="2:34" x14ac:dyDescent="0.25">
      <c r="S19" s="22"/>
      <c r="AH19" s="30"/>
    </row>
    <row r="20" spans="2:34" x14ac:dyDescent="0.25">
      <c r="S20" s="22"/>
      <c r="AH20" s="30"/>
    </row>
    <row r="21" spans="2:34" x14ac:dyDescent="0.25">
      <c r="S21" s="22"/>
      <c r="T21" s="23" t="s">
        <v>7</v>
      </c>
      <c r="W21" s="23" t="s">
        <v>8</v>
      </c>
      <c r="X21" s="23" t="s">
        <v>15</v>
      </c>
      <c r="Z21" s="23" t="s">
        <v>10</v>
      </c>
      <c r="AC21" s="23" t="s">
        <v>8</v>
      </c>
      <c r="AD21" s="23" t="s">
        <v>15</v>
      </c>
      <c r="AF21" s="23" t="s">
        <v>11</v>
      </c>
      <c r="AG21" s="23" t="s">
        <v>12</v>
      </c>
      <c r="AH21" s="30"/>
    </row>
    <row r="22" spans="2:34" x14ac:dyDescent="0.25">
      <c r="S22" s="22" t="s">
        <v>13</v>
      </c>
      <c r="T22" s="23">
        <v>15.65</v>
      </c>
      <c r="U22" s="23">
        <v>15.76</v>
      </c>
      <c r="V22" s="23">
        <v>15.8</v>
      </c>
      <c r="W22" s="23">
        <f>AVERAGE(T22:V22)</f>
        <v>15.736666666666666</v>
      </c>
      <c r="Z22" s="23">
        <v>13.89</v>
      </c>
      <c r="AA22" s="23">
        <v>13.87</v>
      </c>
      <c r="AB22" s="23">
        <v>13.9</v>
      </c>
      <c r="AC22" s="23">
        <f>AVERAGE(Z22:AB22)</f>
        <v>13.886666666666665</v>
      </c>
      <c r="AH22" s="30"/>
    </row>
    <row r="23" spans="2:34" x14ac:dyDescent="0.25">
      <c r="B23" s="20"/>
      <c r="C23" s="21" t="s">
        <v>7</v>
      </c>
      <c r="D23" s="21"/>
      <c r="E23" s="21"/>
      <c r="F23" s="21" t="s">
        <v>8</v>
      </c>
      <c r="G23" s="21" t="s">
        <v>9</v>
      </c>
      <c r="H23" s="21"/>
      <c r="I23" s="21" t="s">
        <v>10</v>
      </c>
      <c r="J23" s="21"/>
      <c r="K23" s="21"/>
      <c r="L23" s="21" t="s">
        <v>8</v>
      </c>
      <c r="M23" s="21" t="s">
        <v>9</v>
      </c>
      <c r="N23" s="21"/>
      <c r="O23" s="21" t="s">
        <v>11</v>
      </c>
      <c r="P23" s="29" t="s">
        <v>12</v>
      </c>
      <c r="S23" s="22" t="s">
        <v>2</v>
      </c>
      <c r="T23" s="23">
        <f>W23*3-U23-V23</f>
        <v>24.93</v>
      </c>
      <c r="U23" s="23">
        <v>25.15</v>
      </c>
      <c r="V23" s="23">
        <v>25.33</v>
      </c>
      <c r="W23" s="23">
        <f>W22+X23</f>
        <v>25.136666666666663</v>
      </c>
      <c r="X23" s="23">
        <f>AD23+AF23</f>
        <v>9.3999999999999986</v>
      </c>
      <c r="Z23" s="23">
        <v>25.74</v>
      </c>
      <c r="AA23" s="23">
        <v>25.78</v>
      </c>
      <c r="AB23" s="23">
        <v>25.66</v>
      </c>
      <c r="AC23" s="23">
        <f>AVERAGE(Z23:AB23)</f>
        <v>25.726666666666663</v>
      </c>
      <c r="AD23" s="23">
        <f>AC23-AC22</f>
        <v>11.839999999999998</v>
      </c>
      <c r="AF23" s="23">
        <v>-2.44</v>
      </c>
      <c r="AG23" s="23">
        <v>5.4</v>
      </c>
      <c r="AH23" s="30"/>
    </row>
    <row r="24" spans="2:34" x14ac:dyDescent="0.25">
      <c r="B24" s="22" t="s">
        <v>13</v>
      </c>
      <c r="C24" s="23">
        <v>14.84</v>
      </c>
      <c r="D24" s="23">
        <v>14.83</v>
      </c>
      <c r="E24" s="23">
        <v>14.56</v>
      </c>
      <c r="F24" s="23">
        <f>AVERAGE(E24)</f>
        <v>14.56</v>
      </c>
      <c r="I24" s="23">
        <v>14.34</v>
      </c>
      <c r="J24" s="23">
        <v>14.42</v>
      </c>
      <c r="K24" s="23">
        <v>14.14</v>
      </c>
      <c r="L24" s="23">
        <v>14.3</v>
      </c>
      <c r="P24" s="30"/>
      <c r="S24" s="22"/>
      <c r="AH24" s="30"/>
    </row>
    <row r="25" spans="2:34" x14ac:dyDescent="0.25">
      <c r="B25" s="22" t="s">
        <v>16</v>
      </c>
      <c r="C25" s="23">
        <v>25.58</v>
      </c>
      <c r="D25" s="23">
        <v>25.75</v>
      </c>
      <c r="E25" s="23">
        <v>25.77</v>
      </c>
      <c r="F25" s="23">
        <f>AVERAGE(C25:E25)</f>
        <v>25.7</v>
      </c>
      <c r="G25" s="23">
        <f>F25-F24</f>
        <v>11.139999999999999</v>
      </c>
      <c r="I25" s="23">
        <v>28.09</v>
      </c>
      <c r="J25" s="23">
        <v>28.12</v>
      </c>
      <c r="K25" s="23">
        <v>28.24</v>
      </c>
      <c r="L25" s="23">
        <v>28.15</v>
      </c>
      <c r="M25" s="23">
        <v>13.85</v>
      </c>
      <c r="O25" s="23">
        <v>-2.71</v>
      </c>
      <c r="P25" s="30">
        <v>6.5</v>
      </c>
      <c r="S25" s="22"/>
      <c r="T25" s="23" t="s">
        <v>7</v>
      </c>
      <c r="W25" s="23" t="s">
        <v>8</v>
      </c>
      <c r="X25" s="23" t="s">
        <v>15</v>
      </c>
      <c r="Z25" s="23" t="s">
        <v>10</v>
      </c>
      <c r="AC25" s="23" t="s">
        <v>8</v>
      </c>
      <c r="AD25" s="23" t="s">
        <v>15</v>
      </c>
      <c r="AF25" s="23" t="s">
        <v>11</v>
      </c>
      <c r="AG25" s="23" t="s">
        <v>12</v>
      </c>
      <c r="AH25" s="30"/>
    </row>
    <row r="26" spans="2:34" x14ac:dyDescent="0.25">
      <c r="B26" s="22"/>
      <c r="P26" s="30"/>
      <c r="S26" s="22" t="s">
        <v>13</v>
      </c>
      <c r="T26" s="23">
        <v>16.23</v>
      </c>
      <c r="U26" s="23">
        <v>16.440000000000001</v>
      </c>
      <c r="V26" s="23">
        <v>16.21</v>
      </c>
      <c r="W26" s="23">
        <f>AVERAGE(T26:V26)</f>
        <v>16.293333333333333</v>
      </c>
      <c r="Z26" s="23">
        <v>14.65</v>
      </c>
      <c r="AA26" s="23">
        <v>14.76</v>
      </c>
      <c r="AB26" s="23">
        <v>14.84</v>
      </c>
      <c r="AC26" s="23">
        <f>AVERAGE(Z26:AB26)</f>
        <v>14.75</v>
      </c>
      <c r="AH26" s="30"/>
    </row>
    <row r="27" spans="2:34" x14ac:dyDescent="0.25">
      <c r="B27" s="22"/>
      <c r="C27" s="23" t="s">
        <v>7</v>
      </c>
      <c r="F27" s="23" t="s">
        <v>8</v>
      </c>
      <c r="G27" s="23" t="s">
        <v>9</v>
      </c>
      <c r="I27" s="23" t="s">
        <v>10</v>
      </c>
      <c r="L27" s="23" t="s">
        <v>8</v>
      </c>
      <c r="M27" s="23" t="s">
        <v>9</v>
      </c>
      <c r="O27" s="23" t="s">
        <v>11</v>
      </c>
      <c r="P27" s="30" t="s">
        <v>12</v>
      </c>
      <c r="S27" s="22" t="s">
        <v>2</v>
      </c>
      <c r="T27" s="23">
        <v>25.06</v>
      </c>
      <c r="U27" s="23">
        <v>25.11</v>
      </c>
      <c r="V27" s="23">
        <v>25.16</v>
      </c>
      <c r="W27" s="23">
        <f>AVERAGE(T27:V27)</f>
        <v>25.11</v>
      </c>
      <c r="X27" s="23">
        <f>W27-W26</f>
        <v>8.8166666666666664</v>
      </c>
      <c r="Z27" s="23">
        <f>AC27*3-AB27-AA27</f>
        <v>26.010000000000005</v>
      </c>
      <c r="AA27" s="23">
        <v>25.89</v>
      </c>
      <c r="AB27" s="23">
        <v>26.03</v>
      </c>
      <c r="AC27" s="23">
        <f>AC26+AD27</f>
        <v>25.976666666666667</v>
      </c>
      <c r="AD27" s="23">
        <f>X27-AF27</f>
        <v>11.226666666666667</v>
      </c>
      <c r="AF27" s="23">
        <v>-2.41</v>
      </c>
      <c r="AG27" s="23">
        <v>5.3</v>
      </c>
      <c r="AH27" s="30"/>
    </row>
    <row r="28" spans="2:34" x14ac:dyDescent="0.25">
      <c r="B28" s="22" t="s">
        <v>13</v>
      </c>
      <c r="C28" s="23">
        <v>15.32</v>
      </c>
      <c r="D28" s="23">
        <v>15.4</v>
      </c>
      <c r="E28" s="23">
        <v>15.24</v>
      </c>
      <c r="F28" s="23">
        <f>AVERAGE(C28:E28)</f>
        <v>15.32</v>
      </c>
      <c r="I28" s="23">
        <v>13.02</v>
      </c>
      <c r="J28" s="23">
        <v>13.21</v>
      </c>
      <c r="K28" s="23">
        <v>13.12</v>
      </c>
      <c r="L28" s="23">
        <f>AVERAGE(I28:K28)</f>
        <v>13.116666666666667</v>
      </c>
      <c r="P28" s="30"/>
      <c r="S28" s="22"/>
      <c r="AH28" s="30"/>
    </row>
    <row r="29" spans="2:34" x14ac:dyDescent="0.25">
      <c r="B29" s="22" t="s">
        <v>16</v>
      </c>
      <c r="C29" s="23">
        <v>26.4</v>
      </c>
      <c r="D29" s="23">
        <v>26.54</v>
      </c>
      <c r="E29" s="23">
        <v>26.35</v>
      </c>
      <c r="F29" s="23">
        <v>26.43</v>
      </c>
      <c r="G29" s="23">
        <v>11.11</v>
      </c>
      <c r="I29" s="23">
        <v>27.04</v>
      </c>
      <c r="J29" s="23">
        <v>26.84</v>
      </c>
      <c r="K29" s="23">
        <v>26.72</v>
      </c>
      <c r="L29" s="23">
        <f>AVERAGE(I29:K29)</f>
        <v>26.866666666666664</v>
      </c>
      <c r="M29" s="23">
        <f>L29-L28</f>
        <v>13.749999999999996</v>
      </c>
      <c r="O29" s="23">
        <v>-2.64</v>
      </c>
      <c r="P29" s="30">
        <v>6.2</v>
      </c>
      <c r="S29" s="22"/>
      <c r="T29" s="23" t="s">
        <v>7</v>
      </c>
      <c r="W29" s="23" t="s">
        <v>8</v>
      </c>
      <c r="X29" s="23" t="s">
        <v>15</v>
      </c>
      <c r="Z29" s="23" t="s">
        <v>10</v>
      </c>
      <c r="AC29" s="23" t="s">
        <v>8</v>
      </c>
      <c r="AD29" s="23" t="s">
        <v>15</v>
      </c>
      <c r="AF29" s="23" t="s">
        <v>11</v>
      </c>
      <c r="AG29" s="23" t="s">
        <v>12</v>
      </c>
      <c r="AH29" s="30"/>
    </row>
    <row r="30" spans="2:34" x14ac:dyDescent="0.25">
      <c r="B30" s="22"/>
      <c r="P30" s="30"/>
      <c r="S30" s="22" t="s">
        <v>13</v>
      </c>
      <c r="T30" s="23">
        <v>15.97</v>
      </c>
      <c r="U30" s="23">
        <v>15.8</v>
      </c>
      <c r="V30" s="23">
        <v>15.78</v>
      </c>
      <c r="W30" s="23">
        <f>AVERAGE(T30:V30)</f>
        <v>15.850000000000001</v>
      </c>
      <c r="Z30" s="23">
        <v>14.98</v>
      </c>
      <c r="AA30" s="23">
        <v>14.89</v>
      </c>
      <c r="AB30" s="23">
        <v>14.78</v>
      </c>
      <c r="AC30" s="23">
        <f>AVERAGE(Z30:AB30)</f>
        <v>14.883333333333333</v>
      </c>
      <c r="AH30" s="30"/>
    </row>
    <row r="31" spans="2:34" x14ac:dyDescent="0.25">
      <c r="B31" s="22"/>
      <c r="C31" s="23" t="s">
        <v>7</v>
      </c>
      <c r="F31" s="23" t="s">
        <v>8</v>
      </c>
      <c r="G31" s="23" t="s">
        <v>9</v>
      </c>
      <c r="I31" s="23" t="s">
        <v>10</v>
      </c>
      <c r="L31" s="23" t="s">
        <v>8</v>
      </c>
      <c r="M31" s="23" t="s">
        <v>9</v>
      </c>
      <c r="O31" s="23" t="s">
        <v>11</v>
      </c>
      <c r="P31" s="30" t="s">
        <v>12</v>
      </c>
      <c r="S31" s="22" t="s">
        <v>2</v>
      </c>
      <c r="T31" s="23">
        <v>25.67</v>
      </c>
      <c r="U31" s="23">
        <v>25.74</v>
      </c>
      <c r="V31" s="23">
        <f>W31*3-U31-T31</f>
        <v>25.430000000000007</v>
      </c>
      <c r="W31" s="23">
        <f>W30+X31</f>
        <v>25.613333333333337</v>
      </c>
      <c r="X31" s="23">
        <f>AD31+AF31</f>
        <v>9.7633333333333354</v>
      </c>
      <c r="Z31" s="23">
        <v>27.07</v>
      </c>
      <c r="AA31" s="23">
        <v>26.99</v>
      </c>
      <c r="AB31" s="23">
        <v>26.78</v>
      </c>
      <c r="AC31" s="23">
        <f>AVERAGE(Z31:AB31)</f>
        <v>26.946666666666669</v>
      </c>
      <c r="AD31" s="23">
        <f>AC31-AC30</f>
        <v>12.063333333333336</v>
      </c>
      <c r="AF31" s="23">
        <v>-2.2999999999999998</v>
      </c>
      <c r="AG31" s="23">
        <v>4.9000000000000004</v>
      </c>
      <c r="AH31" s="30"/>
    </row>
    <row r="32" spans="2:34" x14ac:dyDescent="0.25">
      <c r="B32" s="22" t="s">
        <v>13</v>
      </c>
      <c r="C32" s="23">
        <v>14.39</v>
      </c>
      <c r="D32" s="23">
        <v>13.92</v>
      </c>
      <c r="E32" s="23">
        <v>13.96</v>
      </c>
      <c r="F32" s="23">
        <v>14.09</v>
      </c>
      <c r="I32" s="23">
        <v>13.72</v>
      </c>
      <c r="J32" s="23">
        <v>13.67</v>
      </c>
      <c r="K32" s="23">
        <v>13.68</v>
      </c>
      <c r="L32" s="23">
        <f>AVERAGE(I32:K32)</f>
        <v>13.69</v>
      </c>
      <c r="P32" s="30"/>
      <c r="S32" s="22"/>
      <c r="AH32" s="30"/>
    </row>
    <row r="33" spans="2:34" x14ac:dyDescent="0.25">
      <c r="B33" s="24" t="s">
        <v>16</v>
      </c>
      <c r="C33" s="25">
        <v>24.56</v>
      </c>
      <c r="D33" s="25">
        <v>24.76</v>
      </c>
      <c r="E33" s="25">
        <v>24.63</v>
      </c>
      <c r="F33" s="25">
        <f>AVERAGE(C33:E33)</f>
        <v>24.650000000000002</v>
      </c>
      <c r="G33" s="25">
        <v>10.56</v>
      </c>
      <c r="H33" s="25"/>
      <c r="I33" s="25">
        <v>26.69</v>
      </c>
      <c r="J33" s="25">
        <v>26.75</v>
      </c>
      <c r="K33" s="25">
        <v>26.78</v>
      </c>
      <c r="L33" s="25">
        <f>AVERAGE(I33:K33)</f>
        <v>26.74</v>
      </c>
      <c r="M33" s="25">
        <f>L33-L32</f>
        <v>13.049999999999999</v>
      </c>
      <c r="N33" s="25"/>
      <c r="O33" s="25">
        <v>-2.4900000000000002</v>
      </c>
      <c r="P33" s="31">
        <v>5.6</v>
      </c>
      <c r="S33" s="22"/>
      <c r="AH33" s="30"/>
    </row>
    <row r="34" spans="2:34" x14ac:dyDescent="0.25">
      <c r="S34" s="22"/>
      <c r="T34" s="23" t="s">
        <v>7</v>
      </c>
      <c r="W34" s="23" t="s">
        <v>8</v>
      </c>
      <c r="X34" s="23" t="s">
        <v>17</v>
      </c>
      <c r="Z34" s="23" t="s">
        <v>10</v>
      </c>
      <c r="AC34" s="23" t="s">
        <v>8</v>
      </c>
      <c r="AD34" s="23" t="s">
        <v>17</v>
      </c>
      <c r="AF34" s="23" t="s">
        <v>11</v>
      </c>
      <c r="AG34" s="23" t="s">
        <v>12</v>
      </c>
      <c r="AH34" s="30"/>
    </row>
    <row r="35" spans="2:34" x14ac:dyDescent="0.25">
      <c r="S35" s="22" t="s">
        <v>13</v>
      </c>
      <c r="T35" s="23">
        <v>16.440000000000001</v>
      </c>
      <c r="U35" s="23">
        <v>16.52</v>
      </c>
      <c r="V35" s="23">
        <v>16.63</v>
      </c>
      <c r="W35" s="23">
        <f>AVERAGE(T35:V35)</f>
        <v>16.53</v>
      </c>
      <c r="Z35" s="23">
        <v>15.22</v>
      </c>
      <c r="AA35" s="23">
        <v>15.32</v>
      </c>
      <c r="AB35" s="23">
        <v>15.34</v>
      </c>
      <c r="AC35" s="23">
        <f>AVERAGE(Z35:AB35)</f>
        <v>15.293333333333331</v>
      </c>
      <c r="AH35" s="30"/>
    </row>
    <row r="36" spans="2:34" x14ac:dyDescent="0.25">
      <c r="S36" s="22" t="s">
        <v>3</v>
      </c>
      <c r="T36" s="23">
        <v>26.34</v>
      </c>
      <c r="U36" s="23">
        <v>26.45</v>
      </c>
      <c r="V36" s="23">
        <v>26.43</v>
      </c>
      <c r="W36" s="23">
        <f>AVERAGE(T36:V36)</f>
        <v>26.406666666666666</v>
      </c>
      <c r="X36" s="23">
        <f>W36-W35</f>
        <v>9.8766666666666652</v>
      </c>
      <c r="Z36" s="23">
        <v>27.23</v>
      </c>
      <c r="AA36" s="23">
        <v>27.34</v>
      </c>
      <c r="AB36" s="23">
        <v>27.75</v>
      </c>
      <c r="AC36" s="23">
        <f>AC35+AD36</f>
        <v>27.439999999999998</v>
      </c>
      <c r="AD36" s="23">
        <f>X36-AF36</f>
        <v>12.146666666666665</v>
      </c>
      <c r="AF36" s="23">
        <v>-2.27</v>
      </c>
      <c r="AG36" s="23">
        <v>4.8</v>
      </c>
      <c r="AH36" s="30"/>
    </row>
    <row r="37" spans="2:34" x14ac:dyDescent="0.25">
      <c r="S37" s="22"/>
      <c r="AH37" s="30"/>
    </row>
    <row r="38" spans="2:34" x14ac:dyDescent="0.25">
      <c r="S38" s="22"/>
      <c r="T38" s="23" t="s">
        <v>7</v>
      </c>
      <c r="W38" s="23" t="s">
        <v>8</v>
      </c>
      <c r="X38" s="23" t="s">
        <v>17</v>
      </c>
      <c r="Z38" s="23" t="s">
        <v>10</v>
      </c>
      <c r="AC38" s="23" t="s">
        <v>8</v>
      </c>
      <c r="AD38" s="23" t="s">
        <v>17</v>
      </c>
      <c r="AF38" s="23" t="s">
        <v>11</v>
      </c>
      <c r="AG38" s="23" t="s">
        <v>12</v>
      </c>
      <c r="AH38" s="30"/>
    </row>
    <row r="39" spans="2:34" x14ac:dyDescent="0.25">
      <c r="S39" s="22" t="s">
        <v>13</v>
      </c>
      <c r="T39" s="23">
        <v>14.89</v>
      </c>
      <c r="U39" s="23">
        <v>14.9</v>
      </c>
      <c r="V39" s="23">
        <v>15.11</v>
      </c>
      <c r="W39" s="23">
        <f>AVERAGE(T39:V39)</f>
        <v>14.966666666666667</v>
      </c>
      <c r="Z39" s="23">
        <v>14.34</v>
      </c>
      <c r="AA39" s="23">
        <v>14.49</v>
      </c>
      <c r="AB39" s="23">
        <v>14.52</v>
      </c>
      <c r="AC39" s="23">
        <f>AVERAGE(Z39:AB39)</f>
        <v>14.449999999999998</v>
      </c>
      <c r="AH39" s="30"/>
    </row>
    <row r="40" spans="2:34" x14ac:dyDescent="0.25">
      <c r="S40" s="22" t="s">
        <v>3</v>
      </c>
      <c r="T40" s="23">
        <v>25.34</v>
      </c>
      <c r="U40" s="23">
        <v>25.23</v>
      </c>
      <c r="V40" s="23">
        <f>W40*3-U40-T40</f>
        <v>25.070000000000011</v>
      </c>
      <c r="W40" s="23">
        <f>W39+X40</f>
        <v>25.213333333333338</v>
      </c>
      <c r="X40" s="23">
        <f>AD40+AF40</f>
        <v>10.246666666666671</v>
      </c>
      <c r="Z40" s="23">
        <v>26.87</v>
      </c>
      <c r="AA40" s="23">
        <v>26.76</v>
      </c>
      <c r="AB40" s="23">
        <v>26.79</v>
      </c>
      <c r="AC40" s="23">
        <f>AVERAGE(Z40:AB40)</f>
        <v>26.806666666666668</v>
      </c>
      <c r="AD40" s="23">
        <f>AC40-AC39</f>
        <v>12.356666666666671</v>
      </c>
      <c r="AF40" s="23">
        <v>-2.11</v>
      </c>
      <c r="AG40" s="23">
        <v>4.3</v>
      </c>
      <c r="AH40" s="30"/>
    </row>
    <row r="41" spans="2:34" x14ac:dyDescent="0.25">
      <c r="S41" s="22"/>
      <c r="AH41" s="30"/>
    </row>
    <row r="42" spans="2:34" x14ac:dyDescent="0.25">
      <c r="S42" s="22"/>
      <c r="T42" s="23" t="s">
        <v>7</v>
      </c>
      <c r="W42" s="23" t="s">
        <v>8</v>
      </c>
      <c r="X42" s="23" t="s">
        <v>17</v>
      </c>
      <c r="Z42" s="23" t="s">
        <v>10</v>
      </c>
      <c r="AC42" s="23" t="s">
        <v>8</v>
      </c>
      <c r="AD42" s="23" t="s">
        <v>17</v>
      </c>
      <c r="AF42" s="23" t="s">
        <v>11</v>
      </c>
      <c r="AG42" s="23" t="s">
        <v>12</v>
      </c>
      <c r="AH42" s="30"/>
    </row>
    <row r="43" spans="2:34" x14ac:dyDescent="0.25">
      <c r="S43" s="22" t="s">
        <v>13</v>
      </c>
      <c r="T43" s="23">
        <v>15.55</v>
      </c>
      <c r="U43" s="23">
        <v>15.58</v>
      </c>
      <c r="V43" s="23">
        <v>15.65</v>
      </c>
      <c r="W43" s="23">
        <f>AVERAGE(T43:V43)</f>
        <v>15.593333333333334</v>
      </c>
      <c r="Z43" s="23">
        <v>14.58</v>
      </c>
      <c r="AA43" s="23">
        <v>14.53</v>
      </c>
      <c r="AB43" s="23">
        <f>AC43*3-AA43-Z43</f>
        <v>14.479999999999995</v>
      </c>
      <c r="AC43" s="23">
        <f>AC44-AD44</f>
        <v>14.53</v>
      </c>
      <c r="AH43" s="30"/>
    </row>
    <row r="44" spans="2:34" x14ac:dyDescent="0.25">
      <c r="S44" s="22" t="s">
        <v>3</v>
      </c>
      <c r="T44" s="23">
        <v>26.09</v>
      </c>
      <c r="U44" s="23">
        <v>26.13</v>
      </c>
      <c r="V44" s="23">
        <v>26.18</v>
      </c>
      <c r="W44" s="23">
        <f>AVERAGE(T44:V44)</f>
        <v>26.133333333333336</v>
      </c>
      <c r="X44" s="23">
        <f>W44-W43</f>
        <v>10.540000000000003</v>
      </c>
      <c r="Z44" s="23">
        <v>27.08</v>
      </c>
      <c r="AA44" s="23">
        <v>27.23</v>
      </c>
      <c r="AB44" s="23">
        <v>27.14</v>
      </c>
      <c r="AC44" s="23">
        <f>AVERAGE(Z44:AB44)</f>
        <v>27.150000000000002</v>
      </c>
      <c r="AD44" s="23">
        <f>X44-AF44</f>
        <v>12.620000000000003</v>
      </c>
      <c r="AF44" s="23">
        <v>-2.08</v>
      </c>
      <c r="AG44" s="23">
        <v>4.2</v>
      </c>
      <c r="AH44" s="30"/>
    </row>
    <row r="45" spans="2:34" x14ac:dyDescent="0.25">
      <c r="S45" s="22"/>
      <c r="AH45" s="30"/>
    </row>
    <row r="46" spans="2:34" x14ac:dyDescent="0.25">
      <c r="S46" s="22"/>
      <c r="AH46" s="30"/>
    </row>
    <row r="47" spans="2:34" x14ac:dyDescent="0.25">
      <c r="S47" s="22"/>
      <c r="T47" s="23" t="s">
        <v>7</v>
      </c>
      <c r="W47" s="23" t="s">
        <v>8</v>
      </c>
      <c r="X47" s="23" t="s">
        <v>18</v>
      </c>
      <c r="Z47" s="23" t="s">
        <v>10</v>
      </c>
      <c r="AC47" s="23" t="s">
        <v>8</v>
      </c>
      <c r="AD47" s="23" t="s">
        <v>18</v>
      </c>
      <c r="AF47" s="23" t="s">
        <v>11</v>
      </c>
      <c r="AG47" s="23" t="s">
        <v>12</v>
      </c>
      <c r="AH47" s="30"/>
    </row>
    <row r="48" spans="2:34" x14ac:dyDescent="0.25">
      <c r="S48" s="22" t="s">
        <v>13</v>
      </c>
      <c r="T48" s="23">
        <v>15.12</v>
      </c>
      <c r="U48" s="23">
        <v>15.13</v>
      </c>
      <c r="V48" s="23">
        <v>15.22</v>
      </c>
      <c r="W48" s="23">
        <f>AVERAGE(T48:V48)</f>
        <v>15.156666666666666</v>
      </c>
      <c r="Z48" s="23">
        <v>14.13</v>
      </c>
      <c r="AA48" s="23">
        <v>14.12</v>
      </c>
      <c r="AB48" s="23">
        <v>14.09</v>
      </c>
      <c r="AC48" s="23">
        <f>AVERAGE(Z48:AB48)</f>
        <v>14.113333333333335</v>
      </c>
      <c r="AH48" s="30"/>
    </row>
    <row r="49" spans="19:34" x14ac:dyDescent="0.25">
      <c r="S49" s="22" t="s">
        <v>4</v>
      </c>
      <c r="T49" s="23">
        <v>25.98</v>
      </c>
      <c r="U49" s="23">
        <v>25.79</v>
      </c>
      <c r="V49" s="23">
        <v>25.89</v>
      </c>
      <c r="W49" s="23">
        <f>AVERAGE(T49:V49)</f>
        <v>25.886666666666667</v>
      </c>
      <c r="X49" s="23">
        <f>W49-W48</f>
        <v>10.73</v>
      </c>
      <c r="Z49" s="23">
        <v>26.77</v>
      </c>
      <c r="AA49" s="23">
        <v>26.69</v>
      </c>
      <c r="AB49" s="23">
        <f>AC49*3-AA49-Z49</f>
        <v>27.010000000000016</v>
      </c>
      <c r="AC49" s="23">
        <f>AC48+AD49</f>
        <v>26.823333333333338</v>
      </c>
      <c r="AD49" s="23">
        <f>X49-AF49</f>
        <v>12.71</v>
      </c>
      <c r="AF49" s="23">
        <v>-1.98</v>
      </c>
      <c r="AG49" s="23">
        <v>3.9</v>
      </c>
      <c r="AH49" s="30"/>
    </row>
    <row r="50" spans="19:34" x14ac:dyDescent="0.25">
      <c r="S50" s="22"/>
      <c r="AH50" s="30"/>
    </row>
    <row r="51" spans="19:34" x14ac:dyDescent="0.25">
      <c r="S51" s="22"/>
      <c r="T51" s="23" t="s">
        <v>7</v>
      </c>
      <c r="W51" s="23" t="s">
        <v>8</v>
      </c>
      <c r="X51" s="23" t="s">
        <v>18</v>
      </c>
      <c r="Z51" s="23" t="s">
        <v>10</v>
      </c>
      <c r="AC51" s="23" t="s">
        <v>8</v>
      </c>
      <c r="AD51" s="23" t="s">
        <v>18</v>
      </c>
      <c r="AF51" s="23" t="s">
        <v>11</v>
      </c>
      <c r="AG51" s="23" t="s">
        <v>12</v>
      </c>
      <c r="AH51" s="30"/>
    </row>
    <row r="52" spans="19:34" x14ac:dyDescent="0.25">
      <c r="S52" s="22" t="s">
        <v>13</v>
      </c>
      <c r="T52" s="23">
        <v>16.43</v>
      </c>
      <c r="U52" s="23">
        <v>16.45</v>
      </c>
      <c r="V52" s="23">
        <v>16.5</v>
      </c>
      <c r="W52" s="23">
        <f>AVERAGE(T52:V52)</f>
        <v>16.459999999999997</v>
      </c>
      <c r="Z52" s="23">
        <v>15.23</v>
      </c>
      <c r="AA52" s="23">
        <v>15.19</v>
      </c>
      <c r="AB52" s="23">
        <v>15.29</v>
      </c>
      <c r="AC52" s="23">
        <f>AVERAGE(Z52:AB52)</f>
        <v>15.236666666666666</v>
      </c>
      <c r="AH52" s="30"/>
    </row>
    <row r="53" spans="19:34" x14ac:dyDescent="0.25">
      <c r="S53" s="22" t="s">
        <v>4</v>
      </c>
      <c r="T53" s="23">
        <v>26.13</v>
      </c>
      <c r="U53" s="23">
        <v>26.15</v>
      </c>
      <c r="V53" s="23">
        <f>W53*3-U53-T53</f>
        <v>25.88</v>
      </c>
      <c r="W53" s="23">
        <f>W52+X53</f>
        <v>26.053333333333331</v>
      </c>
      <c r="X53" s="23">
        <f>AD53+AF53</f>
        <v>9.5933333333333337</v>
      </c>
      <c r="Z53" s="23">
        <v>26.89</v>
      </c>
      <c r="AA53" s="23">
        <v>26.76</v>
      </c>
      <c r="AB53" s="23">
        <v>26.54</v>
      </c>
      <c r="AC53" s="23">
        <f>AVERAGE(Z53:AB53)</f>
        <v>26.73</v>
      </c>
      <c r="AD53" s="23">
        <f>AC53-AC52</f>
        <v>11.493333333333334</v>
      </c>
      <c r="AF53" s="23">
        <v>-1.9</v>
      </c>
      <c r="AG53" s="23">
        <v>3.7</v>
      </c>
      <c r="AH53" s="30"/>
    </row>
    <row r="54" spans="19:34" x14ac:dyDescent="0.25">
      <c r="S54" s="22"/>
      <c r="AH54" s="30"/>
    </row>
    <row r="55" spans="19:34" x14ac:dyDescent="0.25">
      <c r="S55" s="22"/>
      <c r="T55" s="23" t="s">
        <v>7</v>
      </c>
      <c r="W55" s="23" t="s">
        <v>8</v>
      </c>
      <c r="X55" s="23" t="s">
        <v>18</v>
      </c>
      <c r="Z55" s="23" t="s">
        <v>10</v>
      </c>
      <c r="AC55" s="23" t="s">
        <v>8</v>
      </c>
      <c r="AD55" s="23" t="s">
        <v>18</v>
      </c>
      <c r="AF55" s="23" t="s">
        <v>11</v>
      </c>
      <c r="AG55" s="23" t="s">
        <v>12</v>
      </c>
      <c r="AH55" s="30"/>
    </row>
    <row r="56" spans="19:34" x14ac:dyDescent="0.25">
      <c r="S56" s="22" t="s">
        <v>13</v>
      </c>
      <c r="T56" s="23">
        <v>15.33</v>
      </c>
      <c r="U56" s="23">
        <v>15.35</v>
      </c>
      <c r="V56" s="23">
        <v>15.43</v>
      </c>
      <c r="W56" s="23">
        <f>AVERAGE(T56:V56)</f>
        <v>15.37</v>
      </c>
      <c r="Z56" s="23">
        <v>14.56</v>
      </c>
      <c r="AA56" s="23">
        <v>14.66</v>
      </c>
      <c r="AB56" s="23">
        <f>AC56*3-AA56-Z56</f>
        <v>15.169999999999986</v>
      </c>
      <c r="AC56" s="23">
        <f>AC57-AD57</f>
        <v>14.796666666666662</v>
      </c>
      <c r="AH56" s="30"/>
    </row>
    <row r="57" spans="19:34" x14ac:dyDescent="0.25">
      <c r="S57" s="22" t="s">
        <v>4</v>
      </c>
      <c r="T57" s="23">
        <v>25.13</v>
      </c>
      <c r="U57" s="23">
        <v>25.32</v>
      </c>
      <c r="V57" s="23">
        <v>25.35</v>
      </c>
      <c r="W57" s="23">
        <f>AVERAGE(T57:V57)</f>
        <v>25.266666666666669</v>
      </c>
      <c r="X57" s="23">
        <f>W57-W56</f>
        <v>9.8966666666666701</v>
      </c>
      <c r="Z57" s="23">
        <v>26.34</v>
      </c>
      <c r="AA57" s="23">
        <v>26.56</v>
      </c>
      <c r="AB57" s="23">
        <v>26.64</v>
      </c>
      <c r="AC57" s="23">
        <f>AVERAGE(Z57:AB57)</f>
        <v>26.513333333333332</v>
      </c>
      <c r="AD57" s="23">
        <f>X57-AF57</f>
        <v>11.71666666666667</v>
      </c>
      <c r="AF57" s="23">
        <v>-1.82</v>
      </c>
      <c r="AG57" s="23">
        <v>3.5</v>
      </c>
      <c r="AH57" s="30"/>
    </row>
    <row r="58" spans="19:34" x14ac:dyDescent="0.25">
      <c r="S58" s="22"/>
      <c r="AH58" s="30"/>
    </row>
    <row r="59" spans="19:34" x14ac:dyDescent="0.25">
      <c r="S59" s="22"/>
      <c r="AH59" s="30"/>
    </row>
    <row r="60" spans="19:34" x14ac:dyDescent="0.25">
      <c r="S60" s="22"/>
      <c r="T60" s="23" t="s">
        <v>7</v>
      </c>
      <c r="W60" s="23" t="s">
        <v>8</v>
      </c>
      <c r="X60" s="23" t="s">
        <v>19</v>
      </c>
      <c r="Z60" s="23" t="s">
        <v>10</v>
      </c>
      <c r="AC60" s="23" t="s">
        <v>8</v>
      </c>
      <c r="AD60" s="23" t="s">
        <v>19</v>
      </c>
      <c r="AF60" s="23" t="s">
        <v>11</v>
      </c>
      <c r="AG60" s="23" t="s">
        <v>12</v>
      </c>
      <c r="AH60" s="30"/>
    </row>
    <row r="61" spans="19:34" x14ac:dyDescent="0.25">
      <c r="S61" s="22" t="s">
        <v>13</v>
      </c>
      <c r="T61" s="23">
        <v>14.76</v>
      </c>
      <c r="U61" s="23">
        <v>14.57</v>
      </c>
      <c r="V61" s="23">
        <v>14.55</v>
      </c>
      <c r="W61" s="23">
        <f>AVERAGE(T61:V61)</f>
        <v>14.626666666666665</v>
      </c>
      <c r="Z61" s="23">
        <v>14.03</v>
      </c>
      <c r="AA61" s="23">
        <v>14.32</v>
      </c>
      <c r="AB61" s="23">
        <v>14.36</v>
      </c>
      <c r="AC61" s="23">
        <f>AVERAGE(Z61:AB61)</f>
        <v>14.236666666666666</v>
      </c>
      <c r="AH61" s="30"/>
    </row>
    <row r="62" spans="19:34" x14ac:dyDescent="0.25">
      <c r="S62" s="22" t="s">
        <v>5</v>
      </c>
      <c r="T62" s="23">
        <v>26.33</v>
      </c>
      <c r="U62" s="23">
        <v>26.53</v>
      </c>
      <c r="V62" s="23">
        <v>26.64</v>
      </c>
      <c r="W62" s="23">
        <f>AVERAGE(T62:V62)</f>
        <v>26.5</v>
      </c>
      <c r="X62" s="23">
        <f>W62-W61</f>
        <v>11.873333333333335</v>
      </c>
      <c r="Z62" s="23">
        <v>27.55</v>
      </c>
      <c r="AA62" s="23">
        <v>27.64</v>
      </c>
      <c r="AB62" s="23">
        <f>AC62*3-AA62-Z62</f>
        <v>27.820000000000004</v>
      </c>
      <c r="AC62" s="23">
        <f>AC61+AD62</f>
        <v>27.67</v>
      </c>
      <c r="AD62" s="23">
        <f>X62-AF62</f>
        <v>13.433333333333335</v>
      </c>
      <c r="AF62" s="23">
        <v>-1.56</v>
      </c>
      <c r="AG62" s="23">
        <v>2.9</v>
      </c>
      <c r="AH62" s="30"/>
    </row>
    <row r="63" spans="19:34" x14ac:dyDescent="0.25">
      <c r="S63" s="22"/>
      <c r="AH63" s="30"/>
    </row>
    <row r="64" spans="19:34" x14ac:dyDescent="0.25">
      <c r="S64" s="22"/>
      <c r="T64" s="23" t="s">
        <v>7</v>
      </c>
      <c r="W64" s="23" t="s">
        <v>8</v>
      </c>
      <c r="X64" s="23" t="s">
        <v>19</v>
      </c>
      <c r="Z64" s="23" t="s">
        <v>10</v>
      </c>
      <c r="AC64" s="23" t="s">
        <v>8</v>
      </c>
      <c r="AD64" s="23" t="s">
        <v>19</v>
      </c>
      <c r="AF64" s="23" t="s">
        <v>11</v>
      </c>
      <c r="AG64" s="23" t="s">
        <v>12</v>
      </c>
      <c r="AH64" s="30"/>
    </row>
    <row r="65" spans="19:34" x14ac:dyDescent="0.25">
      <c r="S65" s="22" t="s">
        <v>13</v>
      </c>
      <c r="T65" s="23">
        <v>15.76</v>
      </c>
      <c r="U65" s="23">
        <v>15.88</v>
      </c>
      <c r="V65" s="23">
        <v>15.56</v>
      </c>
      <c r="W65" s="23">
        <f>AVERAGE(T65:V65)</f>
        <v>15.733333333333334</v>
      </c>
      <c r="Z65" s="23">
        <v>14.89</v>
      </c>
      <c r="AA65" s="23">
        <v>14.78</v>
      </c>
      <c r="AB65" s="23">
        <v>14.76</v>
      </c>
      <c r="AC65" s="23">
        <f>AVERAGE(Z65:AB65)</f>
        <v>14.81</v>
      </c>
      <c r="AH65" s="30"/>
    </row>
    <row r="66" spans="19:34" x14ac:dyDescent="0.25">
      <c r="S66" s="22" t="s">
        <v>5</v>
      </c>
      <c r="T66" s="23">
        <v>26.39</v>
      </c>
      <c r="U66" s="23">
        <v>26.54</v>
      </c>
      <c r="V66" s="23">
        <f>W66*3-U66-T66</f>
        <v>26.489999999999988</v>
      </c>
      <c r="W66" s="23">
        <f>W65+X66</f>
        <v>26.473333333333329</v>
      </c>
      <c r="X66" s="23">
        <f>AD66+AF66</f>
        <v>10.739999999999997</v>
      </c>
      <c r="Z66" s="23">
        <v>26.87</v>
      </c>
      <c r="AA66" s="23">
        <v>26.96</v>
      </c>
      <c r="AB66" s="23">
        <v>26.99</v>
      </c>
      <c r="AC66" s="23">
        <f>AVERAGE(Z66:AB66)</f>
        <v>26.939999999999998</v>
      </c>
      <c r="AD66" s="23">
        <f>AC66-AC65</f>
        <v>12.129999999999997</v>
      </c>
      <c r="AF66" s="23">
        <v>-1.39</v>
      </c>
      <c r="AG66" s="23">
        <v>2.6</v>
      </c>
      <c r="AH66" s="30"/>
    </row>
    <row r="67" spans="19:34" x14ac:dyDescent="0.25">
      <c r="S67" s="22"/>
      <c r="AH67" s="30"/>
    </row>
    <row r="68" spans="19:34" x14ac:dyDescent="0.25">
      <c r="S68" s="22"/>
      <c r="T68" s="23" t="s">
        <v>7</v>
      </c>
      <c r="W68" s="23" t="s">
        <v>8</v>
      </c>
      <c r="X68" s="23" t="s">
        <v>19</v>
      </c>
      <c r="Z68" s="23" t="s">
        <v>10</v>
      </c>
      <c r="AC68" s="23" t="s">
        <v>8</v>
      </c>
      <c r="AD68" s="23" t="s">
        <v>19</v>
      </c>
      <c r="AF68" s="23" t="s">
        <v>11</v>
      </c>
      <c r="AG68" s="23" t="s">
        <v>12</v>
      </c>
      <c r="AH68" s="30"/>
    </row>
    <row r="69" spans="19:34" x14ac:dyDescent="0.25">
      <c r="S69" s="22" t="s">
        <v>13</v>
      </c>
      <c r="T69" s="23">
        <v>16.05</v>
      </c>
      <c r="U69" s="23">
        <v>16.23</v>
      </c>
      <c r="V69" s="23">
        <v>16.18</v>
      </c>
      <c r="W69" s="23">
        <f>AVERAGE(T69:V69)</f>
        <v>16.153333333333332</v>
      </c>
      <c r="Z69" s="23">
        <v>15.87</v>
      </c>
      <c r="AA69" s="23">
        <v>15.77</v>
      </c>
      <c r="AB69" s="23">
        <v>15.71</v>
      </c>
      <c r="AC69" s="23">
        <f>AVERAGE(Z69:AB69)</f>
        <v>15.783333333333333</v>
      </c>
      <c r="AH69" s="30"/>
    </row>
    <row r="70" spans="19:34" x14ac:dyDescent="0.25">
      <c r="S70" s="22" t="s">
        <v>5</v>
      </c>
      <c r="T70" s="23">
        <v>26.56</v>
      </c>
      <c r="U70" s="23">
        <v>26.66</v>
      </c>
      <c r="V70" s="23">
        <v>26.59</v>
      </c>
      <c r="W70" s="23">
        <f>AVERAGE(T70:V70)</f>
        <v>26.603333333333335</v>
      </c>
      <c r="X70" s="23">
        <f>W70-W69</f>
        <v>10.450000000000003</v>
      </c>
      <c r="Z70" s="23">
        <v>27.65</v>
      </c>
      <c r="AA70" s="23">
        <v>27.98</v>
      </c>
      <c r="AB70" s="23">
        <f>AC70*3-AA70-Z70</f>
        <v>27.9</v>
      </c>
      <c r="AC70" s="23">
        <f>AD70+AC69</f>
        <v>27.843333333333334</v>
      </c>
      <c r="AD70" s="23">
        <f>X70-AF70</f>
        <v>12.060000000000002</v>
      </c>
      <c r="AF70" s="23">
        <v>-1.61</v>
      </c>
      <c r="AG70" s="23">
        <v>3</v>
      </c>
      <c r="AH70" s="30"/>
    </row>
    <row r="71" spans="19:34" x14ac:dyDescent="0.25">
      <c r="S71" s="22"/>
      <c r="AH71" s="30"/>
    </row>
    <row r="72" spans="19:34" x14ac:dyDescent="0.25">
      <c r="S72" s="22"/>
      <c r="AH72" s="30"/>
    </row>
    <row r="73" spans="19:34" x14ac:dyDescent="0.25">
      <c r="S73" s="22"/>
      <c r="T73" s="23" t="s">
        <v>7</v>
      </c>
      <c r="W73" s="23" t="s">
        <v>8</v>
      </c>
      <c r="X73" s="23" t="s">
        <v>20</v>
      </c>
      <c r="Z73" s="23" t="s">
        <v>10</v>
      </c>
      <c r="AC73" s="23" t="s">
        <v>8</v>
      </c>
      <c r="AD73" s="23" t="s">
        <v>20</v>
      </c>
      <c r="AF73" s="23" t="s">
        <v>11</v>
      </c>
      <c r="AG73" s="23" t="s">
        <v>12</v>
      </c>
      <c r="AH73" s="30"/>
    </row>
    <row r="74" spans="19:34" x14ac:dyDescent="0.25">
      <c r="S74" s="22" t="s">
        <v>13</v>
      </c>
      <c r="T74" s="23">
        <v>15.87</v>
      </c>
      <c r="U74" s="23">
        <v>15.77</v>
      </c>
      <c r="V74" s="23">
        <v>15.86</v>
      </c>
      <c r="W74" s="23">
        <f>AVERAGE(T74:V74)</f>
        <v>15.833333333333334</v>
      </c>
      <c r="Z74" s="23">
        <v>14.67</v>
      </c>
      <c r="AA74" s="23">
        <v>14.85</v>
      </c>
      <c r="AB74" s="23">
        <v>14.78</v>
      </c>
      <c r="AC74" s="23">
        <f>AVERAGE(Z74:AB74)</f>
        <v>14.766666666666666</v>
      </c>
      <c r="AH74" s="30"/>
    </row>
    <row r="75" spans="19:34" x14ac:dyDescent="0.25">
      <c r="S75" s="22" t="s">
        <v>6</v>
      </c>
      <c r="T75" s="23">
        <v>24.98</v>
      </c>
      <c r="U75" s="23">
        <v>24.86</v>
      </c>
      <c r="V75" s="23">
        <v>24.94</v>
      </c>
      <c r="W75" s="23">
        <f>AVERAGE(T75:V75)</f>
        <v>24.926666666666666</v>
      </c>
      <c r="X75" s="23">
        <f>W75-W74</f>
        <v>9.0933333333333319</v>
      </c>
      <c r="Z75" s="23">
        <v>25.44</v>
      </c>
      <c r="AA75" s="23">
        <v>25.64</v>
      </c>
      <c r="AB75" s="23">
        <f>AC75*3-AA75-Z75</f>
        <v>24.519999999999992</v>
      </c>
      <c r="AC75" s="23">
        <f>AC74+AD75</f>
        <v>25.199999999999996</v>
      </c>
      <c r="AD75" s="23">
        <f>X75-AF75</f>
        <v>10.433333333333332</v>
      </c>
      <c r="AF75" s="23">
        <v>-1.34</v>
      </c>
      <c r="AG75" s="23">
        <v>2.5</v>
      </c>
      <c r="AH75" s="30"/>
    </row>
    <row r="76" spans="19:34" x14ac:dyDescent="0.25">
      <c r="S76" s="22"/>
      <c r="AH76" s="30"/>
    </row>
    <row r="77" spans="19:34" x14ac:dyDescent="0.25">
      <c r="S77" s="22"/>
      <c r="T77" s="23" t="s">
        <v>7</v>
      </c>
      <c r="W77" s="23" t="s">
        <v>8</v>
      </c>
      <c r="X77" s="23" t="s">
        <v>20</v>
      </c>
      <c r="Z77" s="23" t="s">
        <v>10</v>
      </c>
      <c r="AC77" s="23" t="s">
        <v>8</v>
      </c>
      <c r="AD77" s="23" t="s">
        <v>20</v>
      </c>
      <c r="AF77" s="23" t="s">
        <v>11</v>
      </c>
      <c r="AG77" s="23" t="s">
        <v>12</v>
      </c>
      <c r="AH77" s="30"/>
    </row>
    <row r="78" spans="19:34" x14ac:dyDescent="0.25">
      <c r="S78" s="22" t="s">
        <v>13</v>
      </c>
      <c r="T78" s="23">
        <v>14.33</v>
      </c>
      <c r="U78" s="23">
        <v>14.23</v>
      </c>
      <c r="V78" s="23">
        <v>14.19</v>
      </c>
      <c r="W78" s="23">
        <f>AVERAGE(T78:V78)</f>
        <v>14.25</v>
      </c>
      <c r="Z78" s="23">
        <v>15.04</v>
      </c>
      <c r="AA78" s="23">
        <v>15.32</v>
      </c>
      <c r="AB78" s="23">
        <v>15.24</v>
      </c>
      <c r="AC78" s="23">
        <f>AVERAGE(Z78:AB78)</f>
        <v>15.200000000000001</v>
      </c>
      <c r="AH78" s="30"/>
    </row>
    <row r="79" spans="19:34" x14ac:dyDescent="0.25">
      <c r="S79" s="22" t="s">
        <v>6</v>
      </c>
      <c r="T79" s="23">
        <v>26.44</v>
      </c>
      <c r="U79" s="23">
        <v>26.24</v>
      </c>
      <c r="V79" s="23">
        <v>26.35</v>
      </c>
      <c r="W79" s="23">
        <f>AVERAGE(T79:V79)</f>
        <v>26.343333333333334</v>
      </c>
      <c r="X79" s="23">
        <f>W79-W78</f>
        <v>12.093333333333334</v>
      </c>
      <c r="Z79" s="23">
        <v>28.34</v>
      </c>
      <c r="AA79" s="23">
        <v>28.13</v>
      </c>
      <c r="AB79" s="23">
        <f>AC79*3-AA79-Z79</f>
        <v>28.290000000000024</v>
      </c>
      <c r="AC79" s="23">
        <f>AC78+AD79</f>
        <v>28.253333333333337</v>
      </c>
      <c r="AD79" s="23">
        <f>X79-AF79</f>
        <v>13.053333333333335</v>
      </c>
      <c r="AF79" s="23">
        <v>-0.96</v>
      </c>
      <c r="AG79" s="23">
        <v>1.9</v>
      </c>
      <c r="AH79" s="30"/>
    </row>
    <row r="80" spans="19:34" x14ac:dyDescent="0.25">
      <c r="S80" s="22"/>
      <c r="AH80" s="30"/>
    </row>
    <row r="81" spans="19:34" x14ac:dyDescent="0.25">
      <c r="S81" s="22"/>
      <c r="T81" s="23" t="s">
        <v>7</v>
      </c>
      <c r="W81" s="23" t="s">
        <v>8</v>
      </c>
      <c r="X81" s="23" t="s">
        <v>20</v>
      </c>
      <c r="Z81" s="23" t="s">
        <v>10</v>
      </c>
      <c r="AC81" s="23" t="s">
        <v>8</v>
      </c>
      <c r="AD81" s="23" t="s">
        <v>20</v>
      </c>
      <c r="AF81" s="23" t="s">
        <v>11</v>
      </c>
      <c r="AG81" s="23" t="s">
        <v>12</v>
      </c>
      <c r="AH81" s="30"/>
    </row>
    <row r="82" spans="19:34" x14ac:dyDescent="0.25">
      <c r="S82" s="22" t="s">
        <v>13</v>
      </c>
      <c r="T82" s="23">
        <v>14.98</v>
      </c>
      <c r="U82" s="23">
        <v>14.89</v>
      </c>
      <c r="V82" s="23">
        <v>14.94</v>
      </c>
      <c r="W82" s="23">
        <f>AVERAGE(T82:V82)</f>
        <v>14.936666666666667</v>
      </c>
      <c r="Z82" s="23">
        <v>15.33</v>
      </c>
      <c r="AA82" s="23">
        <v>15.39</v>
      </c>
      <c r="AB82" s="23">
        <v>15.48</v>
      </c>
      <c r="AC82" s="23">
        <f>AVERAGE(Z82:AB82)</f>
        <v>15.4</v>
      </c>
      <c r="AH82" s="30"/>
    </row>
    <row r="83" spans="19:34" x14ac:dyDescent="0.25">
      <c r="S83" s="24" t="s">
        <v>6</v>
      </c>
      <c r="T83" s="25">
        <v>25.55</v>
      </c>
      <c r="U83" s="25">
        <v>25.53</v>
      </c>
      <c r="V83" s="25">
        <v>25.64</v>
      </c>
      <c r="W83" s="25">
        <f>AVERAGE(T83:V83)</f>
        <v>25.573333333333334</v>
      </c>
      <c r="X83" s="25">
        <f>W83-W82</f>
        <v>10.636666666666667</v>
      </c>
      <c r="Y83" s="25"/>
      <c r="Z83" s="25">
        <v>26.76</v>
      </c>
      <c r="AA83" s="25">
        <v>26.56</v>
      </c>
      <c r="AB83" s="25">
        <f>AC83*3-Z83-AA83</f>
        <v>26.349999999999984</v>
      </c>
      <c r="AC83" s="25">
        <f>AC82+AD83</f>
        <v>26.556666666666665</v>
      </c>
      <c r="AD83" s="25">
        <f>X83-AF83</f>
        <v>11.156666666666666</v>
      </c>
      <c r="AE83" s="25"/>
      <c r="AF83" s="25">
        <v>-0.52</v>
      </c>
      <c r="AG83" s="25">
        <v>1.4</v>
      </c>
      <c r="AH83" s="31"/>
    </row>
  </sheetData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D48"/>
  <sheetViews>
    <sheetView topLeftCell="G1" zoomScale="90" zoomScaleNormal="90" workbookViewId="0">
      <selection activeCell="D39" sqref="D39:E41"/>
    </sheetView>
  </sheetViews>
  <sheetFormatPr defaultColWidth="9" defaultRowHeight="14" x14ac:dyDescent="0.25"/>
  <cols>
    <col min="1" max="2" width="9" style="23"/>
    <col min="3" max="3" width="19.6328125" style="23" customWidth="1"/>
    <col min="4" max="4" width="16.1796875" style="23" customWidth="1"/>
    <col min="5" max="5" width="17" style="23" customWidth="1"/>
    <col min="6" max="6" width="14.54296875" style="23" customWidth="1"/>
    <col min="7" max="11" width="9" style="23"/>
    <col min="12" max="13" width="12.90625" style="23"/>
    <col min="14" max="15" width="9" style="23"/>
    <col min="16" max="26" width="12.90625" style="23"/>
    <col min="27" max="27" width="9" style="23"/>
    <col min="28" max="31" width="12.90625" style="23"/>
    <col min="32" max="16384" width="9" style="23"/>
  </cols>
  <sheetData>
    <row r="2" spans="2:20" x14ac:dyDescent="0.3">
      <c r="H2" s="20"/>
      <c r="I2" s="37" t="s">
        <v>21</v>
      </c>
      <c r="J2" s="21"/>
      <c r="K2" s="21"/>
      <c r="L2" s="21" t="s">
        <v>8</v>
      </c>
      <c r="M2" s="21"/>
      <c r="N2" s="37" t="s">
        <v>22</v>
      </c>
      <c r="O2" s="21"/>
      <c r="P2" s="21"/>
      <c r="Q2" s="21" t="s">
        <v>8</v>
      </c>
      <c r="R2" s="21"/>
      <c r="S2" s="21" t="s">
        <v>23</v>
      </c>
      <c r="T2" s="41" t="s">
        <v>24</v>
      </c>
    </row>
    <row r="3" spans="2:20" x14ac:dyDescent="0.3">
      <c r="B3" s="23" t="s">
        <v>25</v>
      </c>
      <c r="C3" s="32"/>
      <c r="D3" s="32"/>
      <c r="E3" s="33"/>
      <c r="F3" s="33"/>
      <c r="H3" s="22" t="s">
        <v>26</v>
      </c>
      <c r="I3" s="23">
        <v>16.04</v>
      </c>
      <c r="J3" s="23">
        <v>16.23</v>
      </c>
      <c r="K3" s="23">
        <f>L3*3-J3-I3</f>
        <v>16.069999999999986</v>
      </c>
      <c r="L3" s="23">
        <f>L4-M4</f>
        <v>16.11333333333333</v>
      </c>
      <c r="N3" s="23">
        <v>16.32</v>
      </c>
      <c r="O3" s="23">
        <v>16.48</v>
      </c>
      <c r="P3" s="23">
        <f>Q3*3-O3-N3</f>
        <v>16.619999999999997</v>
      </c>
      <c r="Q3" s="23">
        <f>Q4-R4</f>
        <v>16.473333333333333</v>
      </c>
      <c r="T3" s="30"/>
    </row>
    <row r="4" spans="2:20" x14ac:dyDescent="0.3">
      <c r="H4" s="34" t="s">
        <v>27</v>
      </c>
      <c r="I4" s="23">
        <v>25.07</v>
      </c>
      <c r="J4" s="23">
        <v>25.09</v>
      </c>
      <c r="K4" s="23">
        <v>25.03</v>
      </c>
      <c r="L4" s="23">
        <f>AVERAGE(I4:K4)</f>
        <v>25.063333333333333</v>
      </c>
      <c r="M4" s="23">
        <f>R4-S4</f>
        <v>8.9500000000000011</v>
      </c>
      <c r="N4" s="23">
        <v>28.2</v>
      </c>
      <c r="O4" s="23">
        <v>28.12</v>
      </c>
      <c r="P4" s="23">
        <v>28.02</v>
      </c>
      <c r="Q4" s="23">
        <f>AVERAGE(N4:P4)</f>
        <v>28.113333333333333</v>
      </c>
      <c r="R4" s="23">
        <v>11.64</v>
      </c>
      <c r="S4" s="23">
        <v>2.69</v>
      </c>
      <c r="T4" s="30">
        <f>2^-S4</f>
        <v>0.15496346249237331</v>
      </c>
    </row>
    <row r="5" spans="2:20" x14ac:dyDescent="0.25">
      <c r="H5" s="22"/>
      <c r="T5" s="30"/>
    </row>
    <row r="6" spans="2:20" x14ac:dyDescent="0.3">
      <c r="H6" s="22"/>
      <c r="I6" s="32" t="s">
        <v>21</v>
      </c>
      <c r="N6" s="32" t="s">
        <v>22</v>
      </c>
      <c r="T6" s="30"/>
    </row>
    <row r="7" spans="2:20" x14ac:dyDescent="0.3">
      <c r="C7" s="32" t="s">
        <v>27</v>
      </c>
      <c r="E7" s="33" t="s">
        <v>28</v>
      </c>
      <c r="H7" s="22" t="s">
        <v>26</v>
      </c>
      <c r="I7" s="23">
        <v>15.01</v>
      </c>
      <c r="J7" s="23">
        <v>15.05</v>
      </c>
      <c r="K7" s="23">
        <v>15.17</v>
      </c>
      <c r="L7" s="23">
        <f>AVERAGE(I7:K7)</f>
        <v>15.076666666666668</v>
      </c>
      <c r="N7" s="23">
        <v>15.6</v>
      </c>
      <c r="O7" s="23">
        <v>15.56</v>
      </c>
      <c r="P7" s="23">
        <v>15.61</v>
      </c>
      <c r="Q7" s="23">
        <v>15.59</v>
      </c>
      <c r="T7" s="30"/>
    </row>
    <row r="8" spans="2:20" x14ac:dyDescent="0.3">
      <c r="C8" s="32" t="s">
        <v>21</v>
      </c>
      <c r="D8" s="32" t="s">
        <v>22</v>
      </c>
      <c r="E8" s="32" t="s">
        <v>21</v>
      </c>
      <c r="F8" s="32" t="s">
        <v>22</v>
      </c>
      <c r="H8" s="34" t="s">
        <v>27</v>
      </c>
      <c r="I8" s="23">
        <v>21.79</v>
      </c>
      <c r="J8" s="23">
        <v>21.74</v>
      </c>
      <c r="K8" s="23">
        <v>21.76</v>
      </c>
      <c r="L8" s="23">
        <f>AVERAGE(I8:K8)</f>
        <v>21.763333333333335</v>
      </c>
      <c r="M8" s="23">
        <f>L8-L7</f>
        <v>6.6866666666666674</v>
      </c>
      <c r="N8" s="23">
        <v>24.89</v>
      </c>
      <c r="O8" s="23">
        <v>25.22</v>
      </c>
      <c r="P8" s="23">
        <v>25.13</v>
      </c>
      <c r="Q8" s="23">
        <v>25.08</v>
      </c>
      <c r="R8" s="23">
        <f>Q8-Q7</f>
        <v>9.4899999999999984</v>
      </c>
      <c r="S8" s="23">
        <f>R8-M8</f>
        <v>2.803333333333331</v>
      </c>
      <c r="T8" s="30">
        <f>2^-S8</f>
        <v>0.14325592024625064</v>
      </c>
    </row>
    <row r="9" spans="2:20" x14ac:dyDescent="0.25">
      <c r="C9" s="23">
        <v>1</v>
      </c>
      <c r="D9" s="23">
        <v>0.15</v>
      </c>
      <c r="E9" s="23">
        <v>1</v>
      </c>
      <c r="F9" s="23">
        <v>1.04</v>
      </c>
      <c r="H9" s="22"/>
      <c r="T9" s="30"/>
    </row>
    <row r="10" spans="2:20" x14ac:dyDescent="0.3">
      <c r="C10" s="23">
        <v>1</v>
      </c>
      <c r="D10" s="23">
        <v>0.14000000000000001</v>
      </c>
      <c r="E10" s="23">
        <v>1</v>
      </c>
      <c r="F10" s="23">
        <v>0.98</v>
      </c>
      <c r="H10" s="22"/>
      <c r="I10" s="32" t="s">
        <v>21</v>
      </c>
      <c r="N10" s="32" t="s">
        <v>22</v>
      </c>
      <c r="T10" s="30"/>
    </row>
    <row r="11" spans="2:20" x14ac:dyDescent="0.25">
      <c r="C11" s="23">
        <v>1</v>
      </c>
      <c r="D11" s="23">
        <v>0.09</v>
      </c>
      <c r="E11" s="23">
        <v>1</v>
      </c>
      <c r="F11" s="23">
        <v>1.1200000000000001</v>
      </c>
      <c r="H11" s="22" t="s">
        <v>26</v>
      </c>
      <c r="I11" s="23">
        <v>14.93</v>
      </c>
      <c r="J11" s="23">
        <v>14.86</v>
      </c>
      <c r="K11" s="23">
        <v>14.97</v>
      </c>
      <c r="L11" s="23">
        <f>AVERAGE(I11:K11)</f>
        <v>14.92</v>
      </c>
      <c r="N11" s="23">
        <v>14.33</v>
      </c>
      <c r="O11" s="23">
        <v>14.35</v>
      </c>
      <c r="P11" s="23">
        <v>14.26</v>
      </c>
      <c r="Q11" s="23">
        <f>AVERAGE(N11:P11)</f>
        <v>14.313333333333333</v>
      </c>
      <c r="T11" s="30"/>
    </row>
    <row r="12" spans="2:20" x14ac:dyDescent="0.3">
      <c r="H12" s="34" t="s">
        <v>27</v>
      </c>
      <c r="I12" s="23">
        <v>22.08</v>
      </c>
      <c r="J12" s="23">
        <v>22.32</v>
      </c>
      <c r="K12" s="23">
        <f>L12*3-J12-I12</f>
        <v>22.750000000000007</v>
      </c>
      <c r="L12" s="23">
        <f>L11+M12</f>
        <v>22.383333333333333</v>
      </c>
      <c r="M12" s="23">
        <f>R12-S12</f>
        <v>7.4633333333333347</v>
      </c>
      <c r="N12" s="23">
        <v>25.09</v>
      </c>
      <c r="O12" s="23">
        <v>25.14</v>
      </c>
      <c r="P12" s="23">
        <v>25.33</v>
      </c>
      <c r="Q12" s="23">
        <f>AVERAGE(N12:P12)</f>
        <v>25.186666666666667</v>
      </c>
      <c r="R12" s="23">
        <f>Q12-Q11</f>
        <v>10.873333333333335</v>
      </c>
      <c r="S12" s="23">
        <v>3.41</v>
      </c>
      <c r="T12" s="30">
        <f>2^-3.41</f>
        <v>9.4077921713191695E-2</v>
      </c>
    </row>
    <row r="13" spans="2:20" x14ac:dyDescent="0.25">
      <c r="H13" s="22"/>
      <c r="T13" s="30"/>
    </row>
    <row r="14" spans="2:20" x14ac:dyDescent="0.25">
      <c r="H14" s="22"/>
      <c r="T14" s="30"/>
    </row>
    <row r="15" spans="2:20" x14ac:dyDescent="0.3">
      <c r="H15" s="22"/>
      <c r="I15" s="32" t="s">
        <v>21</v>
      </c>
      <c r="N15" s="32" t="s">
        <v>22</v>
      </c>
      <c r="S15" s="23" t="s">
        <v>23</v>
      </c>
      <c r="T15" s="32" t="s">
        <v>24</v>
      </c>
    </row>
    <row r="16" spans="2:20" x14ac:dyDescent="0.25">
      <c r="H16" s="22" t="s">
        <v>26</v>
      </c>
      <c r="I16" s="23">
        <v>15.18</v>
      </c>
      <c r="J16" s="23">
        <v>15.29</v>
      </c>
      <c r="K16" s="23">
        <v>15.23</v>
      </c>
      <c r="L16" s="23">
        <f>AVERAGE(I16:K16)</f>
        <v>15.233333333333334</v>
      </c>
      <c r="N16" s="23">
        <v>14.65</v>
      </c>
      <c r="O16" s="23">
        <v>14.58</v>
      </c>
      <c r="P16" s="23">
        <v>14.54</v>
      </c>
      <c r="Q16" s="23">
        <f>AVERAGE(N16:P16)</f>
        <v>14.589999999999998</v>
      </c>
      <c r="T16" s="30"/>
    </row>
    <row r="17" spans="2:20" x14ac:dyDescent="0.25">
      <c r="H17" s="22" t="s">
        <v>1</v>
      </c>
      <c r="I17" s="23">
        <v>25.23</v>
      </c>
      <c r="J17" s="23">
        <v>25.41</v>
      </c>
      <c r="K17" s="23">
        <v>25.33</v>
      </c>
      <c r="L17" s="23">
        <f>AVERAGE(I17:K17)</f>
        <v>25.323333333333334</v>
      </c>
      <c r="M17" s="23">
        <f>L17-L16</f>
        <v>10.09</v>
      </c>
      <c r="N17" s="23">
        <v>24.58</v>
      </c>
      <c r="O17" s="23">
        <v>24.67</v>
      </c>
      <c r="P17" s="23">
        <v>24.61</v>
      </c>
      <c r="Q17" s="23">
        <f>Q16+R17</f>
        <v>24.619999999999997</v>
      </c>
      <c r="R17" s="23">
        <f>S17+M17</f>
        <v>10.029999999999999</v>
      </c>
      <c r="S17" s="23">
        <v>-0.06</v>
      </c>
      <c r="T17" s="30">
        <v>1.04</v>
      </c>
    </row>
    <row r="18" spans="2:20" x14ac:dyDescent="0.25">
      <c r="H18" s="22"/>
      <c r="T18" s="30"/>
    </row>
    <row r="19" spans="2:20" x14ac:dyDescent="0.3">
      <c r="H19" s="22"/>
      <c r="I19" s="32" t="s">
        <v>21</v>
      </c>
      <c r="N19" s="32" t="s">
        <v>22</v>
      </c>
      <c r="T19" s="30"/>
    </row>
    <row r="20" spans="2:20" x14ac:dyDescent="0.25">
      <c r="H20" s="22" t="s">
        <v>26</v>
      </c>
      <c r="I20" s="23">
        <v>14.01</v>
      </c>
      <c r="J20" s="23">
        <v>14.12</v>
      </c>
      <c r="K20" s="23">
        <v>14.23</v>
      </c>
      <c r="L20" s="23">
        <f>AVERAGE(I20:K20)</f>
        <v>14.12</v>
      </c>
      <c r="N20" s="23">
        <v>14.43</v>
      </c>
      <c r="O20" s="23">
        <v>14.52</v>
      </c>
      <c r="P20" s="23">
        <v>14.54</v>
      </c>
      <c r="Q20" s="23">
        <f>AVERAGE(N20:P20)</f>
        <v>14.496666666666664</v>
      </c>
      <c r="T20" s="30"/>
    </row>
    <row r="21" spans="2:20" x14ac:dyDescent="0.25">
      <c r="H21" s="22" t="s">
        <v>1</v>
      </c>
      <c r="I21" s="23">
        <v>26.03</v>
      </c>
      <c r="J21" s="23">
        <v>26.32</v>
      </c>
      <c r="K21" s="23">
        <v>25.96</v>
      </c>
      <c r="L21" s="23">
        <f>AVERAGE(I21:K21)</f>
        <v>26.103333333333335</v>
      </c>
      <c r="M21" s="23">
        <f>L21-L20</f>
        <v>11.983333333333336</v>
      </c>
      <c r="N21" s="23">
        <v>26.43</v>
      </c>
      <c r="O21" s="23">
        <v>26.54</v>
      </c>
      <c r="P21" s="23">
        <v>26.56</v>
      </c>
      <c r="Q21" s="23">
        <f>Q20+R21</f>
        <v>26.509999999999998</v>
      </c>
      <c r="R21" s="23">
        <f>S21+M21</f>
        <v>12.013333333333335</v>
      </c>
      <c r="S21" s="23">
        <v>0.03</v>
      </c>
      <c r="T21" s="30">
        <v>0.98</v>
      </c>
    </row>
    <row r="22" spans="2:20" x14ac:dyDescent="0.25">
      <c r="H22" s="22"/>
      <c r="T22" s="30"/>
    </row>
    <row r="23" spans="2:20" x14ac:dyDescent="0.3">
      <c r="H23" s="22"/>
      <c r="I23" s="32" t="s">
        <v>21</v>
      </c>
      <c r="N23" s="32" t="s">
        <v>22</v>
      </c>
      <c r="T23" s="30"/>
    </row>
    <row r="24" spans="2:20" x14ac:dyDescent="0.25">
      <c r="H24" s="22" t="s">
        <v>26</v>
      </c>
      <c r="I24" s="23">
        <v>13.84</v>
      </c>
      <c r="J24" s="23">
        <v>13.9</v>
      </c>
      <c r="K24" s="23">
        <v>14.02</v>
      </c>
      <c r="L24" s="23">
        <v>13.92</v>
      </c>
      <c r="N24" s="23">
        <v>14.34</v>
      </c>
      <c r="O24" s="23">
        <v>14.23</v>
      </c>
      <c r="P24" s="23">
        <v>14.15</v>
      </c>
      <c r="Q24" s="23">
        <v>14.24</v>
      </c>
      <c r="T24" s="30"/>
    </row>
    <row r="25" spans="2:20" x14ac:dyDescent="0.25">
      <c r="H25" s="24" t="s">
        <v>1</v>
      </c>
      <c r="I25" s="25">
        <v>27.68</v>
      </c>
      <c r="J25" s="25">
        <v>27.66</v>
      </c>
      <c r="K25" s="25">
        <v>27.82</v>
      </c>
      <c r="L25" s="25">
        <v>27.72</v>
      </c>
      <c r="M25" s="25">
        <f>L25-L24</f>
        <v>13.799999999999999</v>
      </c>
      <c r="N25" s="25">
        <f>Q25*3-O25-P25</f>
        <v>28.170000000000005</v>
      </c>
      <c r="O25" s="25">
        <v>27.88</v>
      </c>
      <c r="P25" s="25">
        <v>27.56</v>
      </c>
      <c r="Q25" s="25">
        <f>Q24+R25</f>
        <v>27.87</v>
      </c>
      <c r="R25" s="25">
        <v>13.63</v>
      </c>
      <c r="S25" s="25">
        <v>-0.17</v>
      </c>
      <c r="T25" s="31">
        <f>2^-S25</f>
        <v>1.1250584846888094</v>
      </c>
    </row>
    <row r="26" spans="2:20" x14ac:dyDescent="0.3">
      <c r="B26" s="23" t="s">
        <v>0</v>
      </c>
      <c r="C26" s="32" t="s">
        <v>29</v>
      </c>
      <c r="D26" s="43" t="s">
        <v>30</v>
      </c>
      <c r="E26" s="43"/>
      <c r="F26" s="43"/>
      <c r="G26" s="43" t="s">
        <v>31</v>
      </c>
      <c r="H26" s="43"/>
      <c r="I26" s="43"/>
    </row>
    <row r="27" spans="2:20" x14ac:dyDescent="0.3">
      <c r="C27" s="26">
        <v>0</v>
      </c>
      <c r="D27" s="19">
        <v>1</v>
      </c>
      <c r="E27" s="19">
        <v>1</v>
      </c>
      <c r="F27" s="19">
        <v>1</v>
      </c>
      <c r="G27" s="19">
        <v>1</v>
      </c>
      <c r="H27" s="19">
        <v>1</v>
      </c>
      <c r="I27" s="19">
        <v>1</v>
      </c>
    </row>
    <row r="28" spans="2:20" x14ac:dyDescent="0.3">
      <c r="C28" s="26">
        <v>4</v>
      </c>
      <c r="D28" s="19">
        <v>0.92600000000000005</v>
      </c>
      <c r="E28" s="19">
        <v>0.97799999999999998</v>
      </c>
      <c r="F28" s="19">
        <v>0.96199999999999997</v>
      </c>
      <c r="G28" s="19">
        <v>0.76600000000000001</v>
      </c>
      <c r="H28" s="19">
        <v>0.73899999999999999</v>
      </c>
      <c r="I28" s="19">
        <v>0.69399999999999995</v>
      </c>
    </row>
    <row r="29" spans="2:20" x14ac:dyDescent="0.3">
      <c r="C29" s="26">
        <v>8</v>
      </c>
      <c r="D29" s="19">
        <v>0.86599999999999999</v>
      </c>
      <c r="E29" s="19">
        <v>0.88900000000000001</v>
      </c>
      <c r="F29" s="19">
        <v>0.93300000000000005</v>
      </c>
      <c r="G29" s="19">
        <v>0.53300000000000003</v>
      </c>
      <c r="H29" s="19">
        <v>0.46899999999999997</v>
      </c>
      <c r="I29" s="19">
        <v>0.57899999999999996</v>
      </c>
    </row>
    <row r="30" spans="2:20" x14ac:dyDescent="0.3">
      <c r="C30" s="26">
        <v>12</v>
      </c>
      <c r="D30" s="19">
        <v>0.878</v>
      </c>
      <c r="E30" s="19">
        <v>0.89500000000000002</v>
      </c>
      <c r="F30" s="19">
        <v>0.84699999999999998</v>
      </c>
      <c r="G30" s="19">
        <v>0.34899999999999998</v>
      </c>
      <c r="H30" s="19">
        <v>0.318</v>
      </c>
      <c r="I30" s="19">
        <v>0.44700000000000001</v>
      </c>
    </row>
    <row r="31" spans="2:20" x14ac:dyDescent="0.3">
      <c r="C31" s="26">
        <v>24</v>
      </c>
      <c r="D31" s="19">
        <v>0.89400000000000002</v>
      </c>
      <c r="E31" s="19">
        <v>0.83499999999999996</v>
      </c>
      <c r="F31" s="19">
        <v>0.86899999999999999</v>
      </c>
      <c r="G31" s="19">
        <v>0.34100000000000003</v>
      </c>
      <c r="H31" s="19">
        <v>0.36199999999999999</v>
      </c>
      <c r="I31" s="19">
        <v>0.25800000000000001</v>
      </c>
    </row>
    <row r="38" spans="2:30" x14ac:dyDescent="0.3">
      <c r="D38" s="23" t="s">
        <v>32</v>
      </c>
      <c r="E38" s="23" t="s">
        <v>33</v>
      </c>
      <c r="G38" s="20"/>
      <c r="H38" s="21" t="s">
        <v>34</v>
      </c>
      <c r="I38" s="21"/>
      <c r="J38" s="21"/>
      <c r="K38" s="21"/>
      <c r="L38" s="21" t="s">
        <v>33</v>
      </c>
      <c r="M38" s="21"/>
      <c r="N38" s="21"/>
      <c r="O38" s="37"/>
      <c r="P38" s="37" t="s">
        <v>35</v>
      </c>
      <c r="Q38" s="37" t="s">
        <v>35</v>
      </c>
      <c r="R38" s="37" t="s">
        <v>35</v>
      </c>
      <c r="S38" s="37"/>
      <c r="T38" s="37"/>
      <c r="U38" s="37" t="s">
        <v>36</v>
      </c>
      <c r="V38" s="37" t="s">
        <v>36</v>
      </c>
      <c r="W38" s="37" t="s">
        <v>36</v>
      </c>
      <c r="X38" s="29"/>
    </row>
    <row r="39" spans="2:30" x14ac:dyDescent="0.3">
      <c r="B39" s="23" t="s">
        <v>37</v>
      </c>
      <c r="C39" s="23" t="s">
        <v>38</v>
      </c>
      <c r="D39" s="19">
        <v>94.5</v>
      </c>
      <c r="E39" s="19">
        <v>5.5</v>
      </c>
      <c r="G39" s="22" t="s">
        <v>38</v>
      </c>
      <c r="H39" s="23">
        <v>23.45</v>
      </c>
      <c r="I39" s="23">
        <v>23.53</v>
      </c>
      <c r="J39" s="23">
        <v>23.49</v>
      </c>
      <c r="L39" s="23">
        <v>27.5</v>
      </c>
      <c r="M39" s="23">
        <v>27.61</v>
      </c>
      <c r="N39" s="23">
        <v>27.7</v>
      </c>
      <c r="O39" s="32"/>
      <c r="P39" s="32">
        <v>94.306613497788206</v>
      </c>
      <c r="Q39" s="32">
        <v>94.417240478888601</v>
      </c>
      <c r="R39" s="32">
        <v>94.873637980988207</v>
      </c>
      <c r="S39" s="32">
        <f>AVERAGE(P39:R39)</f>
        <v>94.53249731922169</v>
      </c>
      <c r="T39" s="32"/>
      <c r="U39" s="32">
        <v>5.69338650221174</v>
      </c>
      <c r="V39" s="32">
        <v>5.5827595211113801</v>
      </c>
      <c r="W39" s="32">
        <v>5.1263620190117702</v>
      </c>
      <c r="X39" s="30">
        <f>AVERAGE(U39:W39)</f>
        <v>5.4675026807782965</v>
      </c>
    </row>
    <row r="40" spans="2:30" x14ac:dyDescent="0.3">
      <c r="C40" s="35" t="s">
        <v>39</v>
      </c>
      <c r="D40" s="19">
        <v>20.9</v>
      </c>
      <c r="E40" s="19">
        <v>79.099999999999994</v>
      </c>
      <c r="G40" s="36" t="s">
        <v>39</v>
      </c>
      <c r="H40" s="23">
        <v>17.63</v>
      </c>
      <c r="I40" s="23">
        <v>17.59</v>
      </c>
      <c r="J40" s="23">
        <v>17.579999999999998</v>
      </c>
      <c r="L40" s="23">
        <v>15.68</v>
      </c>
      <c r="M40" s="23">
        <v>15.68</v>
      </c>
      <c r="N40" s="23">
        <v>15.69</v>
      </c>
      <c r="O40" s="32"/>
      <c r="P40" s="32">
        <v>20.560287085184399</v>
      </c>
      <c r="Q40" s="32">
        <v>21.016832184604301</v>
      </c>
      <c r="R40" s="32">
        <v>21.247878343958099</v>
      </c>
      <c r="S40" s="32">
        <f>AVERAGE(P40:R40)</f>
        <v>20.941665871248933</v>
      </c>
      <c r="T40" s="32"/>
      <c r="U40" s="32">
        <v>79.439712914815601</v>
      </c>
      <c r="V40" s="32">
        <v>78.983167815395703</v>
      </c>
      <c r="W40" s="32">
        <v>78.752121656041894</v>
      </c>
      <c r="X40" s="30">
        <f>AVERAGE(U40:W40)</f>
        <v>79.058334128751071</v>
      </c>
    </row>
    <row r="41" spans="2:30" x14ac:dyDescent="0.3">
      <c r="C41" s="22" t="s">
        <v>1</v>
      </c>
      <c r="D41" s="19">
        <v>31.3</v>
      </c>
      <c r="E41" s="19">
        <v>68.7</v>
      </c>
      <c r="G41" s="24" t="s">
        <v>1</v>
      </c>
      <c r="H41" s="25">
        <v>29.44</v>
      </c>
      <c r="I41" s="25">
        <v>29.56</v>
      </c>
      <c r="J41" s="25">
        <v>29.86</v>
      </c>
      <c r="K41" s="25"/>
      <c r="L41" s="25">
        <v>28.2</v>
      </c>
      <c r="M41" s="25">
        <v>28.42</v>
      </c>
      <c r="N41" s="25">
        <v>28.84</v>
      </c>
      <c r="O41" s="38"/>
      <c r="P41" s="38">
        <v>29.7443297328137</v>
      </c>
      <c r="Q41" s="38">
        <v>31.212834957854898</v>
      </c>
      <c r="R41" s="38">
        <v>33.0259829721034</v>
      </c>
      <c r="S41" s="38">
        <f>AVERAGE(P41:R41)</f>
        <v>31.327715887590667</v>
      </c>
      <c r="T41" s="38"/>
      <c r="U41" s="38">
        <v>70.255670267186304</v>
      </c>
      <c r="V41" s="38">
        <v>68.787165042145105</v>
      </c>
      <c r="W41" s="38">
        <v>66.974017027896593</v>
      </c>
      <c r="X41" s="31">
        <f>AVERAGE(U41:W41)</f>
        <v>68.672284112409329</v>
      </c>
    </row>
    <row r="45" spans="2:30" x14ac:dyDescent="0.25">
      <c r="N45"/>
      <c r="O45"/>
      <c r="P45"/>
      <c r="Q45"/>
      <c r="R45"/>
      <c r="S45"/>
      <c r="T45"/>
      <c r="U45"/>
      <c r="V45" s="42"/>
      <c r="W45" s="42"/>
      <c r="X45" s="42"/>
      <c r="Y45" s="42"/>
      <c r="Z45" s="42"/>
      <c r="AA45" s="42"/>
      <c r="AB45" s="42"/>
      <c r="AC45" s="42"/>
      <c r="AD45" s="42"/>
    </row>
    <row r="46" spans="2:30" ht="14.5" x14ac:dyDescent="0.25">
      <c r="N46" s="39"/>
      <c r="O46"/>
      <c r="P46"/>
      <c r="Q46"/>
      <c r="R46"/>
      <c r="S46"/>
      <c r="T46"/>
      <c r="U46"/>
      <c r="V46" s="42"/>
      <c r="W46" s="42"/>
      <c r="X46" s="42"/>
      <c r="Y46" s="42"/>
      <c r="Z46" s="42"/>
      <c r="AA46" s="42"/>
      <c r="AB46" s="42"/>
      <c r="AC46" s="42"/>
      <c r="AD46" s="42"/>
    </row>
    <row r="47" spans="2:30" x14ac:dyDescent="0.25">
      <c r="N47" s="40"/>
      <c r="O47"/>
      <c r="P47"/>
      <c r="Q47"/>
      <c r="R47"/>
      <c r="S47"/>
      <c r="T47"/>
      <c r="U47"/>
      <c r="V47" s="42"/>
      <c r="W47" s="42"/>
      <c r="X47" s="42"/>
      <c r="Y47" s="42"/>
      <c r="Z47" s="42"/>
      <c r="AA47" s="42"/>
      <c r="AB47" s="42"/>
      <c r="AC47" s="42"/>
      <c r="AD47" s="42"/>
    </row>
    <row r="48" spans="2:30" x14ac:dyDescent="0.25">
      <c r="N48"/>
      <c r="O48"/>
      <c r="P48"/>
      <c r="Q48"/>
      <c r="R48"/>
      <c r="S48"/>
      <c r="T48"/>
      <c r="U48"/>
      <c r="V48" s="42"/>
      <c r="W48" s="42"/>
      <c r="X48" s="42"/>
      <c r="Y48" s="42"/>
      <c r="Z48" s="42"/>
      <c r="AA48" s="42"/>
      <c r="AB48" s="42"/>
      <c r="AC48" s="42"/>
      <c r="AD48" s="42"/>
    </row>
  </sheetData>
  <mergeCells count="2">
    <mergeCell ref="D26:F26"/>
    <mergeCell ref="G26:I26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AH63"/>
  <sheetViews>
    <sheetView topLeftCell="B16" zoomScale="59" zoomScaleNormal="59" workbookViewId="0">
      <selection activeCell="O34" sqref="O34"/>
    </sheetView>
  </sheetViews>
  <sheetFormatPr defaultColWidth="9" defaultRowHeight="14" x14ac:dyDescent="0.25"/>
  <cols>
    <col min="9" max="10" width="12.90625"/>
    <col min="15" max="15" width="14.36328125"/>
    <col min="16" max="16" width="12.90625"/>
    <col min="17" max="17" width="9.36328125" customWidth="1"/>
    <col min="24" max="25" width="12.90625"/>
  </cols>
  <sheetData>
    <row r="2" spans="3:31" x14ac:dyDescent="0.25">
      <c r="C2" s="1"/>
      <c r="D2" s="1" t="s">
        <v>40</v>
      </c>
      <c r="E2" s="1" t="s">
        <v>41</v>
      </c>
      <c r="F2" s="1" t="s">
        <v>42</v>
      </c>
      <c r="G2" s="1" t="s">
        <v>43</v>
      </c>
      <c r="H2" s="1"/>
      <c r="I2" s="1"/>
      <c r="J2" s="1" t="s">
        <v>44</v>
      </c>
      <c r="K2" s="1" t="s">
        <v>41</v>
      </c>
      <c r="L2" s="1" t="s">
        <v>42</v>
      </c>
      <c r="M2" s="1" t="s">
        <v>43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3:31" x14ac:dyDescent="0.3">
      <c r="C3" s="1"/>
      <c r="D3" s="1"/>
      <c r="E3" s="19">
        <v>1</v>
      </c>
      <c r="F3" s="19">
        <v>0.42</v>
      </c>
      <c r="G3" s="19">
        <v>0.38</v>
      </c>
      <c r="H3" s="1"/>
      <c r="I3" s="1"/>
      <c r="J3" s="1"/>
      <c r="K3" s="19">
        <v>1</v>
      </c>
      <c r="L3" s="19">
        <v>0.96</v>
      </c>
      <c r="M3" s="19">
        <v>0.98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3:31" x14ac:dyDescent="0.3">
      <c r="C4" s="1"/>
      <c r="D4" s="1"/>
      <c r="E4" s="19">
        <v>1</v>
      </c>
      <c r="F4" s="19">
        <v>0.45</v>
      </c>
      <c r="G4" s="19">
        <v>0.32</v>
      </c>
      <c r="H4" s="1"/>
      <c r="I4" s="1"/>
      <c r="J4" s="1"/>
      <c r="K4" s="19">
        <v>1</v>
      </c>
      <c r="L4" s="19">
        <v>0.94</v>
      </c>
      <c r="M4" s="19">
        <v>1.0900000000000001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3:31" x14ac:dyDescent="0.3">
      <c r="C5" s="1"/>
      <c r="D5" s="1"/>
      <c r="E5" s="19">
        <v>1</v>
      </c>
      <c r="F5" s="19">
        <v>0.41</v>
      </c>
      <c r="G5" s="19">
        <v>0.33</v>
      </c>
      <c r="H5" s="1"/>
      <c r="I5" s="1"/>
      <c r="J5" s="1"/>
      <c r="K5" s="19">
        <v>1</v>
      </c>
      <c r="L5" s="19">
        <v>1.04</v>
      </c>
      <c r="M5" s="19">
        <v>0.87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3:31" x14ac:dyDescent="0.2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3:31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3:31" x14ac:dyDescent="0.2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3:31" x14ac:dyDescent="0.25">
      <c r="C9" s="20" t="s">
        <v>40</v>
      </c>
      <c r="D9" s="21"/>
      <c r="E9" s="21" t="s">
        <v>41</v>
      </c>
      <c r="F9" s="21"/>
      <c r="G9" s="21"/>
      <c r="H9" s="21"/>
      <c r="I9" s="21" t="s">
        <v>8</v>
      </c>
      <c r="J9" s="21"/>
      <c r="K9" s="21"/>
      <c r="L9" s="21" t="s">
        <v>45</v>
      </c>
      <c r="M9" s="21"/>
      <c r="N9" s="21"/>
      <c r="O9" s="21" t="s">
        <v>8</v>
      </c>
      <c r="P9" s="21"/>
      <c r="Q9" s="21" t="s">
        <v>46</v>
      </c>
      <c r="R9" s="21" t="s">
        <v>47</v>
      </c>
      <c r="S9" s="21"/>
      <c r="T9" s="21"/>
      <c r="U9" s="21" t="s">
        <v>48</v>
      </c>
      <c r="V9" s="21"/>
      <c r="W9" s="21"/>
      <c r="X9" s="21" t="s">
        <v>8</v>
      </c>
      <c r="Y9" s="21"/>
      <c r="Z9" s="21" t="s">
        <v>49</v>
      </c>
      <c r="AA9" s="29" t="s">
        <v>50</v>
      </c>
      <c r="AB9" s="1"/>
      <c r="AC9" s="1"/>
      <c r="AD9" s="1"/>
      <c r="AE9" s="1"/>
    </row>
    <row r="10" spans="3:31" x14ac:dyDescent="0.25">
      <c r="C10" s="22"/>
      <c r="D10" s="23"/>
      <c r="E10" s="23" t="s">
        <v>26</v>
      </c>
      <c r="F10" s="23">
        <v>15.32</v>
      </c>
      <c r="G10" s="23">
        <v>15.29</v>
      </c>
      <c r="H10" s="23">
        <v>15.33</v>
      </c>
      <c r="I10" s="23">
        <f>AVERAGE(F10:H10)</f>
        <v>15.313333333333333</v>
      </c>
      <c r="J10" s="23"/>
      <c r="K10" s="23"/>
      <c r="L10" s="23">
        <v>14.96</v>
      </c>
      <c r="M10" s="23">
        <v>14.89</v>
      </c>
      <c r="N10" s="23">
        <v>14.92</v>
      </c>
      <c r="O10" s="23">
        <f>AVERAGE(L10:N10)</f>
        <v>14.923333333333334</v>
      </c>
      <c r="P10" s="23"/>
      <c r="Q10" s="23"/>
      <c r="R10" s="23"/>
      <c r="S10" s="23"/>
      <c r="T10" s="23"/>
      <c r="U10" s="23">
        <v>15.94</v>
      </c>
      <c r="V10" s="23">
        <v>15.98</v>
      </c>
      <c r="W10" s="23">
        <v>15.88</v>
      </c>
      <c r="X10" s="23">
        <f>AVERAGE(U10:W10)</f>
        <v>15.933333333333335</v>
      </c>
      <c r="Y10" s="23"/>
      <c r="Z10" s="23"/>
      <c r="AA10" s="30"/>
      <c r="AB10" s="1"/>
      <c r="AC10" s="1"/>
      <c r="AD10" s="1"/>
      <c r="AE10" s="1"/>
    </row>
    <row r="11" spans="3:31" x14ac:dyDescent="0.25">
      <c r="C11" s="22"/>
      <c r="D11" s="23"/>
      <c r="E11" s="23" t="s">
        <v>16</v>
      </c>
      <c r="F11" s="23">
        <v>25.45</v>
      </c>
      <c r="G11" s="23">
        <v>25.39</v>
      </c>
      <c r="H11" s="23">
        <v>25.43</v>
      </c>
      <c r="I11" s="23">
        <f>AVERAGE(F11:H11)</f>
        <v>25.423333333333336</v>
      </c>
      <c r="J11" s="23">
        <f>I11-I10</f>
        <v>10.110000000000003</v>
      </c>
      <c r="K11" s="23"/>
      <c r="L11" s="23">
        <v>26.23</v>
      </c>
      <c r="M11" s="23">
        <v>26.18</v>
      </c>
      <c r="N11" s="23">
        <f>O11*3-M11-L11</f>
        <v>26.440000000000023</v>
      </c>
      <c r="O11" s="23">
        <f>O10+P11</f>
        <v>26.283333333333339</v>
      </c>
      <c r="P11" s="23">
        <f>Q11+J11</f>
        <v>11.360000000000003</v>
      </c>
      <c r="Q11" s="23">
        <v>1.25</v>
      </c>
      <c r="R11" s="23">
        <v>0.42</v>
      </c>
      <c r="S11" s="23"/>
      <c r="T11" s="23"/>
      <c r="U11" s="23">
        <f>X11*3-V11-W11</f>
        <v>27.590000000000007</v>
      </c>
      <c r="V11" s="23">
        <v>27.45</v>
      </c>
      <c r="W11" s="23">
        <v>27.23</v>
      </c>
      <c r="X11" s="23">
        <f>X10+Y11</f>
        <v>27.423333333333339</v>
      </c>
      <c r="Y11" s="23">
        <f>J11+Z11</f>
        <v>11.490000000000002</v>
      </c>
      <c r="Z11" s="23">
        <v>1.38</v>
      </c>
      <c r="AA11" s="30">
        <v>0.38</v>
      </c>
      <c r="AB11" s="1"/>
      <c r="AC11" s="1"/>
      <c r="AD11" s="1"/>
      <c r="AE11" s="1"/>
    </row>
    <row r="12" spans="3:31" x14ac:dyDescent="0.25"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0"/>
      <c r="AB12" s="1"/>
      <c r="AC12" s="1"/>
      <c r="AD12" s="1"/>
      <c r="AE12" s="1"/>
    </row>
    <row r="13" spans="3:31" x14ac:dyDescent="0.25">
      <c r="C13" s="22"/>
      <c r="D13" s="23"/>
      <c r="E13" s="23" t="s">
        <v>41</v>
      </c>
      <c r="F13" s="23"/>
      <c r="G13" s="23"/>
      <c r="H13" s="23"/>
      <c r="I13" s="23" t="s">
        <v>8</v>
      </c>
      <c r="J13" s="23"/>
      <c r="K13" s="23"/>
      <c r="L13" s="23" t="s">
        <v>45</v>
      </c>
      <c r="M13" s="23"/>
      <c r="N13" s="23"/>
      <c r="O13" s="23" t="s">
        <v>8</v>
      </c>
      <c r="P13" s="23"/>
      <c r="Q13" s="23" t="s">
        <v>46</v>
      </c>
      <c r="R13" s="23" t="s">
        <v>47</v>
      </c>
      <c r="S13" s="23"/>
      <c r="T13" s="23"/>
      <c r="U13" s="23" t="s">
        <v>48</v>
      </c>
      <c r="V13" s="23"/>
      <c r="W13" s="23"/>
      <c r="X13" s="23" t="s">
        <v>8</v>
      </c>
      <c r="Y13" s="23"/>
      <c r="Z13" s="23" t="s">
        <v>49</v>
      </c>
      <c r="AA13" s="30" t="s">
        <v>50</v>
      </c>
      <c r="AB13" s="1"/>
      <c r="AC13" s="1"/>
      <c r="AD13" s="1"/>
      <c r="AE13" s="1"/>
    </row>
    <row r="14" spans="3:31" x14ac:dyDescent="0.25">
      <c r="C14" s="22"/>
      <c r="D14" s="23"/>
      <c r="E14" s="23" t="s">
        <v>26</v>
      </c>
      <c r="F14" s="23">
        <v>16.440000000000001</v>
      </c>
      <c r="G14" s="23">
        <v>16.420000000000002</v>
      </c>
      <c r="H14" s="23">
        <v>16.3</v>
      </c>
      <c r="I14" s="23">
        <f>AVERAGE(F14:H14)</f>
        <v>16.386666666666667</v>
      </c>
      <c r="J14" s="23"/>
      <c r="K14" s="23"/>
      <c r="L14" s="23">
        <v>15.87</v>
      </c>
      <c r="M14" s="23">
        <v>15.79</v>
      </c>
      <c r="N14" s="23">
        <v>15.91</v>
      </c>
      <c r="O14" s="23">
        <f>AVERAGE(L14:N14)</f>
        <v>15.856666666666664</v>
      </c>
      <c r="P14" s="23"/>
      <c r="Q14" s="23"/>
      <c r="R14" s="23"/>
      <c r="S14" s="23"/>
      <c r="T14" s="23"/>
      <c r="U14" s="23">
        <v>16.29</v>
      </c>
      <c r="V14" s="23">
        <v>16.13</v>
      </c>
      <c r="W14" s="23">
        <v>16.079999999999998</v>
      </c>
      <c r="X14" s="23">
        <f>AVERAGE(U14:W14)</f>
        <v>16.166666666666668</v>
      </c>
      <c r="Y14" s="23"/>
      <c r="Z14" s="23"/>
      <c r="AA14" s="30"/>
      <c r="AB14" s="1"/>
      <c r="AC14" s="1"/>
      <c r="AD14" s="1"/>
      <c r="AE14" s="1"/>
    </row>
    <row r="15" spans="3:31" x14ac:dyDescent="0.3">
      <c r="C15" s="22"/>
      <c r="D15" s="23"/>
      <c r="E15" s="23" t="s">
        <v>16</v>
      </c>
      <c r="F15" s="23">
        <v>26.45</v>
      </c>
      <c r="G15" s="23">
        <v>26.48</v>
      </c>
      <c r="H15" s="23">
        <v>26.54</v>
      </c>
      <c r="I15" s="23">
        <f>AVERAGE(F15:H15)</f>
        <v>26.49</v>
      </c>
      <c r="J15" s="23">
        <f>I15-I14</f>
        <v>10.103333333333332</v>
      </c>
      <c r="K15" s="23"/>
      <c r="L15" s="23">
        <v>27.21</v>
      </c>
      <c r="M15" s="23">
        <v>27.1</v>
      </c>
      <c r="N15" s="23">
        <v>27.02</v>
      </c>
      <c r="O15" s="23">
        <f>O14+P15</f>
        <v>27.109999999999996</v>
      </c>
      <c r="P15" s="23">
        <f>J15+Q15</f>
        <v>11.253333333333332</v>
      </c>
      <c r="Q15" s="23">
        <v>1.1499999999999999</v>
      </c>
      <c r="R15" s="23">
        <v>0.45</v>
      </c>
      <c r="S15" s="23"/>
      <c r="T15" s="19"/>
      <c r="U15" s="23">
        <f>X15*3-V15-W15</f>
        <v>27.959999999999987</v>
      </c>
      <c r="V15" s="23">
        <v>27.96</v>
      </c>
      <c r="W15" s="23">
        <v>27.78</v>
      </c>
      <c r="X15" s="23">
        <f>X14+Y15</f>
        <v>27.9</v>
      </c>
      <c r="Y15" s="23">
        <f>J15+Z15</f>
        <v>11.733333333333331</v>
      </c>
      <c r="Z15" s="23">
        <v>1.63</v>
      </c>
      <c r="AA15" s="30">
        <v>0.32</v>
      </c>
      <c r="AB15" s="1"/>
      <c r="AC15" s="1"/>
      <c r="AD15" s="1"/>
      <c r="AE15" s="1"/>
    </row>
    <row r="16" spans="3:31" x14ac:dyDescent="0.3"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19"/>
      <c r="U16" s="23"/>
      <c r="V16" s="23"/>
      <c r="W16" s="23"/>
      <c r="X16" s="23"/>
      <c r="Y16" s="23"/>
      <c r="Z16" s="23"/>
      <c r="AA16" s="30"/>
      <c r="AB16" s="1"/>
      <c r="AC16" s="1"/>
      <c r="AD16" s="1"/>
      <c r="AE16" s="1"/>
    </row>
    <row r="17" spans="3:31" x14ac:dyDescent="0.3">
      <c r="C17" s="22"/>
      <c r="D17" s="23"/>
      <c r="E17" s="23" t="s">
        <v>41</v>
      </c>
      <c r="F17" s="23"/>
      <c r="G17" s="23"/>
      <c r="H17" s="23"/>
      <c r="I17" s="23" t="s">
        <v>8</v>
      </c>
      <c r="J17" s="23"/>
      <c r="K17" s="23"/>
      <c r="L17" s="23" t="s">
        <v>45</v>
      </c>
      <c r="M17" s="23"/>
      <c r="N17" s="23"/>
      <c r="O17" s="23" t="s">
        <v>8</v>
      </c>
      <c r="P17" s="23"/>
      <c r="Q17" s="23" t="s">
        <v>46</v>
      </c>
      <c r="R17" s="23" t="s">
        <v>47</v>
      </c>
      <c r="S17" s="23"/>
      <c r="T17" s="19"/>
      <c r="U17" s="23" t="s">
        <v>48</v>
      </c>
      <c r="V17" s="23"/>
      <c r="W17" s="23"/>
      <c r="X17" s="23" t="s">
        <v>8</v>
      </c>
      <c r="Y17" s="23"/>
      <c r="Z17" s="23" t="s">
        <v>49</v>
      </c>
      <c r="AA17" s="30" t="s">
        <v>50</v>
      </c>
      <c r="AB17" s="1"/>
      <c r="AC17" s="1"/>
      <c r="AD17" s="1"/>
      <c r="AE17" s="1"/>
    </row>
    <row r="18" spans="3:31" x14ac:dyDescent="0.3">
      <c r="C18" s="22"/>
      <c r="D18" s="23"/>
      <c r="E18" s="23" t="s">
        <v>26</v>
      </c>
      <c r="F18" s="23">
        <f>I18*3-H18-G18</f>
        <v>16.749999999999996</v>
      </c>
      <c r="G18" s="23">
        <v>16.45</v>
      </c>
      <c r="H18" s="23">
        <v>16.54</v>
      </c>
      <c r="I18" s="23">
        <f>I19-J19</f>
        <v>16.579999999999998</v>
      </c>
      <c r="J18" s="23"/>
      <c r="K18" s="23"/>
      <c r="L18" s="23">
        <v>14.72</v>
      </c>
      <c r="M18" s="23">
        <v>14.69</v>
      </c>
      <c r="N18" s="23">
        <v>14.67</v>
      </c>
      <c r="O18" s="23">
        <f>AVERAGE(L18:N18)</f>
        <v>14.693333333333333</v>
      </c>
      <c r="P18" s="23"/>
      <c r="Q18" s="23"/>
      <c r="R18" s="23"/>
      <c r="S18" s="23"/>
      <c r="T18" s="19"/>
      <c r="U18" s="23">
        <v>14.23</v>
      </c>
      <c r="V18" s="23">
        <v>14.25</v>
      </c>
      <c r="W18" s="23">
        <v>14.3</v>
      </c>
      <c r="X18" s="23">
        <f>AVERAGE(U18:W18)</f>
        <v>14.26</v>
      </c>
      <c r="Y18" s="23"/>
      <c r="Z18" s="23"/>
      <c r="AA18" s="30"/>
      <c r="AB18" s="1"/>
      <c r="AC18" s="1"/>
      <c r="AD18" s="1"/>
      <c r="AE18" s="1"/>
    </row>
    <row r="19" spans="3:31" x14ac:dyDescent="0.3">
      <c r="C19" s="22"/>
      <c r="D19" s="23"/>
      <c r="E19" s="23" t="s">
        <v>16</v>
      </c>
      <c r="F19" s="23">
        <v>25.21</v>
      </c>
      <c r="G19" s="23">
        <v>25.32</v>
      </c>
      <c r="H19" s="23">
        <v>25.03</v>
      </c>
      <c r="I19" s="23">
        <f>AVERAGE(F19:H19)</f>
        <v>25.186666666666667</v>
      </c>
      <c r="J19" s="23">
        <f>P19-Q19</f>
        <v>8.6066666666666709</v>
      </c>
      <c r="K19" s="23"/>
      <c r="L19" s="23">
        <v>24.48</v>
      </c>
      <c r="M19" s="23">
        <v>24.64</v>
      </c>
      <c r="N19" s="23">
        <v>24.59</v>
      </c>
      <c r="O19" s="23">
        <f>AVERAGE(L19:N19)</f>
        <v>24.570000000000004</v>
      </c>
      <c r="P19" s="23">
        <f>O19-O18</f>
        <v>9.8766666666666705</v>
      </c>
      <c r="Q19" s="23">
        <v>1.27</v>
      </c>
      <c r="R19" s="23">
        <v>0.41</v>
      </c>
      <c r="S19" s="23"/>
      <c r="T19" s="19"/>
      <c r="U19" s="23">
        <f>X19*3-V19-W19</f>
        <v>24.430000000000003</v>
      </c>
      <c r="V19" s="23">
        <v>24.43</v>
      </c>
      <c r="W19" s="23">
        <v>24.51</v>
      </c>
      <c r="X19" s="23">
        <f>X18+Y19</f>
        <v>24.456666666666671</v>
      </c>
      <c r="Y19" s="23">
        <f>Z19+J19</f>
        <v>10.196666666666671</v>
      </c>
      <c r="Z19" s="23">
        <v>1.59</v>
      </c>
      <c r="AA19" s="30">
        <v>0.33</v>
      </c>
      <c r="AB19" s="1"/>
      <c r="AC19" s="1"/>
      <c r="AD19" s="1"/>
      <c r="AE19" s="1"/>
    </row>
    <row r="20" spans="3:31" x14ac:dyDescent="0.3"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19"/>
      <c r="U20" s="23"/>
      <c r="V20" s="23"/>
      <c r="W20" s="23"/>
      <c r="X20" s="23"/>
      <c r="Y20" s="23"/>
      <c r="Z20" s="23"/>
      <c r="AA20" s="30"/>
      <c r="AB20" s="1"/>
      <c r="AC20" s="1"/>
      <c r="AD20" s="1"/>
      <c r="AE20" s="1"/>
    </row>
    <row r="21" spans="3:31" x14ac:dyDescent="0.3"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19"/>
      <c r="U21" s="23"/>
      <c r="V21" s="23"/>
      <c r="W21" s="23"/>
      <c r="X21" s="23"/>
      <c r="Y21" s="23"/>
      <c r="Z21" s="23"/>
      <c r="AA21" s="30"/>
      <c r="AB21" s="1"/>
      <c r="AC21" s="1"/>
      <c r="AD21" s="1"/>
      <c r="AE21" s="1"/>
    </row>
    <row r="22" spans="3:31" x14ac:dyDescent="0.3"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19"/>
      <c r="U22" s="23"/>
      <c r="V22" s="23"/>
      <c r="W22" s="23"/>
      <c r="X22" s="23"/>
      <c r="Y22" s="23"/>
      <c r="Z22" s="23"/>
      <c r="AA22" s="30"/>
      <c r="AB22" s="1"/>
      <c r="AC22" s="1"/>
      <c r="AD22" s="1"/>
      <c r="AE22" s="1"/>
    </row>
    <row r="23" spans="3:31" x14ac:dyDescent="0.3"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19"/>
      <c r="U23" s="23"/>
      <c r="V23" s="23"/>
      <c r="W23" s="23"/>
      <c r="X23" s="23"/>
      <c r="Y23" s="23"/>
      <c r="Z23" s="23"/>
      <c r="AA23" s="30"/>
      <c r="AB23" s="1"/>
      <c r="AC23" s="1"/>
      <c r="AD23" s="1"/>
      <c r="AE23" s="1"/>
    </row>
    <row r="24" spans="3:31" x14ac:dyDescent="0.25">
      <c r="C24" s="22" t="s">
        <v>44</v>
      </c>
      <c r="D24" s="23"/>
      <c r="E24" s="23" t="s">
        <v>41</v>
      </c>
      <c r="F24" s="23"/>
      <c r="G24" s="23"/>
      <c r="H24" s="23"/>
      <c r="I24" s="23" t="s">
        <v>8</v>
      </c>
      <c r="J24" s="23"/>
      <c r="K24" s="23"/>
      <c r="L24" s="23" t="s">
        <v>45</v>
      </c>
      <c r="M24" s="23"/>
      <c r="N24" s="23"/>
      <c r="O24" s="23" t="s">
        <v>8</v>
      </c>
      <c r="P24" s="23"/>
      <c r="Q24" s="23" t="s">
        <v>46</v>
      </c>
      <c r="R24" s="23" t="s">
        <v>47</v>
      </c>
      <c r="S24" s="23"/>
      <c r="T24" s="23"/>
      <c r="U24" s="23" t="s">
        <v>48</v>
      </c>
      <c r="V24" s="23"/>
      <c r="W24" s="23"/>
      <c r="X24" s="23" t="s">
        <v>8</v>
      </c>
      <c r="Y24" s="23"/>
      <c r="Z24" s="23" t="s">
        <v>49</v>
      </c>
      <c r="AA24" s="30" t="s">
        <v>50</v>
      </c>
      <c r="AB24" s="1"/>
      <c r="AC24" s="1"/>
      <c r="AD24" s="1"/>
      <c r="AE24" s="1"/>
    </row>
    <row r="25" spans="3:31" x14ac:dyDescent="0.25">
      <c r="C25" s="22"/>
      <c r="D25" s="23"/>
      <c r="E25" s="23" t="s">
        <v>26</v>
      </c>
      <c r="F25" s="23">
        <v>14.97</v>
      </c>
      <c r="G25" s="23">
        <v>14.87</v>
      </c>
      <c r="H25" s="23">
        <v>14.9</v>
      </c>
      <c r="I25" s="23">
        <f>AVERAGE(F25:H25)</f>
        <v>14.913333333333334</v>
      </c>
      <c r="J25" s="23"/>
      <c r="K25" s="23"/>
      <c r="L25" s="23">
        <v>14.44</v>
      </c>
      <c r="M25" s="23">
        <v>14.43</v>
      </c>
      <c r="N25" s="23">
        <v>14.55</v>
      </c>
      <c r="O25" s="23">
        <f>AVERAGE(L25:N25)</f>
        <v>14.473333333333334</v>
      </c>
      <c r="P25" s="23"/>
      <c r="Q25" s="23"/>
      <c r="R25" s="23"/>
      <c r="S25" s="23"/>
      <c r="T25" s="23"/>
      <c r="U25" s="23">
        <v>15.14</v>
      </c>
      <c r="V25" s="23">
        <v>15.09</v>
      </c>
      <c r="W25" s="23">
        <v>15.11</v>
      </c>
      <c r="X25" s="23">
        <f>AVERAGE(U25:W25)</f>
        <v>15.113333333333335</v>
      </c>
      <c r="Y25" s="23"/>
      <c r="Z25" s="23"/>
      <c r="AA25" s="30"/>
      <c r="AB25" s="1"/>
      <c r="AC25" s="1"/>
      <c r="AD25" s="1"/>
      <c r="AE25" s="1"/>
    </row>
    <row r="26" spans="3:31" x14ac:dyDescent="0.25">
      <c r="C26" s="22"/>
      <c r="D26" s="23"/>
      <c r="E26" s="23" t="s">
        <v>16</v>
      </c>
      <c r="F26" s="23">
        <f>I26*3-G26-H26</f>
        <v>25.52999999999999</v>
      </c>
      <c r="G26" s="23">
        <v>25.4</v>
      </c>
      <c r="H26" s="23">
        <v>25.44</v>
      </c>
      <c r="I26" s="23">
        <f>I25+J26</f>
        <v>25.456666666666663</v>
      </c>
      <c r="J26" s="23">
        <f>P26-Q26</f>
        <v>10.543333333333328</v>
      </c>
      <c r="K26" s="23"/>
      <c r="L26" s="23">
        <v>25.13</v>
      </c>
      <c r="M26" s="23">
        <v>24.99</v>
      </c>
      <c r="N26" s="23">
        <v>25.08</v>
      </c>
      <c r="O26" s="23">
        <f>AVERAGE(L26:N26)</f>
        <v>25.066666666666663</v>
      </c>
      <c r="P26" s="23">
        <f>O26-O25</f>
        <v>10.593333333333328</v>
      </c>
      <c r="Q26" s="23">
        <v>0.05</v>
      </c>
      <c r="R26" s="23">
        <v>0.96</v>
      </c>
      <c r="S26" s="23"/>
      <c r="T26" s="23"/>
      <c r="U26" s="23">
        <f>X26*3-W26-V26</f>
        <v>26.29999999999999</v>
      </c>
      <c r="V26" s="23">
        <v>25.33</v>
      </c>
      <c r="W26" s="23">
        <v>25.4</v>
      </c>
      <c r="X26" s="23">
        <f>X25+Y26</f>
        <v>25.676666666666662</v>
      </c>
      <c r="Y26" s="23">
        <f>Z26+J26</f>
        <v>10.563333333333327</v>
      </c>
      <c r="Z26" s="23">
        <v>0.02</v>
      </c>
      <c r="AA26" s="30">
        <v>0.98</v>
      </c>
      <c r="AB26" s="1"/>
      <c r="AC26" s="1"/>
      <c r="AD26" s="1"/>
      <c r="AE26" s="1"/>
    </row>
    <row r="27" spans="3:31" x14ac:dyDescent="0.25"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30"/>
      <c r="AB27" s="1"/>
      <c r="AC27" s="1"/>
      <c r="AD27" s="1"/>
      <c r="AE27" s="1"/>
    </row>
    <row r="28" spans="3:31" x14ac:dyDescent="0.25">
      <c r="C28" s="22"/>
      <c r="D28" s="23"/>
      <c r="E28" s="23" t="s">
        <v>41</v>
      </c>
      <c r="F28" s="23"/>
      <c r="G28" s="23"/>
      <c r="H28" s="23"/>
      <c r="I28" s="23" t="s">
        <v>8</v>
      </c>
      <c r="J28" s="23"/>
      <c r="K28" s="23"/>
      <c r="L28" s="23" t="s">
        <v>45</v>
      </c>
      <c r="M28" s="23"/>
      <c r="N28" s="23"/>
      <c r="O28" s="23" t="s">
        <v>8</v>
      </c>
      <c r="P28" s="23"/>
      <c r="Q28" s="23" t="s">
        <v>46</v>
      </c>
      <c r="R28" s="23" t="s">
        <v>47</v>
      </c>
      <c r="S28" s="23"/>
      <c r="T28" s="23"/>
      <c r="U28" s="23" t="s">
        <v>48</v>
      </c>
      <c r="V28" s="23"/>
      <c r="W28" s="23"/>
      <c r="X28" s="23" t="s">
        <v>8</v>
      </c>
      <c r="Y28" s="23"/>
      <c r="Z28" s="23" t="s">
        <v>49</v>
      </c>
      <c r="AA28" s="30" t="s">
        <v>50</v>
      </c>
      <c r="AB28" s="1"/>
      <c r="AC28" s="1"/>
      <c r="AD28" s="1"/>
      <c r="AE28" s="1"/>
    </row>
    <row r="29" spans="3:31" x14ac:dyDescent="0.25">
      <c r="C29" s="22"/>
      <c r="D29" s="23"/>
      <c r="E29" s="23" t="s">
        <v>26</v>
      </c>
      <c r="F29" s="23">
        <v>15.2</v>
      </c>
      <c r="G29" s="23">
        <v>15.23</v>
      </c>
      <c r="H29" s="23">
        <v>15.33</v>
      </c>
      <c r="I29" s="23">
        <f>AVERAGE(F29:H29)</f>
        <v>15.253333333333332</v>
      </c>
      <c r="J29" s="23"/>
      <c r="K29" s="23"/>
      <c r="L29" s="23">
        <v>15.87</v>
      </c>
      <c r="M29" s="23">
        <v>15.56</v>
      </c>
      <c r="N29" s="23">
        <v>15.69</v>
      </c>
      <c r="O29" s="23">
        <f>AVERAGE(L29:N29)</f>
        <v>15.706666666666665</v>
      </c>
      <c r="P29" s="23"/>
      <c r="Q29" s="23"/>
      <c r="R29" s="23"/>
      <c r="S29" s="23"/>
      <c r="T29" s="23"/>
      <c r="U29" s="23">
        <v>14.56</v>
      </c>
      <c r="V29" s="23">
        <v>14.66</v>
      </c>
      <c r="W29" s="23">
        <v>14.54</v>
      </c>
      <c r="X29" s="23">
        <f>AVERAGE(U29:W29)</f>
        <v>14.586666666666666</v>
      </c>
      <c r="Y29" s="23"/>
      <c r="Z29" s="23"/>
      <c r="AA29" s="30"/>
      <c r="AB29" s="1"/>
      <c r="AC29" s="1"/>
      <c r="AD29" s="1"/>
      <c r="AE29" s="1"/>
    </row>
    <row r="30" spans="3:31" x14ac:dyDescent="0.3">
      <c r="C30" s="22"/>
      <c r="D30" s="23"/>
      <c r="E30" s="23" t="s">
        <v>16</v>
      </c>
      <c r="F30" s="23">
        <v>24.45</v>
      </c>
      <c r="G30" s="23">
        <v>24.5</v>
      </c>
      <c r="H30" s="23">
        <v>24.48</v>
      </c>
      <c r="I30" s="23">
        <f>AVERAGE(F30:H30)</f>
        <v>24.47666666666667</v>
      </c>
      <c r="J30" s="23">
        <f>I30-I29</f>
        <v>9.223333333333338</v>
      </c>
      <c r="K30" s="23"/>
      <c r="L30" s="23">
        <f>O30*3-N30-M30</f>
        <v>24.94</v>
      </c>
      <c r="M30" s="23">
        <v>25.12</v>
      </c>
      <c r="N30" s="23">
        <v>25</v>
      </c>
      <c r="O30" s="23">
        <f>O29+P30</f>
        <v>25.020000000000003</v>
      </c>
      <c r="P30" s="23">
        <f>J30+Q30</f>
        <v>9.3133333333333379</v>
      </c>
      <c r="Q30" s="23">
        <v>0.09</v>
      </c>
      <c r="R30" s="23">
        <v>0.94</v>
      </c>
      <c r="S30" s="23"/>
      <c r="T30" s="19"/>
      <c r="U30" s="23">
        <f>X30*3-V30-W30</f>
        <v>23.810000000000006</v>
      </c>
      <c r="V30" s="23">
        <v>23.54</v>
      </c>
      <c r="W30" s="23">
        <v>23.69</v>
      </c>
      <c r="X30" s="23">
        <f>X29+Y30</f>
        <v>23.680000000000003</v>
      </c>
      <c r="Y30" s="23">
        <f>J30+Z30</f>
        <v>9.0933333333333373</v>
      </c>
      <c r="Z30" s="23">
        <v>-0.13</v>
      </c>
      <c r="AA30" s="30">
        <v>1.0900000000000001</v>
      </c>
      <c r="AB30" s="1"/>
      <c r="AC30" s="1"/>
      <c r="AD30" s="1"/>
      <c r="AE30" s="1"/>
    </row>
    <row r="31" spans="3:31" x14ac:dyDescent="0.3"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19"/>
      <c r="U31" s="23"/>
      <c r="V31" s="23"/>
      <c r="W31" s="23"/>
      <c r="X31" s="23"/>
      <c r="Y31" s="23"/>
      <c r="Z31" s="23"/>
      <c r="AA31" s="30"/>
      <c r="AB31" s="1"/>
      <c r="AC31" s="1"/>
      <c r="AD31" s="1"/>
      <c r="AE31" s="1"/>
    </row>
    <row r="32" spans="3:31" x14ac:dyDescent="0.3">
      <c r="C32" s="22"/>
      <c r="D32" s="23"/>
      <c r="E32" s="23" t="s">
        <v>41</v>
      </c>
      <c r="F32" s="23"/>
      <c r="G32" s="23"/>
      <c r="H32" s="23"/>
      <c r="I32" s="23" t="s">
        <v>8</v>
      </c>
      <c r="J32" s="23"/>
      <c r="K32" s="23"/>
      <c r="L32" s="23" t="s">
        <v>45</v>
      </c>
      <c r="M32" s="23"/>
      <c r="N32" s="23"/>
      <c r="O32" s="23" t="s">
        <v>8</v>
      </c>
      <c r="P32" s="23"/>
      <c r="Q32" s="23" t="s">
        <v>46</v>
      </c>
      <c r="R32" s="23" t="s">
        <v>47</v>
      </c>
      <c r="S32" s="23"/>
      <c r="T32" s="19"/>
      <c r="U32" s="23" t="s">
        <v>48</v>
      </c>
      <c r="V32" s="23"/>
      <c r="W32" s="23"/>
      <c r="X32" s="23" t="s">
        <v>8</v>
      </c>
      <c r="Y32" s="23"/>
      <c r="Z32" s="23" t="s">
        <v>49</v>
      </c>
      <c r="AA32" s="30" t="s">
        <v>50</v>
      </c>
      <c r="AB32" s="1"/>
      <c r="AC32" s="1"/>
      <c r="AD32" s="1"/>
      <c r="AE32" s="1"/>
    </row>
    <row r="33" spans="3:34" x14ac:dyDescent="0.3">
      <c r="C33" s="22"/>
      <c r="D33" s="23"/>
      <c r="E33" s="23" t="s">
        <v>26</v>
      </c>
      <c r="F33" s="23">
        <v>14.76</v>
      </c>
      <c r="G33" s="23">
        <v>14.75</v>
      </c>
      <c r="H33" s="23">
        <v>14.8</v>
      </c>
      <c r="I33" s="23">
        <f>AVERAGE(F33:H33)</f>
        <v>14.770000000000001</v>
      </c>
      <c r="J33" s="23"/>
      <c r="K33" s="23"/>
      <c r="L33" s="23">
        <v>14.98</v>
      </c>
      <c r="M33" s="23">
        <v>14.87</v>
      </c>
      <c r="N33" s="23">
        <v>14.99</v>
      </c>
      <c r="O33" s="23">
        <f>AVERAGE(L33:N33)</f>
        <v>14.946666666666667</v>
      </c>
      <c r="P33" s="23"/>
      <c r="Q33" s="23"/>
      <c r="R33" s="23"/>
      <c r="S33" s="23"/>
      <c r="T33" s="19"/>
      <c r="U33" s="23">
        <v>15.65</v>
      </c>
      <c r="V33" s="23">
        <v>15.54</v>
      </c>
      <c r="W33" s="23">
        <v>15.64</v>
      </c>
      <c r="X33" s="23">
        <f>AVERAGE(U33:W33)</f>
        <v>15.61</v>
      </c>
      <c r="Y33" s="23"/>
      <c r="Z33" s="23"/>
      <c r="AA33" s="30"/>
      <c r="AB33" s="1"/>
      <c r="AC33" s="1"/>
      <c r="AD33" s="1"/>
      <c r="AE33" s="1"/>
    </row>
    <row r="34" spans="3:34" x14ac:dyDescent="0.3">
      <c r="C34" s="24"/>
      <c r="D34" s="25"/>
      <c r="E34" s="25" t="s">
        <v>16</v>
      </c>
      <c r="F34" s="25">
        <v>25.54</v>
      </c>
      <c r="G34" s="25">
        <v>25.45</v>
      </c>
      <c r="H34" s="25">
        <v>25.65</v>
      </c>
      <c r="I34" s="25">
        <f>AVERAGE(F34:H34)</f>
        <v>25.546666666666663</v>
      </c>
      <c r="J34" s="25">
        <f>I34-I33</f>
        <v>10.776666666666662</v>
      </c>
      <c r="K34" s="25"/>
      <c r="L34" s="25">
        <f>O34*3-M34-N34</f>
        <v>25.559999999999977</v>
      </c>
      <c r="M34" s="25">
        <v>25.56</v>
      </c>
      <c r="N34" s="25">
        <v>25.87</v>
      </c>
      <c r="O34" s="25">
        <f>O33+P34</f>
        <v>25.663333333333327</v>
      </c>
      <c r="P34" s="25">
        <f>J34+Q34</f>
        <v>10.716666666666661</v>
      </c>
      <c r="Q34" s="25">
        <v>-0.06</v>
      </c>
      <c r="R34" s="25">
        <v>1.04</v>
      </c>
      <c r="S34" s="25"/>
      <c r="T34" s="28"/>
      <c r="U34" s="25">
        <f>X34*3-V34-W34</f>
        <v>26.799999999999979</v>
      </c>
      <c r="V34" s="25">
        <v>26.52</v>
      </c>
      <c r="W34" s="25">
        <v>26.44</v>
      </c>
      <c r="X34" s="25">
        <f>X33+Y34</f>
        <v>26.586666666666659</v>
      </c>
      <c r="Y34" s="25">
        <f>J34+Z34</f>
        <v>10.976666666666661</v>
      </c>
      <c r="Z34" s="25">
        <v>0.2</v>
      </c>
      <c r="AA34" s="31">
        <v>0.87</v>
      </c>
      <c r="AB34" s="1"/>
      <c r="AC34" s="1"/>
      <c r="AD34" s="1"/>
      <c r="AE34" s="1"/>
    </row>
    <row r="35" spans="3:34" x14ac:dyDescent="0.3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19"/>
      <c r="U35" s="23"/>
      <c r="V35" s="23"/>
      <c r="W35" s="23"/>
      <c r="X35" s="23"/>
      <c r="Y35" s="23"/>
      <c r="Z35" s="23"/>
      <c r="AA35" s="23"/>
      <c r="AB35" s="1"/>
      <c r="AC35" s="1"/>
      <c r="AD35" s="1"/>
      <c r="AE35" s="1"/>
    </row>
    <row r="36" spans="3:34" x14ac:dyDescent="0.3">
      <c r="C36" s="1" t="s">
        <v>0</v>
      </c>
      <c r="D36" s="1" t="s">
        <v>51</v>
      </c>
      <c r="E36" s="1"/>
      <c r="F36" s="44" t="s">
        <v>41</v>
      </c>
      <c r="G36" s="44"/>
      <c r="H36" s="44"/>
      <c r="I36" s="44" t="s">
        <v>42</v>
      </c>
      <c r="J36" s="44"/>
      <c r="K36" s="44"/>
      <c r="L36" s="44" t="s">
        <v>43</v>
      </c>
      <c r="M36" s="44"/>
      <c r="N36" s="44"/>
      <c r="O36" s="1"/>
      <c r="P36" s="1"/>
      <c r="Q36" s="1"/>
      <c r="R36" s="1"/>
      <c r="S36" s="1"/>
      <c r="T36" s="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3:34" x14ac:dyDescent="0.3">
      <c r="C37" s="1"/>
      <c r="D37" s="1"/>
      <c r="E37" s="26" t="s">
        <v>40</v>
      </c>
      <c r="F37" s="19">
        <v>227</v>
      </c>
      <c r="G37" s="19">
        <v>254</v>
      </c>
      <c r="H37" s="19">
        <v>236</v>
      </c>
      <c r="I37" s="19">
        <v>254</v>
      </c>
      <c r="J37" s="19">
        <v>259</v>
      </c>
      <c r="K37" s="19">
        <v>246</v>
      </c>
      <c r="L37" s="19">
        <v>228</v>
      </c>
      <c r="M37" s="19">
        <v>237</v>
      </c>
      <c r="N37" s="19">
        <v>257</v>
      </c>
      <c r="O37" s="1"/>
      <c r="P37" s="1"/>
      <c r="Q37" s="1"/>
      <c r="R37" s="1"/>
      <c r="S37" s="1"/>
      <c r="T37" s="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3:34" x14ac:dyDescent="0.3">
      <c r="C38" s="1"/>
      <c r="D38" s="1"/>
      <c r="E38" s="26" t="s">
        <v>44</v>
      </c>
      <c r="F38" s="19">
        <v>135</v>
      </c>
      <c r="G38" s="19">
        <v>138</v>
      </c>
      <c r="H38" s="19">
        <v>126</v>
      </c>
      <c r="I38" s="19">
        <v>64</v>
      </c>
      <c r="J38" s="19">
        <v>78</v>
      </c>
      <c r="K38" s="19">
        <v>74</v>
      </c>
      <c r="L38" s="19">
        <v>79</v>
      </c>
      <c r="M38" s="19">
        <v>59</v>
      </c>
      <c r="N38" s="19">
        <v>62</v>
      </c>
      <c r="O38" s="1"/>
      <c r="P38" s="1"/>
      <c r="Q38" s="1"/>
      <c r="R38" s="1"/>
      <c r="S38" s="1"/>
      <c r="T38" s="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3:34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3:34" x14ac:dyDescent="0.25">
      <c r="C40" s="1"/>
      <c r="D40" s="1"/>
      <c r="E40" s="1"/>
      <c r="F40" s="44"/>
      <c r="G40" s="44"/>
      <c r="H40" s="44"/>
      <c r="I40" s="44"/>
      <c r="J40" s="44"/>
      <c r="K40" s="44"/>
      <c r="L40" s="44"/>
      <c r="M40" s="44"/>
      <c r="N40" s="4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3:34" x14ac:dyDescent="0.25">
      <c r="C41" s="1" t="s">
        <v>14</v>
      </c>
      <c r="D41" s="1" t="s">
        <v>52</v>
      </c>
      <c r="E41" s="1"/>
      <c r="F41" s="44" t="s">
        <v>41</v>
      </c>
      <c r="G41" s="44"/>
      <c r="H41" s="44"/>
      <c r="I41" s="44" t="s">
        <v>42</v>
      </c>
      <c r="J41" s="44"/>
      <c r="K41" s="44"/>
      <c r="L41" s="44" t="s">
        <v>43</v>
      </c>
      <c r="M41" s="44"/>
      <c r="N41" s="44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3:34" x14ac:dyDescent="0.3">
      <c r="C42" s="1"/>
      <c r="D42" s="1"/>
      <c r="E42" s="26" t="s">
        <v>40</v>
      </c>
      <c r="F42" s="19">
        <v>5.69</v>
      </c>
      <c r="G42" s="19">
        <v>5.41</v>
      </c>
      <c r="H42" s="19">
        <v>4.9000000000000004</v>
      </c>
      <c r="I42" s="19">
        <v>6.52</v>
      </c>
      <c r="J42" s="19">
        <v>4.75</v>
      </c>
      <c r="K42" s="19">
        <v>6.07</v>
      </c>
      <c r="L42" s="19">
        <v>5.65</v>
      </c>
      <c r="M42" s="19">
        <v>3.52</v>
      </c>
      <c r="N42" s="19">
        <v>7.11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3:34" x14ac:dyDescent="0.3">
      <c r="C43" s="1"/>
      <c r="D43" s="1"/>
      <c r="E43" s="26" t="s">
        <v>44</v>
      </c>
      <c r="F43" s="19">
        <v>12.98</v>
      </c>
      <c r="G43" s="19">
        <v>9.67</v>
      </c>
      <c r="H43" s="19">
        <v>9</v>
      </c>
      <c r="I43" s="19">
        <v>20.07</v>
      </c>
      <c r="J43" s="19">
        <v>19.66</v>
      </c>
      <c r="K43" s="19">
        <v>20.37</v>
      </c>
      <c r="L43" s="19">
        <v>20.41</v>
      </c>
      <c r="M43" s="19">
        <v>26.1</v>
      </c>
      <c r="N43" s="19">
        <v>20.07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3:34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3:34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3:34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3:34" x14ac:dyDescent="0.3">
      <c r="C47" s="1" t="s">
        <v>53</v>
      </c>
      <c r="D47" s="27" t="s">
        <v>54</v>
      </c>
      <c r="E47" s="43" t="s">
        <v>55</v>
      </c>
      <c r="F47" s="43"/>
      <c r="G47" s="43"/>
      <c r="H47" s="43"/>
      <c r="I47" s="43"/>
      <c r="J47" s="43" t="s">
        <v>42</v>
      </c>
      <c r="K47" s="43"/>
      <c r="L47" s="43"/>
      <c r="M47" s="43"/>
      <c r="N47" s="43"/>
      <c r="O47" s="45" t="s">
        <v>43</v>
      </c>
      <c r="P47" s="45"/>
      <c r="Q47" s="45"/>
      <c r="R47" s="45"/>
      <c r="S47" s="45"/>
      <c r="T47" s="45" t="s">
        <v>56</v>
      </c>
      <c r="U47" s="45"/>
      <c r="V47" s="45"/>
      <c r="W47" s="45"/>
      <c r="X47" s="45"/>
      <c r="Y47" s="45" t="s">
        <v>57</v>
      </c>
      <c r="Z47" s="45"/>
      <c r="AA47" s="45"/>
      <c r="AB47" s="45"/>
      <c r="AC47" s="45"/>
      <c r="AD47" s="45" t="s">
        <v>58</v>
      </c>
      <c r="AE47" s="45"/>
      <c r="AF47" s="45"/>
      <c r="AG47" s="45"/>
      <c r="AH47" s="45"/>
    </row>
    <row r="48" spans="3:34" x14ac:dyDescent="0.3">
      <c r="C48" s="1"/>
      <c r="D48" s="19">
        <v>0</v>
      </c>
      <c r="E48" s="19">
        <v>170.4</v>
      </c>
      <c r="F48" s="19">
        <v>172.3</v>
      </c>
      <c r="G48" s="19">
        <v>173.2</v>
      </c>
      <c r="H48" s="19">
        <v>180.6</v>
      </c>
      <c r="I48" s="19">
        <v>169.4</v>
      </c>
      <c r="J48" s="19">
        <v>180.5</v>
      </c>
      <c r="K48" s="19">
        <v>187.4</v>
      </c>
      <c r="L48" s="19">
        <v>170.4</v>
      </c>
      <c r="M48" s="19">
        <v>173.5</v>
      </c>
      <c r="N48" s="19">
        <v>170.9</v>
      </c>
      <c r="O48" s="9">
        <v>173.9</v>
      </c>
      <c r="P48" s="9">
        <v>167.4</v>
      </c>
      <c r="Q48" s="9">
        <v>175.5</v>
      </c>
      <c r="R48" s="9">
        <v>174.3</v>
      </c>
      <c r="S48" s="9">
        <v>168.3</v>
      </c>
      <c r="T48" s="9">
        <v>165.7</v>
      </c>
      <c r="U48" s="9">
        <v>174.3</v>
      </c>
      <c r="V48" s="9">
        <v>178.4</v>
      </c>
      <c r="W48" s="9">
        <v>174.3</v>
      </c>
      <c r="X48" s="9">
        <v>172.9</v>
      </c>
      <c r="Y48" s="9">
        <v>168.3</v>
      </c>
      <c r="Z48" s="9">
        <v>180.4</v>
      </c>
      <c r="AA48" s="9">
        <v>183.1</v>
      </c>
      <c r="AB48" s="9">
        <v>176.2</v>
      </c>
      <c r="AC48" s="9">
        <v>173.1</v>
      </c>
      <c r="AD48" s="9">
        <v>168.5</v>
      </c>
      <c r="AE48" s="9">
        <v>167.3</v>
      </c>
      <c r="AF48" s="9">
        <v>169.3</v>
      </c>
      <c r="AG48" s="9">
        <v>174.3</v>
      </c>
      <c r="AH48" s="9">
        <v>178.3</v>
      </c>
    </row>
    <row r="49" spans="3:34" x14ac:dyDescent="0.3">
      <c r="C49" s="1"/>
      <c r="D49" s="19">
        <v>6</v>
      </c>
      <c r="E49" s="19">
        <v>358.4</v>
      </c>
      <c r="F49" s="19">
        <v>370.5</v>
      </c>
      <c r="G49" s="19">
        <v>473.8</v>
      </c>
      <c r="H49" s="19">
        <v>405.6</v>
      </c>
      <c r="I49" s="19">
        <v>380.9</v>
      </c>
      <c r="J49" s="19">
        <v>394.5</v>
      </c>
      <c r="K49" s="19">
        <v>390.5</v>
      </c>
      <c r="L49" s="19">
        <v>387.3</v>
      </c>
      <c r="M49" s="19">
        <v>405.5</v>
      </c>
      <c r="N49" s="19">
        <v>385.1</v>
      </c>
      <c r="O49" s="9">
        <v>351.3</v>
      </c>
      <c r="P49" s="9">
        <v>375.1</v>
      </c>
      <c r="Q49" s="9">
        <v>370.1</v>
      </c>
      <c r="R49" s="9">
        <v>360.5</v>
      </c>
      <c r="S49" s="9">
        <v>357.3</v>
      </c>
      <c r="T49" s="9">
        <v>356.1</v>
      </c>
      <c r="U49" s="9">
        <v>268.10000000000002</v>
      </c>
      <c r="V49" s="9">
        <v>340.8</v>
      </c>
      <c r="W49" s="9">
        <v>357.3</v>
      </c>
      <c r="X49" s="9">
        <v>345.3</v>
      </c>
      <c r="Y49" s="9">
        <v>330.1</v>
      </c>
      <c r="Z49" s="9">
        <v>339.2</v>
      </c>
      <c r="AA49" s="9">
        <v>329.5</v>
      </c>
      <c r="AB49" s="9">
        <v>320.3</v>
      </c>
      <c r="AC49" s="9">
        <v>315</v>
      </c>
      <c r="AD49" s="9">
        <v>300.10000000000002</v>
      </c>
      <c r="AE49" s="9">
        <v>336.4</v>
      </c>
      <c r="AF49" s="9">
        <v>329.4</v>
      </c>
      <c r="AG49" s="9">
        <v>316.5</v>
      </c>
      <c r="AH49" s="9">
        <v>340.8</v>
      </c>
    </row>
    <row r="50" spans="3:34" x14ac:dyDescent="0.3">
      <c r="C50" s="1"/>
      <c r="D50" s="19">
        <v>12</v>
      </c>
      <c r="E50" s="19">
        <v>540.1</v>
      </c>
      <c r="F50" s="19">
        <v>532.4</v>
      </c>
      <c r="G50" s="19">
        <v>620.4</v>
      </c>
      <c r="H50" s="19">
        <v>510.5</v>
      </c>
      <c r="I50" s="19">
        <v>532.1</v>
      </c>
      <c r="J50" s="19">
        <v>511.4</v>
      </c>
      <c r="K50" s="19">
        <v>589.1</v>
      </c>
      <c r="L50" s="19">
        <v>534.79999999999995</v>
      </c>
      <c r="M50" s="19">
        <v>479.4</v>
      </c>
      <c r="N50" s="19">
        <v>522.6</v>
      </c>
      <c r="O50" s="9">
        <v>523.1</v>
      </c>
      <c r="P50" s="9">
        <v>578.9</v>
      </c>
      <c r="Q50" s="9">
        <v>484.6</v>
      </c>
      <c r="R50" s="9">
        <v>468.5</v>
      </c>
      <c r="S50" s="9">
        <v>358.9</v>
      </c>
      <c r="T50" s="9">
        <v>489.5</v>
      </c>
      <c r="U50" s="9">
        <v>347.6</v>
      </c>
      <c r="V50" s="9">
        <v>437.3</v>
      </c>
      <c r="W50" s="9">
        <v>407.3</v>
      </c>
      <c r="X50" s="9">
        <v>418</v>
      </c>
      <c r="Y50" s="9">
        <v>309.39999999999998</v>
      </c>
      <c r="Z50" s="9">
        <v>376.4</v>
      </c>
      <c r="AA50" s="9">
        <v>399.5</v>
      </c>
      <c r="AB50" s="9">
        <v>404.5</v>
      </c>
      <c r="AC50" s="9">
        <v>413.8</v>
      </c>
      <c r="AD50" s="9">
        <v>317.89999999999998</v>
      </c>
      <c r="AE50" s="9">
        <v>368.4</v>
      </c>
      <c r="AF50" s="9">
        <v>377.4</v>
      </c>
      <c r="AG50" s="9">
        <v>404.6</v>
      </c>
      <c r="AH50" s="9">
        <v>350.4</v>
      </c>
    </row>
    <row r="51" spans="3:34" x14ac:dyDescent="0.3">
      <c r="C51" s="1"/>
      <c r="D51" s="19">
        <v>18</v>
      </c>
      <c r="E51" s="19">
        <v>640.6</v>
      </c>
      <c r="F51" s="19">
        <v>690.3</v>
      </c>
      <c r="G51" s="19">
        <v>750.8</v>
      </c>
      <c r="H51" s="19">
        <v>666.3</v>
      </c>
      <c r="I51" s="19">
        <v>580.4</v>
      </c>
      <c r="J51" s="19">
        <v>698</v>
      </c>
      <c r="K51" s="19">
        <v>734.5</v>
      </c>
      <c r="L51" s="19">
        <v>681.7</v>
      </c>
      <c r="M51" s="19">
        <v>674.4</v>
      </c>
      <c r="N51" s="19">
        <v>564.1</v>
      </c>
      <c r="O51" s="9">
        <v>660.4</v>
      </c>
      <c r="P51" s="9">
        <v>753.1</v>
      </c>
      <c r="Q51" s="9">
        <v>630.70000000000005</v>
      </c>
      <c r="R51" s="9">
        <v>588.20000000000005</v>
      </c>
      <c r="S51" s="9">
        <v>499.3</v>
      </c>
      <c r="T51" s="9">
        <v>524.20000000000005</v>
      </c>
      <c r="U51" s="9">
        <v>520.5</v>
      </c>
      <c r="V51" s="9">
        <v>454.2</v>
      </c>
      <c r="W51" s="9">
        <v>600.29999999999995</v>
      </c>
      <c r="X51" s="9">
        <v>493.4</v>
      </c>
      <c r="Y51" s="9">
        <v>435.8</v>
      </c>
      <c r="Z51" s="9">
        <v>475.2</v>
      </c>
      <c r="AA51" s="9">
        <v>360.3</v>
      </c>
      <c r="AB51" s="9">
        <v>425.3</v>
      </c>
      <c r="AC51" s="9">
        <v>315</v>
      </c>
      <c r="AD51" s="9">
        <v>324.5</v>
      </c>
      <c r="AE51" s="9">
        <v>453.5</v>
      </c>
      <c r="AF51" s="9">
        <v>438.4</v>
      </c>
      <c r="AG51" s="9"/>
      <c r="AH51" s="9"/>
    </row>
    <row r="52" spans="3:34" x14ac:dyDescent="0.3">
      <c r="C52" s="1"/>
      <c r="D52" s="19">
        <v>24</v>
      </c>
      <c r="E52" s="19">
        <v>880.1</v>
      </c>
      <c r="F52" s="19">
        <v>1100.4000000000001</v>
      </c>
      <c r="G52" s="19">
        <v>1046.5</v>
      </c>
      <c r="H52" s="19">
        <v>930.2</v>
      </c>
      <c r="I52" s="19">
        <v>963</v>
      </c>
      <c r="J52" s="19">
        <v>1103.4000000000001</v>
      </c>
      <c r="K52" s="19">
        <v>1083.9000000000001</v>
      </c>
      <c r="L52" s="19">
        <v>1060.4000000000001</v>
      </c>
      <c r="M52" s="19">
        <v>939.1</v>
      </c>
      <c r="N52" s="19">
        <v>920.6</v>
      </c>
      <c r="O52" s="9">
        <v>1038.4000000000001</v>
      </c>
      <c r="P52" s="9">
        <v>949.3</v>
      </c>
      <c r="Q52" s="9">
        <v>900.3</v>
      </c>
      <c r="R52" s="9">
        <v>890.3</v>
      </c>
      <c r="S52" s="9">
        <v>981.4</v>
      </c>
      <c r="T52" s="9">
        <v>702.3</v>
      </c>
      <c r="U52" s="9">
        <v>530.20000000000005</v>
      </c>
      <c r="V52" s="9">
        <v>648.20000000000005</v>
      </c>
      <c r="W52" s="9">
        <v>738.4</v>
      </c>
      <c r="X52" s="9">
        <v>684.1</v>
      </c>
      <c r="Y52" s="9">
        <v>530.20000000000005</v>
      </c>
      <c r="Z52" s="9">
        <v>413.8</v>
      </c>
      <c r="AA52" s="9">
        <v>568.1</v>
      </c>
      <c r="AB52" s="9">
        <v>539.4</v>
      </c>
      <c r="AC52" s="9"/>
      <c r="AD52" s="9">
        <v>388.7</v>
      </c>
      <c r="AE52" s="9">
        <v>479.1</v>
      </c>
      <c r="AF52" s="9">
        <v>437.5</v>
      </c>
      <c r="AG52" s="9"/>
      <c r="AH52" s="9"/>
    </row>
    <row r="53" spans="3:34" x14ac:dyDescent="0.3">
      <c r="C53" s="1"/>
      <c r="D53" s="19">
        <v>30</v>
      </c>
      <c r="E53" s="19">
        <v>1381.4</v>
      </c>
      <c r="F53" s="19">
        <v>1243.5</v>
      </c>
      <c r="G53" s="19">
        <v>1059.4000000000001</v>
      </c>
      <c r="H53" s="19">
        <v>1270.9000000000001</v>
      </c>
      <c r="I53" s="19">
        <v>1200.5999999999999</v>
      </c>
      <c r="J53" s="19">
        <v>1123.2</v>
      </c>
      <c r="K53" s="19">
        <v>1078.0999999999999</v>
      </c>
      <c r="L53" s="19">
        <v>1180.4000000000001</v>
      </c>
      <c r="M53" s="19">
        <v>1187.9000000000001</v>
      </c>
      <c r="N53" s="19">
        <v>1038.4000000000001</v>
      </c>
      <c r="O53" s="9">
        <v>1148.2</v>
      </c>
      <c r="P53" s="9">
        <v>1064.7</v>
      </c>
      <c r="Q53" s="9">
        <v>1191.8</v>
      </c>
      <c r="R53" s="9">
        <v>1280.2</v>
      </c>
      <c r="S53" s="9">
        <v>1089.3</v>
      </c>
      <c r="T53" s="9">
        <v>801.3</v>
      </c>
      <c r="U53" s="9">
        <v>747.4</v>
      </c>
      <c r="V53" s="9">
        <v>787.2</v>
      </c>
      <c r="W53" s="9">
        <v>832.1</v>
      </c>
      <c r="X53" s="9">
        <v>950.3</v>
      </c>
      <c r="Y53" s="9">
        <v>504.3</v>
      </c>
      <c r="Z53" s="9">
        <v>746.3</v>
      </c>
      <c r="AA53" s="9">
        <v>569</v>
      </c>
      <c r="AB53" s="9">
        <v>650.79999999999995</v>
      </c>
      <c r="AC53" s="9"/>
      <c r="AD53" s="9">
        <v>560.1</v>
      </c>
      <c r="AE53" s="9">
        <v>702.3</v>
      </c>
      <c r="AF53" s="9">
        <v>613.79999999999995</v>
      </c>
      <c r="AG53" s="9"/>
      <c r="AH53" s="9"/>
    </row>
    <row r="54" spans="3:34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3:34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3:34" x14ac:dyDescent="0.25">
      <c r="C56" s="1" t="s">
        <v>59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3:34" x14ac:dyDescent="0.3">
      <c r="C57" s="1"/>
      <c r="D57" s="27" t="s">
        <v>55</v>
      </c>
      <c r="E57" s="27" t="s">
        <v>42</v>
      </c>
      <c r="F57" s="27" t="s">
        <v>43</v>
      </c>
      <c r="G57" s="27" t="s">
        <v>60</v>
      </c>
      <c r="H57" s="27" t="s">
        <v>57</v>
      </c>
      <c r="I57" s="27" t="s">
        <v>58</v>
      </c>
      <c r="J57" s="1"/>
      <c r="K57" s="1"/>
      <c r="L57" s="1"/>
      <c r="M57" s="1"/>
      <c r="N57" s="1"/>
    </row>
    <row r="58" spans="3:34" x14ac:dyDescent="0.3">
      <c r="C58" s="1"/>
      <c r="D58" s="19">
        <v>1.53</v>
      </c>
      <c r="E58" s="19">
        <v>1.44</v>
      </c>
      <c r="F58" s="19">
        <v>1.54</v>
      </c>
      <c r="G58" s="19">
        <v>0.81</v>
      </c>
      <c r="H58" s="19">
        <v>0.47</v>
      </c>
      <c r="I58" s="19">
        <v>0.28000000000000003</v>
      </c>
      <c r="J58" s="1"/>
      <c r="K58" s="1"/>
      <c r="L58" s="1"/>
      <c r="M58" s="1"/>
      <c r="N58" s="1"/>
    </row>
    <row r="59" spans="3:34" x14ac:dyDescent="0.3">
      <c r="C59" s="1"/>
      <c r="D59" s="19">
        <v>1.65</v>
      </c>
      <c r="E59" s="19">
        <v>1.46</v>
      </c>
      <c r="F59" s="19">
        <v>1.38</v>
      </c>
      <c r="G59" s="19">
        <v>0.73</v>
      </c>
      <c r="H59" s="19">
        <v>0.43</v>
      </c>
      <c r="I59" s="19">
        <v>0.23</v>
      </c>
      <c r="J59" s="1"/>
      <c r="K59" s="1"/>
      <c r="L59" s="1"/>
      <c r="M59" s="1"/>
      <c r="N59" s="1"/>
    </row>
    <row r="60" spans="3:34" x14ac:dyDescent="0.3">
      <c r="C60" s="1"/>
      <c r="D60" s="19">
        <v>1.25</v>
      </c>
      <c r="E60" s="19">
        <v>1.29</v>
      </c>
      <c r="F60" s="19">
        <v>1.34</v>
      </c>
      <c r="G60" s="19">
        <v>0.59</v>
      </c>
      <c r="H60" s="19">
        <v>0.21</v>
      </c>
      <c r="I60" s="19">
        <v>0.21</v>
      </c>
      <c r="J60" s="1"/>
      <c r="K60" s="1"/>
      <c r="L60" s="1"/>
      <c r="M60" s="1"/>
      <c r="N60" s="1"/>
    </row>
    <row r="61" spans="3:34" x14ac:dyDescent="0.3">
      <c r="C61" s="1"/>
      <c r="D61" s="19">
        <v>1.1599999999999999</v>
      </c>
      <c r="E61" s="19">
        <v>1.1299999999999999</v>
      </c>
      <c r="F61" s="19">
        <v>1.23</v>
      </c>
      <c r="G61" s="19">
        <v>0.87</v>
      </c>
      <c r="H61" s="19"/>
      <c r="I61" s="19"/>
      <c r="J61" s="1"/>
      <c r="K61" s="1"/>
      <c r="L61" s="1"/>
      <c r="M61" s="1"/>
      <c r="N61" s="1"/>
    </row>
    <row r="62" spans="3:34" x14ac:dyDescent="0.3">
      <c r="C62" s="1"/>
      <c r="D62" s="19">
        <v>1.27</v>
      </c>
      <c r="E62" s="19">
        <v>1.36</v>
      </c>
      <c r="F62" s="19">
        <v>1.06</v>
      </c>
      <c r="G62" s="19">
        <v>0.61</v>
      </c>
      <c r="H62" s="19"/>
      <c r="I62" s="19"/>
      <c r="J62" s="1"/>
      <c r="K62" s="1"/>
      <c r="L62" s="1"/>
      <c r="M62" s="1"/>
      <c r="N62" s="1"/>
    </row>
    <row r="63" spans="3:34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</sheetData>
  <mergeCells count="15">
    <mergeCell ref="O47:S47"/>
    <mergeCell ref="T47:X47"/>
    <mergeCell ref="Y47:AC47"/>
    <mergeCell ref="AD47:AH47"/>
    <mergeCell ref="F41:H41"/>
    <mergeCell ref="I41:K41"/>
    <mergeCell ref="L41:N41"/>
    <mergeCell ref="E47:I47"/>
    <mergeCell ref="J47:N47"/>
    <mergeCell ref="F36:H36"/>
    <mergeCell ref="I36:K36"/>
    <mergeCell ref="L36:N36"/>
    <mergeCell ref="F40:H40"/>
    <mergeCell ref="I40:K40"/>
    <mergeCell ref="L40:N40"/>
  </mergeCells>
  <phoneticPr fontId="9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7:U28"/>
  <sheetViews>
    <sheetView topLeftCell="A9" workbookViewId="0">
      <selection activeCell="N31" sqref="N31"/>
    </sheetView>
  </sheetViews>
  <sheetFormatPr defaultColWidth="8.90625" defaultRowHeight="14" x14ac:dyDescent="0.25"/>
  <cols>
    <col min="11" max="12" width="12.90625"/>
    <col min="18" max="19" width="12.90625"/>
  </cols>
  <sheetData>
    <row r="17" spans="3:21" x14ac:dyDescent="0.25">
      <c r="C17" s="7" t="s">
        <v>0</v>
      </c>
      <c r="D17" s="7"/>
      <c r="E17" s="7"/>
    </row>
    <row r="18" spans="3:21" x14ac:dyDescent="0.25">
      <c r="C18" s="7"/>
      <c r="D18" s="8" t="s">
        <v>61</v>
      </c>
      <c r="E18" s="8" t="s">
        <v>62</v>
      </c>
      <c r="G18" s="11"/>
      <c r="H18" s="12"/>
      <c r="I18" s="12"/>
      <c r="J18" s="12"/>
      <c r="K18" s="12" t="s">
        <v>8</v>
      </c>
      <c r="L18" s="12"/>
      <c r="M18" s="12"/>
      <c r="N18" s="12"/>
      <c r="O18" s="12"/>
      <c r="P18" s="12"/>
      <c r="Q18" s="12"/>
      <c r="R18" s="12" t="s">
        <v>8</v>
      </c>
      <c r="S18" s="12"/>
      <c r="T18" s="12" t="s">
        <v>63</v>
      </c>
      <c r="U18" s="16" t="s">
        <v>64</v>
      </c>
    </row>
    <row r="19" spans="3:21" x14ac:dyDescent="0.25">
      <c r="C19" s="7"/>
      <c r="D19" s="9">
        <v>1</v>
      </c>
      <c r="E19" s="9">
        <v>5.7</v>
      </c>
      <c r="G19" s="13" t="s">
        <v>26</v>
      </c>
      <c r="H19" s="1">
        <v>14.45</v>
      </c>
      <c r="I19" s="1">
        <v>14.63</v>
      </c>
      <c r="J19" s="1">
        <v>14.58</v>
      </c>
      <c r="K19" s="1">
        <f>AVERAGE(H19:J19)</f>
        <v>14.553333333333333</v>
      </c>
      <c r="L19" s="1"/>
      <c r="M19" s="1"/>
      <c r="N19" s="1" t="s">
        <v>26</v>
      </c>
      <c r="O19" s="1">
        <v>15.33</v>
      </c>
      <c r="P19" s="1">
        <v>15.3</v>
      </c>
      <c r="Q19" s="1">
        <v>15.36</v>
      </c>
      <c r="R19" s="1">
        <f>AVERAGE(O19:Q19)</f>
        <v>15.33</v>
      </c>
      <c r="S19" s="1"/>
      <c r="T19" s="1"/>
      <c r="U19" s="17"/>
    </row>
    <row r="20" spans="3:21" x14ac:dyDescent="0.25">
      <c r="C20" s="7"/>
      <c r="D20" s="9">
        <v>1</v>
      </c>
      <c r="E20" s="9">
        <v>4.3</v>
      </c>
      <c r="G20" s="13" t="s">
        <v>61</v>
      </c>
      <c r="H20" s="1">
        <v>25.33</v>
      </c>
      <c r="I20" s="1">
        <v>25.24</v>
      </c>
      <c r="J20" s="1">
        <v>25.39</v>
      </c>
      <c r="K20" s="1">
        <f>AVERAGE(H20:J20)</f>
        <v>25.319999999999997</v>
      </c>
      <c r="L20" s="1">
        <f>K20-K19</f>
        <v>10.766666666666664</v>
      </c>
      <c r="M20" s="1"/>
      <c r="N20" s="1" t="s">
        <v>65</v>
      </c>
      <c r="O20" s="1">
        <f>R20*3-Q20-P20</f>
        <v>23.749999999999996</v>
      </c>
      <c r="P20" s="1">
        <v>23.49</v>
      </c>
      <c r="Q20" s="1">
        <v>23.52</v>
      </c>
      <c r="R20" s="1">
        <f>R19+S20</f>
        <v>23.586666666666666</v>
      </c>
      <c r="S20" s="1">
        <f>L20+T20</f>
        <v>8.2566666666666642</v>
      </c>
      <c r="T20" s="1">
        <v>-2.5099999999999998</v>
      </c>
      <c r="U20" s="17">
        <v>5.7</v>
      </c>
    </row>
    <row r="21" spans="3:21" x14ac:dyDescent="0.25">
      <c r="C21" s="7"/>
      <c r="D21" s="9">
        <v>1</v>
      </c>
      <c r="E21" s="9">
        <v>4</v>
      </c>
      <c r="G21" s="1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7"/>
    </row>
    <row r="22" spans="3:21" x14ac:dyDescent="0.25">
      <c r="G22" s="13"/>
      <c r="H22" s="1"/>
      <c r="I22" s="1"/>
      <c r="J22" s="1"/>
      <c r="K22" s="1" t="s">
        <v>8</v>
      </c>
      <c r="L22" s="1"/>
      <c r="M22" s="1"/>
      <c r="N22" s="1"/>
      <c r="O22" s="1"/>
      <c r="P22" s="1"/>
      <c r="Q22" s="1"/>
      <c r="R22" s="1" t="s">
        <v>8</v>
      </c>
      <c r="S22" s="1"/>
      <c r="T22" s="1" t="s">
        <v>63</v>
      </c>
      <c r="U22" s="17" t="s">
        <v>64</v>
      </c>
    </row>
    <row r="23" spans="3:21" x14ac:dyDescent="0.25">
      <c r="G23" s="13" t="s">
        <v>26</v>
      </c>
      <c r="H23" s="1">
        <v>13.92</v>
      </c>
      <c r="I23" s="1">
        <v>13.83</v>
      </c>
      <c r="J23" s="1">
        <v>13.94</v>
      </c>
      <c r="K23" s="1">
        <f>AVERAGE(H23:J23)</f>
        <v>13.896666666666667</v>
      </c>
      <c r="L23" s="1"/>
      <c r="M23" s="1"/>
      <c r="N23" s="1" t="s">
        <v>26</v>
      </c>
      <c r="O23" s="1">
        <v>16.23</v>
      </c>
      <c r="P23" s="1">
        <v>16.18</v>
      </c>
      <c r="Q23" s="1">
        <v>16.170000000000002</v>
      </c>
      <c r="R23" s="1">
        <f>AVERAGE(O23:Q23)</f>
        <v>16.193333333333332</v>
      </c>
      <c r="S23" s="1"/>
      <c r="T23" s="1"/>
      <c r="U23" s="17"/>
    </row>
    <row r="24" spans="3:21" x14ac:dyDescent="0.25">
      <c r="G24" s="13" t="s">
        <v>61</v>
      </c>
      <c r="H24" s="1">
        <v>24.11</v>
      </c>
      <c r="I24" s="1">
        <v>24.21</v>
      </c>
      <c r="J24" s="1">
        <v>24.15</v>
      </c>
      <c r="K24" s="1">
        <f>AVERAGE(H24:J24)</f>
        <v>24.156666666666666</v>
      </c>
      <c r="L24" s="1">
        <f>K24-K23</f>
        <v>10.26</v>
      </c>
      <c r="M24" s="1"/>
      <c r="N24" s="1" t="s">
        <v>65</v>
      </c>
      <c r="O24" s="1">
        <f>R24*3-Q24-P24</f>
        <v>24.47</v>
      </c>
      <c r="P24" s="1">
        <v>24.33</v>
      </c>
      <c r="Q24" s="1">
        <v>24.23</v>
      </c>
      <c r="R24" s="1">
        <f>R23+S24</f>
        <v>24.343333333333334</v>
      </c>
      <c r="S24" s="1">
        <f>L24+T24</f>
        <v>8.15</v>
      </c>
      <c r="T24" s="1">
        <v>-2.11</v>
      </c>
      <c r="U24" s="17">
        <v>4.3</v>
      </c>
    </row>
    <row r="25" spans="3:21" x14ac:dyDescent="0.25">
      <c r="G25" s="1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7"/>
    </row>
    <row r="26" spans="3:21" x14ac:dyDescent="0.25">
      <c r="G26" s="13"/>
      <c r="H26" s="1"/>
      <c r="I26" s="1"/>
      <c r="J26" s="1"/>
      <c r="K26" s="1" t="s">
        <v>8</v>
      </c>
      <c r="L26" s="1"/>
      <c r="M26" s="1"/>
      <c r="N26" s="1"/>
      <c r="O26" s="1"/>
      <c r="P26" s="1"/>
      <c r="Q26" s="1"/>
      <c r="R26" s="1" t="s">
        <v>8</v>
      </c>
      <c r="S26" s="1"/>
      <c r="T26" s="1" t="s">
        <v>63</v>
      </c>
      <c r="U26" s="17" t="s">
        <v>64</v>
      </c>
    </row>
    <row r="27" spans="3:21" x14ac:dyDescent="0.25">
      <c r="G27" s="13" t="s">
        <v>26</v>
      </c>
      <c r="H27" s="1">
        <f>K27*3-I27-J27</f>
        <v>14.879999999999992</v>
      </c>
      <c r="I27" s="1">
        <v>14.78</v>
      </c>
      <c r="J27" s="1">
        <v>14.66</v>
      </c>
      <c r="K27" s="1">
        <f>K28-L28</f>
        <v>14.77333333333333</v>
      </c>
      <c r="L27" s="1"/>
      <c r="M27" s="1"/>
      <c r="N27" s="1" t="s">
        <v>26</v>
      </c>
      <c r="O27" s="1">
        <v>15.99</v>
      </c>
      <c r="P27" s="1">
        <v>15.97</v>
      </c>
      <c r="Q27" s="1">
        <v>16.03</v>
      </c>
      <c r="R27" s="1">
        <f>AVERAGE(O27:Q27)</f>
        <v>15.996666666666668</v>
      </c>
      <c r="S27" s="1"/>
      <c r="T27" s="1"/>
      <c r="U27" s="17"/>
    </row>
    <row r="28" spans="3:21" x14ac:dyDescent="0.25">
      <c r="G28" s="14" t="s">
        <v>61</v>
      </c>
      <c r="H28" s="15">
        <v>25.58</v>
      </c>
      <c r="I28" s="15">
        <v>25.49</v>
      </c>
      <c r="J28" s="15">
        <v>25.54</v>
      </c>
      <c r="K28" s="15">
        <f>AVERAGE(H28:J28)</f>
        <v>25.536666666666662</v>
      </c>
      <c r="L28" s="15">
        <f>S28-T28</f>
        <v>10.763333333333332</v>
      </c>
      <c r="M28" s="15"/>
      <c r="N28" s="15" t="s">
        <v>65</v>
      </c>
      <c r="O28" s="15">
        <v>24.88</v>
      </c>
      <c r="P28" s="15">
        <v>24.68</v>
      </c>
      <c r="Q28" s="15">
        <v>24.69</v>
      </c>
      <c r="R28" s="15">
        <f>AVERAGE(O28:Q28)</f>
        <v>24.75</v>
      </c>
      <c r="S28" s="15">
        <f>R28-R27</f>
        <v>8.7533333333333321</v>
      </c>
      <c r="T28" s="15">
        <v>-2.0099999999999998</v>
      </c>
      <c r="U28" s="18">
        <v>4</v>
      </c>
    </row>
  </sheetData>
  <phoneticPr fontId="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J46"/>
  <sheetViews>
    <sheetView topLeftCell="A7" zoomScale="115" zoomScaleNormal="115" workbookViewId="0">
      <selection activeCell="L23" sqref="L23"/>
    </sheetView>
  </sheetViews>
  <sheetFormatPr defaultColWidth="8.90625" defaultRowHeight="14" x14ac:dyDescent="0.25"/>
  <cols>
    <col min="11" max="16" width="12.90625"/>
  </cols>
  <sheetData>
    <row r="1" spans="3:10" ht="14.4" customHeight="1" x14ac:dyDescent="0.25"/>
    <row r="6" spans="3:10" x14ac:dyDescent="0.25">
      <c r="C6" s="7"/>
      <c r="D6" s="7"/>
      <c r="E6" s="7"/>
      <c r="F6" s="7"/>
      <c r="G6" s="7"/>
      <c r="H6" s="7"/>
      <c r="I6" s="7"/>
      <c r="J6" s="7"/>
    </row>
    <row r="7" spans="3:10" x14ac:dyDescent="0.25">
      <c r="C7" s="7" t="s">
        <v>66</v>
      </c>
      <c r="D7" s="7"/>
      <c r="E7" s="46" t="s">
        <v>67</v>
      </c>
      <c r="F7" s="46"/>
      <c r="G7" s="46"/>
      <c r="H7" s="46" t="s">
        <v>68</v>
      </c>
      <c r="I7" s="46"/>
      <c r="J7" s="46"/>
    </row>
    <row r="8" spans="3:10" x14ac:dyDescent="0.25">
      <c r="C8" s="7"/>
      <c r="D8" s="8" t="s">
        <v>55</v>
      </c>
      <c r="E8" s="8" t="s">
        <v>55</v>
      </c>
      <c r="F8" s="8" t="s">
        <v>42</v>
      </c>
      <c r="G8" s="8" t="s">
        <v>43</v>
      </c>
      <c r="H8" s="8" t="s">
        <v>55</v>
      </c>
      <c r="I8" s="8" t="s">
        <v>42</v>
      </c>
      <c r="J8" s="8" t="s">
        <v>43</v>
      </c>
    </row>
    <row r="9" spans="3:10" x14ac:dyDescent="0.25">
      <c r="C9" s="7"/>
      <c r="D9" s="9">
        <v>198</v>
      </c>
      <c r="E9" s="9">
        <v>123</v>
      </c>
      <c r="F9" s="9">
        <v>58</v>
      </c>
      <c r="G9" s="9">
        <v>50</v>
      </c>
      <c r="H9" s="9">
        <v>132</v>
      </c>
      <c r="I9" s="9">
        <v>98</v>
      </c>
      <c r="J9" s="9">
        <v>102</v>
      </c>
    </row>
    <row r="10" spans="3:10" x14ac:dyDescent="0.25">
      <c r="C10" s="7"/>
      <c r="D10" s="9">
        <v>186</v>
      </c>
      <c r="E10" s="9">
        <v>135</v>
      </c>
      <c r="F10" s="9">
        <v>54</v>
      </c>
      <c r="G10" s="9">
        <v>64</v>
      </c>
      <c r="H10" s="9">
        <v>135</v>
      </c>
      <c r="I10" s="9">
        <v>108</v>
      </c>
      <c r="J10" s="9">
        <v>97</v>
      </c>
    </row>
    <row r="11" spans="3:10" x14ac:dyDescent="0.25">
      <c r="C11" s="7"/>
      <c r="D11" s="9">
        <v>211</v>
      </c>
      <c r="E11" s="9">
        <v>130</v>
      </c>
      <c r="F11" s="9">
        <v>60</v>
      </c>
      <c r="G11" s="9">
        <v>53</v>
      </c>
      <c r="H11" s="9">
        <v>142</v>
      </c>
      <c r="I11" s="9">
        <v>104</v>
      </c>
      <c r="J11" s="9">
        <v>106</v>
      </c>
    </row>
    <row r="12" spans="3:10" x14ac:dyDescent="0.25">
      <c r="C12" s="7"/>
      <c r="D12" s="7"/>
      <c r="E12" s="7"/>
      <c r="F12" s="7"/>
      <c r="G12" s="7"/>
      <c r="H12" s="7"/>
      <c r="I12" s="7"/>
      <c r="J12" s="7"/>
    </row>
    <row r="13" spans="3:10" x14ac:dyDescent="0.25">
      <c r="C13" s="7"/>
      <c r="D13" s="7"/>
      <c r="E13" s="7"/>
      <c r="F13" s="7"/>
      <c r="G13" s="7"/>
      <c r="H13" s="7"/>
      <c r="I13" s="7"/>
      <c r="J13" s="7"/>
    </row>
    <row r="14" spans="3:10" x14ac:dyDescent="0.25">
      <c r="C14" s="7"/>
      <c r="D14" s="7"/>
      <c r="E14" s="7"/>
      <c r="F14" s="7"/>
      <c r="G14" s="7"/>
      <c r="H14" s="7"/>
      <c r="I14" s="7"/>
      <c r="J14" s="7"/>
    </row>
    <row r="15" spans="3:10" x14ac:dyDescent="0.25">
      <c r="C15" s="7" t="s">
        <v>37</v>
      </c>
      <c r="D15" s="7"/>
      <c r="E15" s="46" t="s">
        <v>67</v>
      </c>
      <c r="F15" s="46"/>
      <c r="G15" s="46"/>
      <c r="H15" s="46" t="s">
        <v>68</v>
      </c>
      <c r="I15" s="46"/>
      <c r="J15" s="46"/>
    </row>
    <row r="16" spans="3:10" x14ac:dyDescent="0.25">
      <c r="C16" s="7"/>
      <c r="D16" s="8" t="s">
        <v>55</v>
      </c>
      <c r="E16" s="8" t="s">
        <v>55</v>
      </c>
      <c r="F16" s="8" t="s">
        <v>42</v>
      </c>
      <c r="G16" s="8" t="s">
        <v>43</v>
      </c>
      <c r="H16" s="8" t="s">
        <v>55</v>
      </c>
      <c r="I16" s="8" t="s">
        <v>42</v>
      </c>
      <c r="J16" s="8" t="s">
        <v>43</v>
      </c>
    </row>
    <row r="17" spans="3:10" x14ac:dyDescent="0.25">
      <c r="C17" s="7"/>
      <c r="D17" s="9">
        <v>3.47</v>
      </c>
      <c r="E17" s="9">
        <v>9.67</v>
      </c>
      <c r="F17" s="9">
        <v>20.07</v>
      </c>
      <c r="G17" s="9">
        <v>20.37</v>
      </c>
      <c r="H17" s="9">
        <v>7.11</v>
      </c>
      <c r="I17" s="9">
        <v>14.89</v>
      </c>
      <c r="J17" s="9">
        <v>12.65</v>
      </c>
    </row>
    <row r="18" spans="3:10" x14ac:dyDescent="0.25">
      <c r="C18" s="7"/>
      <c r="D18" s="9">
        <v>3.3</v>
      </c>
      <c r="E18" s="9">
        <v>9</v>
      </c>
      <c r="F18" s="9">
        <v>18.329999999999998</v>
      </c>
      <c r="G18" s="9">
        <v>19.66</v>
      </c>
      <c r="H18" s="9">
        <v>8.4</v>
      </c>
      <c r="I18" s="9">
        <v>14.79</v>
      </c>
      <c r="J18" s="9">
        <v>13.71</v>
      </c>
    </row>
    <row r="19" spans="3:10" x14ac:dyDescent="0.25">
      <c r="C19" s="7"/>
      <c r="D19" s="9">
        <v>4.9000000000000004</v>
      </c>
      <c r="E19" s="9">
        <v>9.61</v>
      </c>
      <c r="F19" s="9">
        <v>23.25</v>
      </c>
      <c r="G19" s="9">
        <v>22.2</v>
      </c>
      <c r="H19" s="9">
        <v>7.12</v>
      </c>
      <c r="I19" s="9">
        <v>13.56</v>
      </c>
      <c r="J19" s="9">
        <v>17.11</v>
      </c>
    </row>
    <row r="42" spans="4:9" x14ac:dyDescent="0.25">
      <c r="D42" s="10"/>
      <c r="E42" s="10"/>
      <c r="F42" s="10"/>
      <c r="G42" s="10"/>
      <c r="H42" s="10"/>
      <c r="I42" s="10"/>
    </row>
    <row r="43" spans="4:9" x14ac:dyDescent="0.25">
      <c r="D43" s="10"/>
      <c r="E43" s="10"/>
      <c r="F43" s="10"/>
      <c r="G43" s="10"/>
      <c r="H43" s="10"/>
      <c r="I43" s="10"/>
    </row>
    <row r="44" spans="4:9" x14ac:dyDescent="0.25">
      <c r="D44" s="10"/>
      <c r="E44" s="10"/>
      <c r="F44" s="10"/>
      <c r="G44" s="10"/>
      <c r="H44" s="10"/>
      <c r="I44" s="10"/>
    </row>
    <row r="45" spans="4:9" x14ac:dyDescent="0.25">
      <c r="D45" s="10"/>
      <c r="E45" s="10"/>
      <c r="F45" s="10"/>
      <c r="G45" s="10"/>
      <c r="H45" s="10"/>
      <c r="I45" s="10"/>
    </row>
    <row r="46" spans="4:9" x14ac:dyDescent="0.25">
      <c r="D46" s="10"/>
      <c r="E46" s="10"/>
      <c r="F46" s="10"/>
      <c r="G46" s="10"/>
      <c r="H46" s="10"/>
      <c r="I46" s="10"/>
    </row>
  </sheetData>
  <mergeCells count="4">
    <mergeCell ref="E7:G7"/>
    <mergeCell ref="H7:J7"/>
    <mergeCell ref="E15:G15"/>
    <mergeCell ref="H15:J15"/>
  </mergeCells>
  <phoneticPr fontId="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AH27"/>
  <sheetViews>
    <sheetView tabSelected="1" zoomScale="44" workbookViewId="0">
      <selection activeCell="P20" sqref="P20"/>
    </sheetView>
  </sheetViews>
  <sheetFormatPr defaultColWidth="8.90625" defaultRowHeight="14" x14ac:dyDescent="0.25"/>
  <sheetData>
    <row r="5" spans="2:32" x14ac:dyDescent="0.3">
      <c r="B5" s="1" t="s">
        <v>40</v>
      </c>
      <c r="C5" s="2"/>
      <c r="D5" s="2"/>
      <c r="E5" s="2"/>
      <c r="F5" s="2"/>
      <c r="G5" s="2"/>
      <c r="H5" s="2"/>
      <c r="I5" s="2"/>
      <c r="J5" s="2"/>
      <c r="X5" t="s">
        <v>44</v>
      </c>
      <c r="Y5" s="1" t="s">
        <v>69</v>
      </c>
      <c r="Z5" s="1"/>
      <c r="AA5" s="1"/>
      <c r="AB5" s="1"/>
      <c r="AC5" s="1"/>
      <c r="AD5" s="1"/>
      <c r="AE5" s="1"/>
      <c r="AF5" s="1"/>
    </row>
    <row r="6" spans="2:32" x14ac:dyDescent="0.3">
      <c r="B6" s="1"/>
      <c r="C6" s="3" t="s">
        <v>70</v>
      </c>
      <c r="D6" s="3" t="s">
        <v>69</v>
      </c>
      <c r="E6" s="2"/>
      <c r="F6" s="2"/>
      <c r="G6" s="47" t="s">
        <v>75</v>
      </c>
      <c r="H6" s="2"/>
      <c r="I6" s="2"/>
      <c r="J6" s="2"/>
      <c r="K6" s="1"/>
      <c r="L6" s="1"/>
      <c r="M6" s="1"/>
      <c r="N6" s="1" t="s">
        <v>74</v>
      </c>
      <c r="O6" s="1"/>
      <c r="P6" s="1"/>
      <c r="Q6" s="1"/>
      <c r="R6" s="1"/>
      <c r="S6" s="1"/>
      <c r="T6" s="1"/>
      <c r="U6" s="1" t="s">
        <v>78</v>
      </c>
      <c r="V6" s="1" t="s">
        <v>77</v>
      </c>
      <c r="Y6" s="1"/>
      <c r="Z6" s="1"/>
      <c r="AA6" s="1"/>
      <c r="AB6" s="1"/>
      <c r="AC6" s="1"/>
      <c r="AD6" s="1"/>
      <c r="AE6" s="1"/>
      <c r="AF6" s="1"/>
    </row>
    <row r="7" spans="2:32" x14ac:dyDescent="0.3">
      <c r="B7" s="1"/>
      <c r="C7" s="4">
        <v>1</v>
      </c>
      <c r="D7" s="4">
        <v>3.1</v>
      </c>
      <c r="E7" s="2"/>
      <c r="F7" s="2"/>
      <c r="G7" s="47" t="s">
        <v>73</v>
      </c>
      <c r="H7" s="2">
        <v>16.100000000000001</v>
      </c>
      <c r="I7" s="2">
        <v>16.079999999999998</v>
      </c>
      <c r="J7" s="2">
        <v>16.05</v>
      </c>
      <c r="K7" s="1">
        <f>AVERAGE(H7:J7)</f>
        <v>16.076666666666668</v>
      </c>
      <c r="L7" s="1"/>
      <c r="M7" s="1"/>
      <c r="N7" s="47" t="s">
        <v>73</v>
      </c>
      <c r="O7" s="47">
        <v>15.85</v>
      </c>
      <c r="P7" s="47">
        <v>15.77</v>
      </c>
      <c r="Q7" s="47">
        <v>15.8</v>
      </c>
      <c r="R7" s="1">
        <f>AVERAGE(O7:Q7)</f>
        <v>15.806666666666667</v>
      </c>
      <c r="S7" s="1"/>
      <c r="T7" s="1"/>
      <c r="U7" s="1"/>
      <c r="V7" s="1"/>
      <c r="Y7" s="1">
        <v>0</v>
      </c>
      <c r="Z7" s="1">
        <v>0</v>
      </c>
      <c r="AA7" s="1">
        <v>3.125</v>
      </c>
      <c r="AB7" s="1">
        <v>6.25</v>
      </c>
      <c r="AC7" s="1">
        <v>12.5</v>
      </c>
      <c r="AD7" s="1">
        <v>25</v>
      </c>
      <c r="AE7" s="1">
        <v>50</v>
      </c>
      <c r="AF7" s="1">
        <v>100</v>
      </c>
    </row>
    <row r="8" spans="2:32" x14ac:dyDescent="0.3">
      <c r="B8" s="1"/>
      <c r="C8" s="4">
        <v>1</v>
      </c>
      <c r="D8" s="4">
        <v>3.4</v>
      </c>
      <c r="E8" s="2"/>
      <c r="F8" s="2"/>
      <c r="G8" s="47" t="s">
        <v>76</v>
      </c>
      <c r="H8" s="2">
        <v>28.34</v>
      </c>
      <c r="I8" s="2">
        <v>28.31</v>
      </c>
      <c r="J8" s="2">
        <v>28.43</v>
      </c>
      <c r="K8" s="1">
        <f>AVERAGE(H8:J8)</f>
        <v>28.36</v>
      </c>
      <c r="L8" s="1">
        <f>K8-K7</f>
        <v>12.283333333333331</v>
      </c>
      <c r="M8" s="1"/>
      <c r="N8" s="47" t="s">
        <v>76</v>
      </c>
      <c r="O8" s="1">
        <v>26.38</v>
      </c>
      <c r="P8" s="1">
        <v>26.45</v>
      </c>
      <c r="Q8" s="1">
        <v>26.49</v>
      </c>
      <c r="R8" s="1">
        <f>AVERAGE(O8:Q8)</f>
        <v>26.439999999999998</v>
      </c>
      <c r="S8" s="1">
        <f>R8-R7</f>
        <v>10.633333333333331</v>
      </c>
      <c r="T8" s="1"/>
      <c r="U8" s="1">
        <f>S8-L8</f>
        <v>-1.6500000000000004</v>
      </c>
      <c r="V8" s="1">
        <f>2^-U8</f>
        <v>3.1383363915870035</v>
      </c>
      <c r="Y8" s="5">
        <v>0.3216</v>
      </c>
      <c r="Z8" s="5">
        <v>2.0468000000000002</v>
      </c>
      <c r="AA8" s="1">
        <v>2.0291999999999999</v>
      </c>
      <c r="AB8" s="1">
        <v>1.7686999999999999</v>
      </c>
      <c r="AC8" s="1">
        <v>1.5266999999999999</v>
      </c>
      <c r="AD8" s="1">
        <v>0.9667</v>
      </c>
      <c r="AE8" s="1">
        <v>0.51580000000000004</v>
      </c>
      <c r="AF8" s="1">
        <v>0.41670000000000001</v>
      </c>
    </row>
    <row r="9" spans="2:32" x14ac:dyDescent="0.3">
      <c r="B9" s="1"/>
      <c r="C9" s="4">
        <v>1</v>
      </c>
      <c r="D9" s="4">
        <v>2.6</v>
      </c>
      <c r="E9" s="2"/>
      <c r="F9" s="2"/>
      <c r="G9" s="2"/>
      <c r="H9" s="2"/>
      <c r="I9" s="2"/>
      <c r="J9" s="2"/>
      <c r="Y9" s="5">
        <v>0.33689999999999998</v>
      </c>
      <c r="Z9" s="5">
        <v>2.0276999999999998</v>
      </c>
      <c r="AA9" s="1">
        <v>2.0973000000000002</v>
      </c>
      <c r="AB9" s="1">
        <v>1.6963999999999999</v>
      </c>
      <c r="AC9" s="1">
        <v>1.5778000000000001</v>
      </c>
      <c r="AD9" s="1">
        <v>0.90342</v>
      </c>
      <c r="AE9" s="1">
        <v>0.4819</v>
      </c>
      <c r="AF9" s="1">
        <v>0.46189999999999998</v>
      </c>
    </row>
    <row r="10" spans="2:32" x14ac:dyDescent="0.3">
      <c r="B10" s="1"/>
      <c r="C10" s="4"/>
      <c r="D10" s="4"/>
      <c r="E10" s="2"/>
      <c r="F10" s="2"/>
      <c r="G10" s="47" t="s">
        <v>75</v>
      </c>
      <c r="H10" s="2"/>
      <c r="I10" s="2"/>
      <c r="J10" s="2"/>
      <c r="N10" s="1" t="s">
        <v>74</v>
      </c>
      <c r="O10" s="1"/>
      <c r="P10" s="1"/>
      <c r="Q10" s="1"/>
      <c r="R10" s="1"/>
      <c r="S10" s="1"/>
      <c r="T10" s="1"/>
      <c r="U10" s="1"/>
      <c r="V10" s="1"/>
      <c r="Y10" s="5"/>
      <c r="Z10" s="5"/>
      <c r="AA10" s="1"/>
      <c r="AB10" s="1"/>
      <c r="AC10" s="1"/>
      <c r="AD10" s="1"/>
      <c r="AE10" s="1"/>
      <c r="AF10" s="1"/>
    </row>
    <row r="11" spans="2:32" x14ac:dyDescent="0.3">
      <c r="B11" s="1"/>
      <c r="C11" s="4"/>
      <c r="D11" s="4"/>
      <c r="E11" s="2"/>
      <c r="F11" s="2"/>
      <c r="G11" s="47" t="s">
        <v>73</v>
      </c>
      <c r="H11" s="2">
        <v>15.97</v>
      </c>
      <c r="I11" s="2">
        <v>15.86</v>
      </c>
      <c r="J11" s="2">
        <v>15.92</v>
      </c>
      <c r="K11" s="1">
        <f>AVERAGE(H11:J11)</f>
        <v>15.916666666666666</v>
      </c>
      <c r="L11" s="1"/>
      <c r="N11" s="1" t="s">
        <v>73</v>
      </c>
      <c r="O11" s="1">
        <v>14.78</v>
      </c>
      <c r="P11" s="1">
        <v>14.8</v>
      </c>
      <c r="Q11" s="1">
        <v>14.67</v>
      </c>
      <c r="R11" s="1">
        <f>AVERAGE(O11:Q11)</f>
        <v>14.75</v>
      </c>
      <c r="S11" s="1"/>
      <c r="T11" s="1"/>
      <c r="U11" s="1"/>
      <c r="V11" s="1"/>
      <c r="Y11" s="5"/>
      <c r="Z11" s="5"/>
      <c r="AA11" s="1"/>
      <c r="AB11" s="1"/>
      <c r="AC11" s="1"/>
      <c r="AD11" s="1"/>
      <c r="AE11" s="1"/>
      <c r="AF11" s="1"/>
    </row>
    <row r="12" spans="2:32" x14ac:dyDescent="0.3">
      <c r="B12" s="1"/>
      <c r="C12" s="4"/>
      <c r="D12" s="4"/>
      <c r="E12" s="2"/>
      <c r="F12" s="2"/>
      <c r="G12" s="47" t="s">
        <v>76</v>
      </c>
      <c r="H12" s="2">
        <v>27.77</v>
      </c>
      <c r="I12" s="2">
        <v>27.85</v>
      </c>
      <c r="J12" s="2">
        <v>27.89</v>
      </c>
      <c r="K12" s="1">
        <f>AVERAGE(H12:J12)</f>
        <v>27.83666666666667</v>
      </c>
      <c r="L12" s="1">
        <f>K12-K11</f>
        <v>11.920000000000003</v>
      </c>
      <c r="N12" s="1" t="s">
        <v>76</v>
      </c>
      <c r="O12" s="1">
        <v>24.93</v>
      </c>
      <c r="P12" s="1">
        <v>24.83</v>
      </c>
      <c r="Q12" s="1">
        <v>24.92</v>
      </c>
      <c r="R12" s="1">
        <f>AVERAGE(O12:Q12)</f>
        <v>24.893333333333334</v>
      </c>
      <c r="S12" s="1">
        <f>R12-R11</f>
        <v>10.143333333333334</v>
      </c>
      <c r="T12" s="1"/>
      <c r="U12" s="1">
        <f>S12-L12</f>
        <v>-1.7766666666666691</v>
      </c>
      <c r="V12" s="1">
        <f>2^-U12</f>
        <v>3.4263360758818306</v>
      </c>
      <c r="Y12" s="5"/>
      <c r="Z12" s="5"/>
      <c r="AA12" s="1"/>
      <c r="AB12" s="1"/>
      <c r="AC12" s="1"/>
      <c r="AD12" s="1"/>
      <c r="AE12" s="1"/>
      <c r="AF12" s="1"/>
    </row>
    <row r="13" spans="2:32" x14ac:dyDescent="0.3">
      <c r="B13" s="1"/>
      <c r="C13" s="4"/>
      <c r="D13" s="4"/>
      <c r="E13" s="2"/>
      <c r="F13" s="2"/>
      <c r="G13" s="47"/>
      <c r="H13" s="2"/>
      <c r="I13" s="2"/>
      <c r="J13" s="2"/>
      <c r="K13" s="1"/>
      <c r="L13" s="1"/>
      <c r="N13" s="1"/>
      <c r="O13" s="1"/>
      <c r="P13" s="1"/>
      <c r="Q13" s="1"/>
      <c r="R13" s="1"/>
      <c r="S13" s="1"/>
      <c r="T13" s="1"/>
      <c r="U13" s="1"/>
      <c r="V13" s="1"/>
      <c r="Y13" s="5"/>
      <c r="Z13" s="5"/>
      <c r="AA13" s="1"/>
      <c r="AB13" s="1"/>
      <c r="AC13" s="1"/>
      <c r="AD13" s="1"/>
      <c r="AE13" s="1"/>
      <c r="AF13" s="1"/>
    </row>
    <row r="14" spans="2:32" x14ac:dyDescent="0.3">
      <c r="B14" s="1"/>
      <c r="C14" s="4"/>
      <c r="D14" s="4"/>
      <c r="E14" s="2"/>
      <c r="F14" s="2"/>
      <c r="G14" s="47" t="s">
        <v>75</v>
      </c>
      <c r="H14" s="47"/>
      <c r="I14" s="47"/>
      <c r="J14" s="47"/>
      <c r="K14" s="1"/>
      <c r="L14" s="1"/>
      <c r="M14" s="1"/>
      <c r="N14" s="1" t="s">
        <v>74</v>
      </c>
      <c r="O14" s="1"/>
      <c r="P14" s="1"/>
      <c r="Q14" s="1"/>
      <c r="R14" s="1"/>
      <c r="S14" s="1"/>
      <c r="T14" s="1"/>
      <c r="U14" s="1"/>
      <c r="V14" s="1"/>
      <c r="Y14" s="5"/>
      <c r="Z14" s="5"/>
      <c r="AA14" s="1"/>
      <c r="AB14" s="1"/>
      <c r="AC14" s="1"/>
      <c r="AD14" s="1"/>
      <c r="AE14" s="1"/>
      <c r="AF14" s="1"/>
    </row>
    <row r="15" spans="2:32" x14ac:dyDescent="0.3">
      <c r="B15" s="1"/>
      <c r="C15" s="4"/>
      <c r="D15" s="4"/>
      <c r="E15" s="2"/>
      <c r="F15" s="2"/>
      <c r="G15" s="47" t="s">
        <v>73</v>
      </c>
      <c r="H15" s="47">
        <v>15.57</v>
      </c>
      <c r="I15" s="47">
        <v>15.76</v>
      </c>
      <c r="J15" s="47">
        <v>15.68</v>
      </c>
      <c r="K15" s="1">
        <f>AVERAGE(H15:J15)</f>
        <v>15.67</v>
      </c>
      <c r="L15" s="1"/>
      <c r="M15" s="1"/>
      <c r="N15" s="1" t="s">
        <v>73</v>
      </c>
      <c r="O15" s="1">
        <v>14.34</v>
      </c>
      <c r="P15" s="1">
        <v>14.54</v>
      </c>
      <c r="Q15" s="1">
        <v>14.32</v>
      </c>
      <c r="R15" s="1">
        <f>AVERAGE(O15:Q15)</f>
        <v>14.4</v>
      </c>
      <c r="S15" s="1"/>
      <c r="T15" s="1"/>
      <c r="U15" s="1"/>
      <c r="V15" s="1"/>
      <c r="Y15" s="5"/>
      <c r="Z15" s="5"/>
      <c r="AA15" s="1"/>
      <c r="AB15" s="1"/>
      <c r="AC15" s="1"/>
      <c r="AD15" s="1"/>
      <c r="AE15" s="1"/>
      <c r="AF15" s="1"/>
    </row>
    <row r="16" spans="2:32" x14ac:dyDescent="0.3">
      <c r="B16" s="1"/>
      <c r="C16" s="1"/>
      <c r="D16" s="1"/>
      <c r="E16" s="1"/>
      <c r="F16" s="1"/>
      <c r="G16" s="47" t="s">
        <v>76</v>
      </c>
      <c r="H16" s="1">
        <v>26.96</v>
      </c>
      <c r="I16" s="1">
        <v>27.03</v>
      </c>
      <c r="J16" s="1">
        <v>26.92</v>
      </c>
      <c r="K16" s="1">
        <f>AVERAGE(H16:J16)</f>
        <v>26.97</v>
      </c>
      <c r="L16" s="1">
        <f>K16-K15</f>
        <v>11.299999999999999</v>
      </c>
      <c r="M16" s="1"/>
      <c r="N16" s="1" t="s">
        <v>76</v>
      </c>
      <c r="O16" s="1">
        <v>24.33</v>
      </c>
      <c r="P16" s="1">
        <v>24.25</v>
      </c>
      <c r="Q16" s="1">
        <v>24.37</v>
      </c>
      <c r="R16" s="1">
        <f>AVERAGE(O16:Q16)</f>
        <v>24.316666666666666</v>
      </c>
      <c r="S16" s="1">
        <f>R16-R15</f>
        <v>9.9166666666666661</v>
      </c>
      <c r="T16" s="1"/>
      <c r="U16" s="1">
        <f>S16-L16</f>
        <v>-1.3833333333333329</v>
      </c>
      <c r="V16" s="1">
        <f>2^-U16</f>
        <v>2.6087041395311275</v>
      </c>
      <c r="Y16" s="5">
        <v>0.32090000000000002</v>
      </c>
      <c r="Z16" s="5">
        <v>2.0880000000000001</v>
      </c>
      <c r="AA16" s="1">
        <v>2.0070999999999999</v>
      </c>
      <c r="AB16" s="1">
        <v>1.8030999999999999</v>
      </c>
      <c r="AC16" s="1">
        <v>1.4829000000000001</v>
      </c>
      <c r="AD16" s="1">
        <v>1.0201</v>
      </c>
      <c r="AE16" s="1">
        <v>0.56920000000000004</v>
      </c>
      <c r="AF16" s="1">
        <v>0.37740000000000001</v>
      </c>
    </row>
    <row r="17" spans="2:34" x14ac:dyDescent="0.3">
      <c r="B17" s="1" t="s">
        <v>0</v>
      </c>
      <c r="C17" s="2"/>
      <c r="D17" s="2"/>
      <c r="E17" s="2"/>
      <c r="F17" s="2"/>
      <c r="G17" s="2"/>
      <c r="H17" s="2"/>
      <c r="I17" s="2"/>
      <c r="J17" s="2"/>
      <c r="O17" s="1"/>
      <c r="P17" s="1"/>
      <c r="Q17" s="1"/>
      <c r="R17" s="1"/>
      <c r="S17" s="1"/>
      <c r="T17" s="1"/>
      <c r="U17" s="1"/>
      <c r="V17" s="1"/>
      <c r="Y17" s="5"/>
      <c r="Z17" s="1"/>
      <c r="AA17" s="1"/>
      <c r="AB17" s="1"/>
      <c r="AC17" s="1"/>
      <c r="AD17" s="5"/>
      <c r="AE17" s="1"/>
      <c r="AF17" s="1"/>
    </row>
    <row r="18" spans="2:34" x14ac:dyDescent="0.3">
      <c r="B18" s="1"/>
      <c r="C18" s="3" t="s">
        <v>70</v>
      </c>
      <c r="D18" s="3" t="s">
        <v>69</v>
      </c>
      <c r="E18" s="3" t="s">
        <v>71</v>
      </c>
      <c r="F18" s="3" t="s">
        <v>72</v>
      </c>
      <c r="G18" s="3"/>
      <c r="H18" s="3"/>
      <c r="I18" s="3"/>
      <c r="J18" s="3"/>
      <c r="Y18" s="1"/>
      <c r="Z18" s="1"/>
      <c r="AA18" s="1"/>
      <c r="AB18" s="1"/>
      <c r="AC18" s="1"/>
      <c r="AD18" s="1"/>
      <c r="AE18" s="1"/>
      <c r="AF18" s="1"/>
    </row>
    <row r="19" spans="2:34" x14ac:dyDescent="0.3">
      <c r="B19" s="1"/>
      <c r="C19" s="4">
        <v>74</v>
      </c>
      <c r="D19" s="4">
        <v>77</v>
      </c>
      <c r="E19" s="4">
        <v>22</v>
      </c>
      <c r="F19" s="4">
        <v>44</v>
      </c>
      <c r="G19" s="4"/>
      <c r="H19" s="4"/>
      <c r="I19" s="4"/>
      <c r="J19" s="4"/>
      <c r="Y19" s="1" t="s">
        <v>70</v>
      </c>
      <c r="Z19" s="1"/>
      <c r="AA19" s="1"/>
      <c r="AB19" s="1"/>
      <c r="AC19" s="1"/>
      <c r="AD19" s="1"/>
      <c r="AE19" s="1"/>
      <c r="AF19" s="1"/>
    </row>
    <row r="20" spans="2:34" x14ac:dyDescent="0.3">
      <c r="B20" s="1"/>
      <c r="C20" s="4">
        <v>70</v>
      </c>
      <c r="D20" s="4">
        <v>75</v>
      </c>
      <c r="E20" s="4">
        <v>18</v>
      </c>
      <c r="F20" s="4">
        <v>38</v>
      </c>
      <c r="G20" s="4"/>
      <c r="H20" s="4"/>
      <c r="I20" s="4"/>
      <c r="J20" s="4"/>
      <c r="Y20" s="1"/>
      <c r="Z20" s="1"/>
      <c r="AA20" s="1"/>
      <c r="AB20" s="1"/>
      <c r="AC20" s="1"/>
      <c r="AD20" s="1"/>
      <c r="AE20" s="1"/>
      <c r="AF20" s="1"/>
      <c r="AH20" s="6"/>
    </row>
    <row r="21" spans="2:34" x14ac:dyDescent="0.3">
      <c r="B21" s="1"/>
      <c r="C21" s="4">
        <v>66</v>
      </c>
      <c r="D21" s="4">
        <v>70</v>
      </c>
      <c r="E21" s="4">
        <v>17</v>
      </c>
      <c r="F21" s="4">
        <v>36</v>
      </c>
      <c r="G21" s="4"/>
      <c r="H21" s="4"/>
      <c r="I21" s="4"/>
      <c r="J21" s="4"/>
      <c r="Y21" s="1">
        <v>0</v>
      </c>
      <c r="Z21" s="1">
        <v>0</v>
      </c>
      <c r="AA21" s="1">
        <v>3.125</v>
      </c>
      <c r="AB21" s="1">
        <v>6.25</v>
      </c>
      <c r="AC21" s="1">
        <v>12.5</v>
      </c>
      <c r="AD21" s="1">
        <v>25</v>
      </c>
      <c r="AE21" s="1">
        <v>50</v>
      </c>
      <c r="AF21" s="1">
        <v>100</v>
      </c>
    </row>
    <row r="22" spans="2:34" x14ac:dyDescent="0.3">
      <c r="B22" s="1"/>
      <c r="C22" s="2"/>
      <c r="D22" s="2"/>
      <c r="E22" s="2"/>
      <c r="F22" s="2"/>
      <c r="G22" s="2"/>
      <c r="H22" s="2"/>
      <c r="I22" s="2"/>
      <c r="J22" s="2"/>
      <c r="Y22" s="5">
        <v>0.3039</v>
      </c>
      <c r="Z22" s="1">
        <v>1.5988</v>
      </c>
      <c r="AA22" s="1">
        <v>1.3069999999999999</v>
      </c>
      <c r="AB22" s="1">
        <v>1.1881999999999999</v>
      </c>
      <c r="AC22" s="1">
        <v>0.93240000000000001</v>
      </c>
      <c r="AD22" s="1">
        <v>0.43930000000000002</v>
      </c>
      <c r="AE22" s="1">
        <v>0.33350000000000002</v>
      </c>
      <c r="AF22" s="1">
        <v>0.33189999999999997</v>
      </c>
    </row>
    <row r="23" spans="2:34" x14ac:dyDescent="0.3">
      <c r="B23" s="1" t="s">
        <v>14</v>
      </c>
      <c r="C23" s="2"/>
      <c r="D23" s="2"/>
      <c r="E23" s="2"/>
      <c r="F23" s="2"/>
      <c r="G23" s="2"/>
      <c r="H23" s="2"/>
      <c r="I23" s="2"/>
      <c r="J23" s="2"/>
      <c r="Y23" s="5">
        <v>0.32869999999999999</v>
      </c>
      <c r="Z23" s="1">
        <v>1.6322000000000001</v>
      </c>
      <c r="AA23" s="1">
        <v>1.3682000000000001</v>
      </c>
      <c r="AB23" s="1">
        <v>1.1375</v>
      </c>
      <c r="AC23" s="1">
        <v>0.96220000000000006</v>
      </c>
      <c r="AD23" s="1">
        <v>0.40849999999999997</v>
      </c>
      <c r="AE23" s="1">
        <v>0.31869999999999998</v>
      </c>
      <c r="AF23" s="1">
        <v>0.29089999999999999</v>
      </c>
    </row>
    <row r="24" spans="2:34" x14ac:dyDescent="0.3">
      <c r="B24" s="1"/>
      <c r="C24" s="3" t="s">
        <v>70</v>
      </c>
      <c r="D24" s="3" t="s">
        <v>69</v>
      </c>
      <c r="E24" s="3" t="s">
        <v>71</v>
      </c>
      <c r="F24" s="3" t="s">
        <v>72</v>
      </c>
      <c r="G24" s="3"/>
      <c r="H24" s="3"/>
      <c r="I24" s="3"/>
      <c r="J24" s="3"/>
      <c r="Y24" s="5">
        <v>0.30930000000000002</v>
      </c>
      <c r="Z24" s="1">
        <v>1.5779000000000001</v>
      </c>
      <c r="AA24" s="1">
        <v>1.2997000000000001</v>
      </c>
      <c r="AB24" s="1">
        <v>1.1894</v>
      </c>
      <c r="AC24" s="1">
        <v>0.88780000000000003</v>
      </c>
      <c r="AD24" s="1">
        <v>0.48709999999999998</v>
      </c>
      <c r="AE24" s="1">
        <v>0.35249999999999998</v>
      </c>
      <c r="AF24" s="1">
        <v>0.36840000000000001</v>
      </c>
    </row>
    <row r="25" spans="2:34" x14ac:dyDescent="0.3">
      <c r="B25" s="1"/>
      <c r="C25" s="4">
        <v>5.33</v>
      </c>
      <c r="D25" s="4">
        <v>5.17</v>
      </c>
      <c r="E25" s="4">
        <v>21.15</v>
      </c>
      <c r="F25" s="4">
        <v>12.54</v>
      </c>
      <c r="G25" s="4"/>
      <c r="H25" s="4"/>
      <c r="I25" s="4"/>
      <c r="J25" s="4"/>
    </row>
    <row r="26" spans="2:34" x14ac:dyDescent="0.3">
      <c r="B26" s="1"/>
      <c r="C26" s="4">
        <v>6.17</v>
      </c>
      <c r="D26" s="4">
        <v>4.1100000000000003</v>
      </c>
      <c r="E26" s="4">
        <v>20.13</v>
      </c>
      <c r="F26" s="4">
        <v>14.03</v>
      </c>
      <c r="G26" s="4"/>
      <c r="H26" s="4"/>
      <c r="I26" s="4"/>
      <c r="J26" s="4"/>
    </row>
    <row r="27" spans="2:34" x14ac:dyDescent="0.3">
      <c r="B27" s="1"/>
      <c r="C27" s="4">
        <v>4.03</v>
      </c>
      <c r="D27" s="4">
        <v>6.02</v>
      </c>
      <c r="E27" s="4">
        <v>23.29</v>
      </c>
      <c r="F27" s="4">
        <v>10.47</v>
      </c>
      <c r="G27" s="4"/>
      <c r="H27" s="4"/>
      <c r="I27" s="4"/>
      <c r="J27" s="4"/>
    </row>
  </sheetData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figure1</vt:lpstr>
      <vt:lpstr>figure2</vt:lpstr>
      <vt:lpstr>figure3</vt:lpstr>
      <vt:lpstr>figure4</vt:lpstr>
      <vt:lpstr>figure6</vt:lpstr>
      <vt:lpstr>figureS1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kimyeah kimyeah</dc:creator>
  <cp:lastModifiedBy>云 龙</cp:lastModifiedBy>
  <dcterms:created xsi:type="dcterms:W3CDTF">2022-11-30T15:20:00Z</dcterms:created>
  <dcterms:modified xsi:type="dcterms:W3CDTF">2023-12-09T14:34:19Z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0644CD8F92214180A3456AFD195B0ED3</vt:lpwstr>
  </property>
  <property fmtid="{D5CDD505-2E9C-101B-9397-08002B2CF9AE}" pid="3" name="KSOProductBuildVer">
    <vt:lpwstr>2052-12.1.0.15712</vt:lpwstr>
  </property>
</Properties>
</file>